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 sibvie\"/>
    </mc:Choice>
  </mc:AlternateContent>
  <bookViews>
    <workbookView xWindow="0" yWindow="0" windowWidth="19200" windowHeight="6930"/>
  </bookViews>
  <sheets>
    <sheet name="Sheet1" sheetId="1" r:id="rId1"/>
    <sheet name="vikor" sheetId="2" r:id="rId2"/>
    <sheet name="waspas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64" i="2"/>
  <c r="J9" i="1"/>
  <c r="M10" i="1"/>
  <c r="E35" i="1" l="1"/>
  <c r="D35" i="1"/>
  <c r="C36" i="1"/>
  <c r="C35" i="1"/>
  <c r="B35" i="1"/>
  <c r="D32" i="1"/>
  <c r="B32" i="1"/>
  <c r="S7" i="3"/>
  <c r="S15" i="3"/>
  <c r="S23" i="3"/>
  <c r="R11" i="3"/>
  <c r="R19" i="3"/>
  <c r="R27" i="3"/>
  <c r="Q7" i="3"/>
  <c r="Q15" i="3"/>
  <c r="Q23" i="3"/>
  <c r="H30" i="1"/>
  <c r="L7" i="3"/>
  <c r="L15" i="3"/>
  <c r="L23" i="3"/>
  <c r="K5" i="3"/>
  <c r="K13" i="3"/>
  <c r="K21" i="3"/>
  <c r="K29" i="3"/>
  <c r="B31" i="1"/>
  <c r="C30" i="1"/>
  <c r="B30" i="1"/>
  <c r="I5" i="3"/>
  <c r="L5" i="3" s="1"/>
  <c r="I6" i="3"/>
  <c r="L6" i="3" s="1"/>
  <c r="I7" i="3"/>
  <c r="I8" i="3"/>
  <c r="L8" i="3" s="1"/>
  <c r="I9" i="3"/>
  <c r="L9" i="3" s="1"/>
  <c r="I10" i="3"/>
  <c r="L10" i="3" s="1"/>
  <c r="I11" i="3"/>
  <c r="L11" i="3" s="1"/>
  <c r="I12" i="3"/>
  <c r="L12" i="3" s="1"/>
  <c r="I13" i="3"/>
  <c r="L13" i="3" s="1"/>
  <c r="I14" i="3"/>
  <c r="L14" i="3" s="1"/>
  <c r="I15" i="3"/>
  <c r="I16" i="3"/>
  <c r="L16" i="3" s="1"/>
  <c r="I17" i="3"/>
  <c r="L17" i="3" s="1"/>
  <c r="I18" i="3"/>
  <c r="L18" i="3" s="1"/>
  <c r="I19" i="3"/>
  <c r="L19" i="3" s="1"/>
  <c r="I20" i="3"/>
  <c r="L20" i="3" s="1"/>
  <c r="I21" i="3"/>
  <c r="L21" i="3" s="1"/>
  <c r="I22" i="3"/>
  <c r="L22" i="3" s="1"/>
  <c r="I23" i="3"/>
  <c r="I24" i="3"/>
  <c r="L24" i="3" s="1"/>
  <c r="I25" i="3"/>
  <c r="L25" i="3" s="1"/>
  <c r="I26" i="3"/>
  <c r="L26" i="3" s="1"/>
  <c r="I27" i="3"/>
  <c r="L27" i="3" s="1"/>
  <c r="I28" i="3"/>
  <c r="L28" i="3" s="1"/>
  <c r="I29" i="3"/>
  <c r="L29" i="3" s="1"/>
  <c r="I30" i="3"/>
  <c r="L30" i="3" s="1"/>
  <c r="H5" i="3"/>
  <c r="S5" i="3" s="1"/>
  <c r="H6" i="3"/>
  <c r="K6" i="3" s="1"/>
  <c r="H7" i="3"/>
  <c r="T7" i="3" s="1"/>
  <c r="H8" i="3"/>
  <c r="T8" i="3" s="1"/>
  <c r="H9" i="3"/>
  <c r="S9" i="3" s="1"/>
  <c r="H10" i="3"/>
  <c r="K10" i="3" s="1"/>
  <c r="H11" i="3"/>
  <c r="T11" i="3" s="1"/>
  <c r="H12" i="3"/>
  <c r="T12" i="3" s="1"/>
  <c r="H13" i="3"/>
  <c r="S13" i="3" s="1"/>
  <c r="H14" i="3"/>
  <c r="K14" i="3" s="1"/>
  <c r="H15" i="3"/>
  <c r="T15" i="3" s="1"/>
  <c r="H16" i="3"/>
  <c r="T16" i="3" s="1"/>
  <c r="H17" i="3"/>
  <c r="S17" i="3" s="1"/>
  <c r="H18" i="3"/>
  <c r="K18" i="3" s="1"/>
  <c r="H19" i="3"/>
  <c r="T19" i="3" s="1"/>
  <c r="H20" i="3"/>
  <c r="T20" i="3" s="1"/>
  <c r="H21" i="3"/>
  <c r="S21" i="3" s="1"/>
  <c r="H22" i="3"/>
  <c r="K22" i="3" s="1"/>
  <c r="H23" i="3"/>
  <c r="T23" i="3" s="1"/>
  <c r="H24" i="3"/>
  <c r="T24" i="3" s="1"/>
  <c r="H25" i="3"/>
  <c r="S25" i="3" s="1"/>
  <c r="H26" i="3"/>
  <c r="K26" i="3" s="1"/>
  <c r="H27" i="3"/>
  <c r="T27" i="3" s="1"/>
  <c r="H28" i="3"/>
  <c r="T28" i="3" s="1"/>
  <c r="H29" i="3"/>
  <c r="S29" i="3" s="1"/>
  <c r="H30" i="3"/>
  <c r="K30" i="3" s="1"/>
  <c r="I4" i="3"/>
  <c r="L4" i="3" s="1"/>
  <c r="H4" i="3"/>
  <c r="S4" i="3" s="1"/>
  <c r="I30" i="1"/>
  <c r="O32" i="2"/>
  <c r="P32" i="2"/>
  <c r="O33" i="2"/>
  <c r="P33" i="2"/>
  <c r="P60" i="2" s="1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60" i="2"/>
  <c r="X47" i="2"/>
  <c r="M9" i="1"/>
  <c r="P61" i="2"/>
  <c r="P58" i="2"/>
  <c r="O58" i="2"/>
  <c r="P2" i="1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" i="1"/>
  <c r="I32" i="2"/>
  <c r="C33" i="2"/>
  <c r="D33" i="2"/>
  <c r="E33" i="2"/>
  <c r="F33" i="2"/>
  <c r="C32" i="2"/>
  <c r="D32" i="2"/>
  <c r="E32" i="2"/>
  <c r="F32" i="2"/>
  <c r="B33" i="2"/>
  <c r="B32" i="2"/>
  <c r="I3" i="1"/>
  <c r="Q20" i="3" l="1"/>
  <c r="Q12" i="3"/>
  <c r="W12" i="3" s="1"/>
  <c r="R16" i="3"/>
  <c r="S28" i="3"/>
  <c r="S12" i="3"/>
  <c r="K28" i="3"/>
  <c r="K20" i="3"/>
  <c r="K12" i="3"/>
  <c r="Q27" i="3"/>
  <c r="Q19" i="3"/>
  <c r="W19" i="3" s="1"/>
  <c r="Q11" i="3"/>
  <c r="W11" i="3" s="1"/>
  <c r="R4" i="3"/>
  <c r="R23" i="3"/>
  <c r="R15" i="3"/>
  <c r="V15" i="3" s="1"/>
  <c r="R7" i="3"/>
  <c r="W7" i="3" s="1"/>
  <c r="S27" i="3"/>
  <c r="S19" i="3"/>
  <c r="S11" i="3"/>
  <c r="K24" i="3"/>
  <c r="K16" i="3"/>
  <c r="K8" i="3"/>
  <c r="Q4" i="3"/>
  <c r="V4" i="3" s="1"/>
  <c r="V23" i="3"/>
  <c r="T4" i="3"/>
  <c r="Q28" i="3"/>
  <c r="K4" i="3"/>
  <c r="R24" i="3"/>
  <c r="R8" i="3"/>
  <c r="S20" i="3"/>
  <c r="K25" i="3"/>
  <c r="K17" i="3"/>
  <c r="K9" i="3"/>
  <c r="Q24" i="3"/>
  <c r="W24" i="3" s="1"/>
  <c r="Q16" i="3"/>
  <c r="W16" i="3" s="1"/>
  <c r="Q8" i="3"/>
  <c r="R28" i="3"/>
  <c r="R20" i="3"/>
  <c r="V20" i="3" s="1"/>
  <c r="R12" i="3"/>
  <c r="S24" i="3"/>
  <c r="S16" i="3"/>
  <c r="S8" i="3"/>
  <c r="W8" i="3" s="1"/>
  <c r="W20" i="3"/>
  <c r="W27" i="3"/>
  <c r="W28" i="3"/>
  <c r="V8" i="3"/>
  <c r="T26" i="3"/>
  <c r="T18" i="3"/>
  <c r="T10" i="3"/>
  <c r="V28" i="3"/>
  <c r="T25" i="3"/>
  <c r="T17" i="3"/>
  <c r="T9" i="3"/>
  <c r="T5" i="3"/>
  <c r="V27" i="3"/>
  <c r="V19" i="3"/>
  <c r="K27" i="3"/>
  <c r="K23" i="3"/>
  <c r="K19" i="3"/>
  <c r="K15" i="3"/>
  <c r="K11" i="3"/>
  <c r="K7" i="3"/>
  <c r="Q30" i="3"/>
  <c r="Q26" i="3"/>
  <c r="Q22" i="3"/>
  <c r="Q18" i="3"/>
  <c r="Q14" i="3"/>
  <c r="Q10" i="3"/>
  <c r="Q6" i="3"/>
  <c r="R30" i="3"/>
  <c r="R26" i="3"/>
  <c r="R22" i="3"/>
  <c r="R18" i="3"/>
  <c r="R14" i="3"/>
  <c r="R10" i="3"/>
  <c r="R6" i="3"/>
  <c r="S30" i="3"/>
  <c r="S26" i="3"/>
  <c r="S22" i="3"/>
  <c r="S18" i="3"/>
  <c r="S14" i="3"/>
  <c r="S10" i="3"/>
  <c r="S6" i="3"/>
  <c r="W23" i="3"/>
  <c r="W15" i="3"/>
  <c r="T30" i="3"/>
  <c r="T22" i="3"/>
  <c r="T14" i="3"/>
  <c r="T6" i="3"/>
  <c r="T29" i="3"/>
  <c r="T21" i="3"/>
  <c r="T13" i="3"/>
  <c r="Q29" i="3"/>
  <c r="Q25" i="3"/>
  <c r="Q21" i="3"/>
  <c r="Q17" i="3"/>
  <c r="Q13" i="3"/>
  <c r="Q9" i="3"/>
  <c r="Q5" i="3"/>
  <c r="R29" i="3"/>
  <c r="R25" i="3"/>
  <c r="R21" i="3"/>
  <c r="R17" i="3"/>
  <c r="R13" i="3"/>
  <c r="R9" i="3"/>
  <c r="R5" i="3"/>
  <c r="O61" i="2"/>
  <c r="I84" i="2" s="1"/>
  <c r="M29" i="1"/>
  <c r="K28" i="1"/>
  <c r="K27" i="1"/>
  <c r="K38" i="1"/>
  <c r="L26" i="1"/>
  <c r="L29" i="1"/>
  <c r="I26" i="1"/>
  <c r="X725" i="2"/>
  <c r="Y707" i="2"/>
  <c r="Z707" i="2"/>
  <c r="AA707" i="2"/>
  <c r="AB707" i="2"/>
  <c r="Y708" i="2"/>
  <c r="Z708" i="2"/>
  <c r="AA708" i="2"/>
  <c r="AB708" i="2"/>
  <c r="Y709" i="2"/>
  <c r="Z709" i="2"/>
  <c r="AA709" i="2"/>
  <c r="AB709" i="2"/>
  <c r="Y710" i="2"/>
  <c r="Z710" i="2"/>
  <c r="AA710" i="2"/>
  <c r="AB710" i="2"/>
  <c r="Y711" i="2"/>
  <c r="Z711" i="2"/>
  <c r="AA711" i="2"/>
  <c r="AB711" i="2"/>
  <c r="Y712" i="2"/>
  <c r="Z712" i="2"/>
  <c r="AA712" i="2"/>
  <c r="AB712" i="2"/>
  <c r="Y713" i="2"/>
  <c r="Z713" i="2"/>
  <c r="AA713" i="2"/>
  <c r="AB713" i="2"/>
  <c r="Y714" i="2"/>
  <c r="Z714" i="2"/>
  <c r="AA714" i="2"/>
  <c r="AB714" i="2"/>
  <c r="Y715" i="2"/>
  <c r="Z715" i="2"/>
  <c r="AA715" i="2"/>
  <c r="AB715" i="2"/>
  <c r="Y716" i="2"/>
  <c r="Z716" i="2"/>
  <c r="AA716" i="2"/>
  <c r="AB716" i="2"/>
  <c r="Y717" i="2"/>
  <c r="Z717" i="2"/>
  <c r="AA717" i="2"/>
  <c r="AB717" i="2"/>
  <c r="Y718" i="2"/>
  <c r="Z718" i="2"/>
  <c r="AA718" i="2"/>
  <c r="AB718" i="2"/>
  <c r="Y719" i="2"/>
  <c r="Z719" i="2"/>
  <c r="AA719" i="2"/>
  <c r="AB719" i="2"/>
  <c r="Y720" i="2"/>
  <c r="Z720" i="2"/>
  <c r="AA720" i="2"/>
  <c r="AB720" i="2"/>
  <c r="Y721" i="2"/>
  <c r="Z721" i="2"/>
  <c r="AA721" i="2"/>
  <c r="AB721" i="2"/>
  <c r="Y722" i="2"/>
  <c r="Z722" i="2"/>
  <c r="AA722" i="2"/>
  <c r="AB722" i="2"/>
  <c r="Y723" i="2"/>
  <c r="Z723" i="2"/>
  <c r="AA723" i="2"/>
  <c r="AB723" i="2"/>
  <c r="Y724" i="2"/>
  <c r="Z724" i="2"/>
  <c r="AA724" i="2"/>
  <c r="AB724" i="2"/>
  <c r="Y725" i="2"/>
  <c r="Z725" i="2"/>
  <c r="AA725" i="2"/>
  <c r="AB725" i="2"/>
  <c r="Y726" i="2"/>
  <c r="Z726" i="2"/>
  <c r="AA726" i="2"/>
  <c r="AB726" i="2"/>
  <c r="Y727" i="2"/>
  <c r="Z727" i="2"/>
  <c r="AA727" i="2"/>
  <c r="AB727" i="2"/>
  <c r="Y728" i="2"/>
  <c r="Z728" i="2"/>
  <c r="AA728" i="2"/>
  <c r="AB728" i="2"/>
  <c r="Y729" i="2"/>
  <c r="Z729" i="2"/>
  <c r="AA729" i="2"/>
  <c r="AB729" i="2"/>
  <c r="Y730" i="2"/>
  <c r="Z730" i="2"/>
  <c r="AA730" i="2"/>
  <c r="AB730" i="2"/>
  <c r="Y731" i="2"/>
  <c r="Z731" i="2"/>
  <c r="AA731" i="2"/>
  <c r="AB731" i="2"/>
  <c r="Y732" i="2"/>
  <c r="Z732" i="2"/>
  <c r="AA732" i="2"/>
  <c r="AB732" i="2"/>
  <c r="AB706" i="2"/>
  <c r="AA706" i="2"/>
  <c r="Z706" i="2"/>
  <c r="Y706" i="2"/>
  <c r="Y680" i="2"/>
  <c r="Z680" i="2"/>
  <c r="AA680" i="2"/>
  <c r="AB680" i="2"/>
  <c r="Y681" i="2"/>
  <c r="Z681" i="2"/>
  <c r="AA681" i="2"/>
  <c r="AB681" i="2"/>
  <c r="Y682" i="2"/>
  <c r="Z682" i="2"/>
  <c r="AA682" i="2"/>
  <c r="AB682" i="2"/>
  <c r="Y683" i="2"/>
  <c r="Z683" i="2"/>
  <c r="AA683" i="2"/>
  <c r="AB683" i="2"/>
  <c r="Y684" i="2"/>
  <c r="Z684" i="2"/>
  <c r="AA684" i="2"/>
  <c r="AB684" i="2"/>
  <c r="Y685" i="2"/>
  <c r="Z685" i="2"/>
  <c r="AA685" i="2"/>
  <c r="AB685" i="2"/>
  <c r="Y686" i="2"/>
  <c r="Z686" i="2"/>
  <c r="AA686" i="2"/>
  <c r="AB686" i="2"/>
  <c r="Y687" i="2"/>
  <c r="Z687" i="2"/>
  <c r="AA687" i="2"/>
  <c r="AB687" i="2"/>
  <c r="Y688" i="2"/>
  <c r="Z688" i="2"/>
  <c r="AA688" i="2"/>
  <c r="AB688" i="2"/>
  <c r="Y689" i="2"/>
  <c r="Z689" i="2"/>
  <c r="AA689" i="2"/>
  <c r="AB689" i="2"/>
  <c r="Y690" i="2"/>
  <c r="Z690" i="2"/>
  <c r="AA690" i="2"/>
  <c r="AB690" i="2"/>
  <c r="Y691" i="2"/>
  <c r="Z691" i="2"/>
  <c r="AA691" i="2"/>
  <c r="AB691" i="2"/>
  <c r="Y692" i="2"/>
  <c r="Z692" i="2"/>
  <c r="AA692" i="2"/>
  <c r="AB692" i="2"/>
  <c r="Y693" i="2"/>
  <c r="Z693" i="2"/>
  <c r="AA693" i="2"/>
  <c r="AB693" i="2"/>
  <c r="Y694" i="2"/>
  <c r="Z694" i="2"/>
  <c r="AA694" i="2"/>
  <c r="AB694" i="2"/>
  <c r="Y695" i="2"/>
  <c r="Z695" i="2"/>
  <c r="AA695" i="2"/>
  <c r="AB695" i="2"/>
  <c r="Y696" i="2"/>
  <c r="Z696" i="2"/>
  <c r="AA696" i="2"/>
  <c r="AB696" i="2"/>
  <c r="Y697" i="2"/>
  <c r="Z697" i="2"/>
  <c r="AA697" i="2"/>
  <c r="AB697" i="2"/>
  <c r="Y698" i="2"/>
  <c r="Z698" i="2"/>
  <c r="AA698" i="2"/>
  <c r="AB698" i="2"/>
  <c r="Y699" i="2"/>
  <c r="Z699" i="2"/>
  <c r="AA699" i="2"/>
  <c r="AB699" i="2"/>
  <c r="Y700" i="2"/>
  <c r="Z700" i="2"/>
  <c r="AA700" i="2"/>
  <c r="AB700" i="2"/>
  <c r="Y701" i="2"/>
  <c r="Z701" i="2"/>
  <c r="AA701" i="2"/>
  <c r="AB701" i="2"/>
  <c r="Y702" i="2"/>
  <c r="Z702" i="2"/>
  <c r="AA702" i="2"/>
  <c r="AB702" i="2"/>
  <c r="Y703" i="2"/>
  <c r="Z703" i="2"/>
  <c r="AA703" i="2"/>
  <c r="AB703" i="2"/>
  <c r="Y704" i="2"/>
  <c r="Z704" i="2"/>
  <c r="AA704" i="2"/>
  <c r="AB704" i="2"/>
  <c r="Y705" i="2"/>
  <c r="Z705" i="2"/>
  <c r="AA705" i="2"/>
  <c r="AB705" i="2"/>
  <c r="AB679" i="2"/>
  <c r="AA679" i="2"/>
  <c r="Z679" i="2"/>
  <c r="Y679" i="2"/>
  <c r="Y653" i="2"/>
  <c r="Z653" i="2"/>
  <c r="AA653" i="2"/>
  <c r="AB653" i="2"/>
  <c r="Y654" i="2"/>
  <c r="Z654" i="2"/>
  <c r="AA654" i="2"/>
  <c r="AB654" i="2"/>
  <c r="Y655" i="2"/>
  <c r="Z655" i="2"/>
  <c r="AA655" i="2"/>
  <c r="AB655" i="2"/>
  <c r="Y656" i="2"/>
  <c r="Z656" i="2"/>
  <c r="AA656" i="2"/>
  <c r="AB656" i="2"/>
  <c r="Y657" i="2"/>
  <c r="Z657" i="2"/>
  <c r="AA657" i="2"/>
  <c r="AB657" i="2"/>
  <c r="Y658" i="2"/>
  <c r="Z658" i="2"/>
  <c r="AA658" i="2"/>
  <c r="AB658" i="2"/>
  <c r="Y659" i="2"/>
  <c r="Z659" i="2"/>
  <c r="AA659" i="2"/>
  <c r="AB659" i="2"/>
  <c r="Y660" i="2"/>
  <c r="Z660" i="2"/>
  <c r="AA660" i="2"/>
  <c r="AB660" i="2"/>
  <c r="Y661" i="2"/>
  <c r="Z661" i="2"/>
  <c r="AA661" i="2"/>
  <c r="AB661" i="2"/>
  <c r="Y662" i="2"/>
  <c r="Z662" i="2"/>
  <c r="AA662" i="2"/>
  <c r="AB662" i="2"/>
  <c r="Y663" i="2"/>
  <c r="Z663" i="2"/>
  <c r="AA663" i="2"/>
  <c r="AB663" i="2"/>
  <c r="Y664" i="2"/>
  <c r="Z664" i="2"/>
  <c r="AA664" i="2"/>
  <c r="AB664" i="2"/>
  <c r="Y665" i="2"/>
  <c r="Z665" i="2"/>
  <c r="AA665" i="2"/>
  <c r="AB665" i="2"/>
  <c r="Y666" i="2"/>
  <c r="Z666" i="2"/>
  <c r="AA666" i="2"/>
  <c r="AB666" i="2"/>
  <c r="Y667" i="2"/>
  <c r="Z667" i="2"/>
  <c r="AA667" i="2"/>
  <c r="AB667" i="2"/>
  <c r="Y668" i="2"/>
  <c r="Z668" i="2"/>
  <c r="AA668" i="2"/>
  <c r="AB668" i="2"/>
  <c r="Y669" i="2"/>
  <c r="Z669" i="2"/>
  <c r="AA669" i="2"/>
  <c r="AB669" i="2"/>
  <c r="Y670" i="2"/>
  <c r="Z670" i="2"/>
  <c r="AA670" i="2"/>
  <c r="AB670" i="2"/>
  <c r="Y671" i="2"/>
  <c r="Z671" i="2"/>
  <c r="AA671" i="2"/>
  <c r="AB671" i="2"/>
  <c r="Y672" i="2"/>
  <c r="Z672" i="2"/>
  <c r="AA672" i="2"/>
  <c r="AB672" i="2"/>
  <c r="Y673" i="2"/>
  <c r="Z673" i="2"/>
  <c r="AA673" i="2"/>
  <c r="AB673" i="2"/>
  <c r="Y674" i="2"/>
  <c r="Z674" i="2"/>
  <c r="AA674" i="2"/>
  <c r="AB674" i="2"/>
  <c r="Y675" i="2"/>
  <c r="Z675" i="2"/>
  <c r="AA675" i="2"/>
  <c r="AB675" i="2"/>
  <c r="Y676" i="2"/>
  <c r="Z676" i="2"/>
  <c r="AA676" i="2"/>
  <c r="AB676" i="2"/>
  <c r="Y677" i="2"/>
  <c r="Z677" i="2"/>
  <c r="AA677" i="2"/>
  <c r="AB677" i="2"/>
  <c r="Y678" i="2"/>
  <c r="Z678" i="2"/>
  <c r="AA678" i="2"/>
  <c r="AB678" i="2"/>
  <c r="AB652" i="2"/>
  <c r="AA652" i="2"/>
  <c r="Z652" i="2"/>
  <c r="Y652" i="2"/>
  <c r="Y626" i="2"/>
  <c r="Z626" i="2"/>
  <c r="AA626" i="2"/>
  <c r="AB626" i="2"/>
  <c r="Y627" i="2"/>
  <c r="Z627" i="2"/>
  <c r="AA627" i="2"/>
  <c r="AB627" i="2"/>
  <c r="Y628" i="2"/>
  <c r="Z628" i="2"/>
  <c r="AA628" i="2"/>
  <c r="AB628" i="2"/>
  <c r="Y629" i="2"/>
  <c r="Z629" i="2"/>
  <c r="AA629" i="2"/>
  <c r="AB629" i="2"/>
  <c r="Y630" i="2"/>
  <c r="Z630" i="2"/>
  <c r="AA630" i="2"/>
  <c r="AB630" i="2"/>
  <c r="Y631" i="2"/>
  <c r="Z631" i="2"/>
  <c r="AA631" i="2"/>
  <c r="AB631" i="2"/>
  <c r="Y632" i="2"/>
  <c r="Z632" i="2"/>
  <c r="AA632" i="2"/>
  <c r="AB632" i="2"/>
  <c r="Y633" i="2"/>
  <c r="Z633" i="2"/>
  <c r="AA633" i="2"/>
  <c r="AB633" i="2"/>
  <c r="Y634" i="2"/>
  <c r="Z634" i="2"/>
  <c r="AA634" i="2"/>
  <c r="AB634" i="2"/>
  <c r="Y635" i="2"/>
  <c r="Z635" i="2"/>
  <c r="AA635" i="2"/>
  <c r="AB635" i="2"/>
  <c r="Y636" i="2"/>
  <c r="Z636" i="2"/>
  <c r="AA636" i="2"/>
  <c r="AB636" i="2"/>
  <c r="Y637" i="2"/>
  <c r="Z637" i="2"/>
  <c r="AA637" i="2"/>
  <c r="AB637" i="2"/>
  <c r="Y638" i="2"/>
  <c r="Z638" i="2"/>
  <c r="AA638" i="2"/>
  <c r="AB638" i="2"/>
  <c r="Y639" i="2"/>
  <c r="Z639" i="2"/>
  <c r="AA639" i="2"/>
  <c r="AB639" i="2"/>
  <c r="Y640" i="2"/>
  <c r="Z640" i="2"/>
  <c r="AA640" i="2"/>
  <c r="AB640" i="2"/>
  <c r="Y641" i="2"/>
  <c r="Z641" i="2"/>
  <c r="AA641" i="2"/>
  <c r="AB641" i="2"/>
  <c r="Y642" i="2"/>
  <c r="Z642" i="2"/>
  <c r="AA642" i="2"/>
  <c r="AB642" i="2"/>
  <c r="Y643" i="2"/>
  <c r="Z643" i="2"/>
  <c r="AA643" i="2"/>
  <c r="AB643" i="2"/>
  <c r="Y644" i="2"/>
  <c r="Z644" i="2"/>
  <c r="AA644" i="2"/>
  <c r="AB644" i="2"/>
  <c r="Y645" i="2"/>
  <c r="Z645" i="2"/>
  <c r="AA645" i="2"/>
  <c r="AB645" i="2"/>
  <c r="Y646" i="2"/>
  <c r="Z646" i="2"/>
  <c r="AA646" i="2"/>
  <c r="AB646" i="2"/>
  <c r="Y647" i="2"/>
  <c r="Z647" i="2"/>
  <c r="AA647" i="2"/>
  <c r="AB647" i="2"/>
  <c r="Y648" i="2"/>
  <c r="Z648" i="2"/>
  <c r="AA648" i="2"/>
  <c r="AB648" i="2"/>
  <c r="Y649" i="2"/>
  <c r="Z649" i="2"/>
  <c r="AA649" i="2"/>
  <c r="AB649" i="2"/>
  <c r="Y650" i="2"/>
  <c r="Z650" i="2"/>
  <c r="AA650" i="2"/>
  <c r="AB650" i="2"/>
  <c r="Y651" i="2"/>
  <c r="Z651" i="2"/>
  <c r="AA651" i="2"/>
  <c r="AB651" i="2"/>
  <c r="AB625" i="2"/>
  <c r="AA625" i="2"/>
  <c r="Z625" i="2"/>
  <c r="Y625" i="2"/>
  <c r="Y599" i="2"/>
  <c r="Z599" i="2"/>
  <c r="AA599" i="2"/>
  <c r="AB599" i="2"/>
  <c r="Y600" i="2"/>
  <c r="Z600" i="2"/>
  <c r="AA600" i="2"/>
  <c r="AB600" i="2"/>
  <c r="Y601" i="2"/>
  <c r="Z601" i="2"/>
  <c r="AA601" i="2"/>
  <c r="AB601" i="2"/>
  <c r="Y602" i="2"/>
  <c r="Z602" i="2"/>
  <c r="AA602" i="2"/>
  <c r="AB602" i="2"/>
  <c r="Y603" i="2"/>
  <c r="Z603" i="2"/>
  <c r="AA603" i="2"/>
  <c r="AB603" i="2"/>
  <c r="Y604" i="2"/>
  <c r="Z604" i="2"/>
  <c r="AA604" i="2"/>
  <c r="AB604" i="2"/>
  <c r="Y605" i="2"/>
  <c r="Z605" i="2"/>
  <c r="AA605" i="2"/>
  <c r="AB605" i="2"/>
  <c r="Y606" i="2"/>
  <c r="Z606" i="2"/>
  <c r="AA606" i="2"/>
  <c r="AB606" i="2"/>
  <c r="Y607" i="2"/>
  <c r="Z607" i="2"/>
  <c r="AA607" i="2"/>
  <c r="AB607" i="2"/>
  <c r="Y608" i="2"/>
  <c r="Z608" i="2"/>
  <c r="AA608" i="2"/>
  <c r="AB608" i="2"/>
  <c r="Y609" i="2"/>
  <c r="Z609" i="2"/>
  <c r="AA609" i="2"/>
  <c r="AB609" i="2"/>
  <c r="Y610" i="2"/>
  <c r="Z610" i="2"/>
  <c r="AA610" i="2"/>
  <c r="AB610" i="2"/>
  <c r="Y611" i="2"/>
  <c r="Z611" i="2"/>
  <c r="AA611" i="2"/>
  <c r="AB611" i="2"/>
  <c r="Y612" i="2"/>
  <c r="Z612" i="2"/>
  <c r="AA612" i="2"/>
  <c r="AB612" i="2"/>
  <c r="Y613" i="2"/>
  <c r="Z613" i="2"/>
  <c r="AA613" i="2"/>
  <c r="AB613" i="2"/>
  <c r="Y614" i="2"/>
  <c r="Z614" i="2"/>
  <c r="AA614" i="2"/>
  <c r="AB614" i="2"/>
  <c r="Y615" i="2"/>
  <c r="Z615" i="2"/>
  <c r="AA615" i="2"/>
  <c r="AB615" i="2"/>
  <c r="Y616" i="2"/>
  <c r="Z616" i="2"/>
  <c r="AA616" i="2"/>
  <c r="AB616" i="2"/>
  <c r="Y617" i="2"/>
  <c r="Z617" i="2"/>
  <c r="AA617" i="2"/>
  <c r="AB617" i="2"/>
  <c r="Y618" i="2"/>
  <c r="Z618" i="2"/>
  <c r="AA618" i="2"/>
  <c r="AB618" i="2"/>
  <c r="Y619" i="2"/>
  <c r="Z619" i="2"/>
  <c r="AA619" i="2"/>
  <c r="AB619" i="2"/>
  <c r="Y620" i="2"/>
  <c r="Z620" i="2"/>
  <c r="AA620" i="2"/>
  <c r="AB620" i="2"/>
  <c r="Y621" i="2"/>
  <c r="Z621" i="2"/>
  <c r="AA621" i="2"/>
  <c r="AB621" i="2"/>
  <c r="Y622" i="2"/>
  <c r="Z622" i="2"/>
  <c r="AA622" i="2"/>
  <c r="AB622" i="2"/>
  <c r="Y623" i="2"/>
  <c r="Z623" i="2"/>
  <c r="AA623" i="2"/>
  <c r="AB623" i="2"/>
  <c r="Y624" i="2"/>
  <c r="Z624" i="2"/>
  <c r="AA624" i="2"/>
  <c r="AB624" i="2"/>
  <c r="AB598" i="2"/>
  <c r="AA598" i="2"/>
  <c r="Z598" i="2"/>
  <c r="Y598" i="2"/>
  <c r="Y573" i="2"/>
  <c r="Z573" i="2"/>
  <c r="AA573" i="2"/>
  <c r="AB573" i="2"/>
  <c r="Y574" i="2"/>
  <c r="Z574" i="2"/>
  <c r="AA574" i="2"/>
  <c r="AB574" i="2"/>
  <c r="Y575" i="2"/>
  <c r="Z575" i="2"/>
  <c r="AA575" i="2"/>
  <c r="AB575" i="2"/>
  <c r="Y576" i="2"/>
  <c r="Z576" i="2"/>
  <c r="AA576" i="2"/>
  <c r="AB576" i="2"/>
  <c r="Y577" i="2"/>
  <c r="Z577" i="2"/>
  <c r="AA577" i="2"/>
  <c r="AB577" i="2"/>
  <c r="Y578" i="2"/>
  <c r="Z578" i="2"/>
  <c r="AA578" i="2"/>
  <c r="AB578" i="2"/>
  <c r="Y579" i="2"/>
  <c r="Z579" i="2"/>
  <c r="AA579" i="2"/>
  <c r="AB579" i="2"/>
  <c r="Y580" i="2"/>
  <c r="Z580" i="2"/>
  <c r="AA580" i="2"/>
  <c r="AB580" i="2"/>
  <c r="Y581" i="2"/>
  <c r="Z581" i="2"/>
  <c r="AA581" i="2"/>
  <c r="AB581" i="2"/>
  <c r="Y582" i="2"/>
  <c r="Z582" i="2"/>
  <c r="AA582" i="2"/>
  <c r="AB582" i="2"/>
  <c r="Y583" i="2"/>
  <c r="Z583" i="2"/>
  <c r="AA583" i="2"/>
  <c r="AB583" i="2"/>
  <c r="Y584" i="2"/>
  <c r="Z584" i="2"/>
  <c r="AA584" i="2"/>
  <c r="AB584" i="2"/>
  <c r="Y585" i="2"/>
  <c r="Z585" i="2"/>
  <c r="AA585" i="2"/>
  <c r="AB585" i="2"/>
  <c r="Y586" i="2"/>
  <c r="Z586" i="2"/>
  <c r="AA586" i="2"/>
  <c r="AB586" i="2"/>
  <c r="Y587" i="2"/>
  <c r="Z587" i="2"/>
  <c r="AA587" i="2"/>
  <c r="AB587" i="2"/>
  <c r="Y588" i="2"/>
  <c r="Z588" i="2"/>
  <c r="AA588" i="2"/>
  <c r="AB588" i="2"/>
  <c r="Y589" i="2"/>
  <c r="Z589" i="2"/>
  <c r="AA589" i="2"/>
  <c r="AB589" i="2"/>
  <c r="Y590" i="2"/>
  <c r="Z590" i="2"/>
  <c r="AA590" i="2"/>
  <c r="AB590" i="2"/>
  <c r="Y591" i="2"/>
  <c r="Z591" i="2"/>
  <c r="AA591" i="2"/>
  <c r="AB591" i="2"/>
  <c r="Y592" i="2"/>
  <c r="Z592" i="2"/>
  <c r="AA592" i="2"/>
  <c r="AB592" i="2"/>
  <c r="Y593" i="2"/>
  <c r="Z593" i="2"/>
  <c r="AA593" i="2"/>
  <c r="AB593" i="2"/>
  <c r="Y594" i="2"/>
  <c r="Z594" i="2"/>
  <c r="AA594" i="2"/>
  <c r="AB594" i="2"/>
  <c r="Y595" i="2"/>
  <c r="Z595" i="2"/>
  <c r="AA595" i="2"/>
  <c r="AB595" i="2"/>
  <c r="Y596" i="2"/>
  <c r="Z596" i="2"/>
  <c r="AA596" i="2"/>
  <c r="AB596" i="2"/>
  <c r="Y597" i="2"/>
  <c r="Z597" i="2"/>
  <c r="AA597" i="2"/>
  <c r="AB597" i="2"/>
  <c r="AB572" i="2"/>
  <c r="AA572" i="2"/>
  <c r="Z572" i="2"/>
  <c r="Y572" i="2"/>
  <c r="Y571" i="2"/>
  <c r="Z571" i="2"/>
  <c r="AA571" i="2"/>
  <c r="AB571" i="2"/>
  <c r="Z570" i="2"/>
  <c r="AA570" i="2"/>
  <c r="AB570" i="2"/>
  <c r="Y545" i="2"/>
  <c r="Z545" i="2"/>
  <c r="AA545" i="2"/>
  <c r="AB545" i="2"/>
  <c r="Y546" i="2"/>
  <c r="Z546" i="2"/>
  <c r="AA546" i="2"/>
  <c r="AB546" i="2"/>
  <c r="Y547" i="2"/>
  <c r="Z547" i="2"/>
  <c r="AA547" i="2"/>
  <c r="AB547" i="2"/>
  <c r="Y548" i="2"/>
  <c r="Z548" i="2"/>
  <c r="AA548" i="2"/>
  <c r="AB548" i="2"/>
  <c r="Y549" i="2"/>
  <c r="Z549" i="2"/>
  <c r="AA549" i="2"/>
  <c r="AB549" i="2"/>
  <c r="Y550" i="2"/>
  <c r="Z550" i="2"/>
  <c r="AA550" i="2"/>
  <c r="AB550" i="2"/>
  <c r="Y551" i="2"/>
  <c r="Z551" i="2"/>
  <c r="AA551" i="2"/>
  <c r="AB551" i="2"/>
  <c r="Y552" i="2"/>
  <c r="Z552" i="2"/>
  <c r="AA552" i="2"/>
  <c r="AB552" i="2"/>
  <c r="Y553" i="2"/>
  <c r="Z553" i="2"/>
  <c r="AA553" i="2"/>
  <c r="AB553" i="2"/>
  <c r="Y554" i="2"/>
  <c r="Z554" i="2"/>
  <c r="AA554" i="2"/>
  <c r="AB554" i="2"/>
  <c r="Y555" i="2"/>
  <c r="Z555" i="2"/>
  <c r="AA555" i="2"/>
  <c r="AB555" i="2"/>
  <c r="Y556" i="2"/>
  <c r="Z556" i="2"/>
  <c r="AA556" i="2"/>
  <c r="AB556" i="2"/>
  <c r="Y557" i="2"/>
  <c r="Z557" i="2"/>
  <c r="AA557" i="2"/>
  <c r="AB557" i="2"/>
  <c r="Y558" i="2"/>
  <c r="Z558" i="2"/>
  <c r="AA558" i="2"/>
  <c r="AB558" i="2"/>
  <c r="Y559" i="2"/>
  <c r="Z559" i="2"/>
  <c r="AA559" i="2"/>
  <c r="AB559" i="2"/>
  <c r="Y560" i="2"/>
  <c r="Z560" i="2"/>
  <c r="AA560" i="2"/>
  <c r="AB560" i="2"/>
  <c r="Y561" i="2"/>
  <c r="Z561" i="2"/>
  <c r="AA561" i="2"/>
  <c r="AB561" i="2"/>
  <c r="Y562" i="2"/>
  <c r="Z562" i="2"/>
  <c r="AA562" i="2"/>
  <c r="AB562" i="2"/>
  <c r="Y563" i="2"/>
  <c r="Z563" i="2"/>
  <c r="AA563" i="2"/>
  <c r="AB563" i="2"/>
  <c r="Y564" i="2"/>
  <c r="Z564" i="2"/>
  <c r="AA564" i="2"/>
  <c r="AB564" i="2"/>
  <c r="Y565" i="2"/>
  <c r="Z565" i="2"/>
  <c r="AA565" i="2"/>
  <c r="AB565" i="2"/>
  <c r="Y566" i="2"/>
  <c r="Z566" i="2"/>
  <c r="AA566" i="2"/>
  <c r="AB566" i="2"/>
  <c r="Y567" i="2"/>
  <c r="Z567" i="2"/>
  <c r="AA567" i="2"/>
  <c r="AB567" i="2"/>
  <c r="Y568" i="2"/>
  <c r="Z568" i="2"/>
  <c r="AA568" i="2"/>
  <c r="AB568" i="2"/>
  <c r="Y569" i="2"/>
  <c r="Z569" i="2"/>
  <c r="AA569" i="2"/>
  <c r="AB569" i="2"/>
  <c r="Y570" i="2"/>
  <c r="AB544" i="2"/>
  <c r="AA544" i="2"/>
  <c r="Y544" i="2"/>
  <c r="Z544" i="2"/>
  <c r="Y518" i="2"/>
  <c r="Z518" i="2"/>
  <c r="AA518" i="2"/>
  <c r="AB518" i="2"/>
  <c r="Y519" i="2"/>
  <c r="Z519" i="2"/>
  <c r="AA519" i="2"/>
  <c r="AB519" i="2"/>
  <c r="Y520" i="2"/>
  <c r="Z520" i="2"/>
  <c r="AA520" i="2"/>
  <c r="AB520" i="2"/>
  <c r="Y521" i="2"/>
  <c r="Z521" i="2"/>
  <c r="AA521" i="2"/>
  <c r="AB521" i="2"/>
  <c r="Y522" i="2"/>
  <c r="Z522" i="2"/>
  <c r="AA522" i="2"/>
  <c r="AB522" i="2"/>
  <c r="Y523" i="2"/>
  <c r="Z523" i="2"/>
  <c r="AA523" i="2"/>
  <c r="AB523" i="2"/>
  <c r="Y524" i="2"/>
  <c r="Z524" i="2"/>
  <c r="AA524" i="2"/>
  <c r="AB524" i="2"/>
  <c r="Y525" i="2"/>
  <c r="Z525" i="2"/>
  <c r="AA525" i="2"/>
  <c r="AB525" i="2"/>
  <c r="Y526" i="2"/>
  <c r="Z526" i="2"/>
  <c r="AA526" i="2"/>
  <c r="AB526" i="2"/>
  <c r="Y527" i="2"/>
  <c r="Z527" i="2"/>
  <c r="AA527" i="2"/>
  <c r="AB527" i="2"/>
  <c r="Y528" i="2"/>
  <c r="Z528" i="2"/>
  <c r="AA528" i="2"/>
  <c r="AB528" i="2"/>
  <c r="Y529" i="2"/>
  <c r="Z529" i="2"/>
  <c r="AA529" i="2"/>
  <c r="AB529" i="2"/>
  <c r="Y530" i="2"/>
  <c r="Z530" i="2"/>
  <c r="AA530" i="2"/>
  <c r="AB530" i="2"/>
  <c r="Y531" i="2"/>
  <c r="Z531" i="2"/>
  <c r="AA531" i="2"/>
  <c r="AB531" i="2"/>
  <c r="Y532" i="2"/>
  <c r="Z532" i="2"/>
  <c r="AA532" i="2"/>
  <c r="AB532" i="2"/>
  <c r="Y533" i="2"/>
  <c r="Z533" i="2"/>
  <c r="AA533" i="2"/>
  <c r="AB533" i="2"/>
  <c r="Y534" i="2"/>
  <c r="Z534" i="2"/>
  <c r="AA534" i="2"/>
  <c r="AB534" i="2"/>
  <c r="Y535" i="2"/>
  <c r="Z535" i="2"/>
  <c r="AA535" i="2"/>
  <c r="AB535" i="2"/>
  <c r="Y536" i="2"/>
  <c r="Z536" i="2"/>
  <c r="AA536" i="2"/>
  <c r="AB536" i="2"/>
  <c r="Y537" i="2"/>
  <c r="Z537" i="2"/>
  <c r="AA537" i="2"/>
  <c r="AB537" i="2"/>
  <c r="Y538" i="2"/>
  <c r="Z538" i="2"/>
  <c r="AA538" i="2"/>
  <c r="AB538" i="2"/>
  <c r="Y539" i="2"/>
  <c r="Z539" i="2"/>
  <c r="AA539" i="2"/>
  <c r="AB539" i="2"/>
  <c r="Y540" i="2"/>
  <c r="Z540" i="2"/>
  <c r="AA540" i="2"/>
  <c r="AB540" i="2"/>
  <c r="Y541" i="2"/>
  <c r="Z541" i="2"/>
  <c r="AA541" i="2"/>
  <c r="AB541" i="2"/>
  <c r="Y542" i="2"/>
  <c r="Z542" i="2"/>
  <c r="AA542" i="2"/>
  <c r="AB542" i="2"/>
  <c r="Y543" i="2"/>
  <c r="Z543" i="2"/>
  <c r="AA543" i="2"/>
  <c r="AB543" i="2"/>
  <c r="AB517" i="2"/>
  <c r="AA517" i="2"/>
  <c r="Z517" i="2"/>
  <c r="Y517" i="2"/>
  <c r="Y491" i="2"/>
  <c r="Z491" i="2"/>
  <c r="AA491" i="2"/>
  <c r="AB491" i="2"/>
  <c r="Y492" i="2"/>
  <c r="Z492" i="2"/>
  <c r="AA492" i="2"/>
  <c r="AB492" i="2"/>
  <c r="Y493" i="2"/>
  <c r="Z493" i="2"/>
  <c r="AA493" i="2"/>
  <c r="AB493" i="2"/>
  <c r="Y494" i="2"/>
  <c r="Z494" i="2"/>
  <c r="AA494" i="2"/>
  <c r="AB494" i="2"/>
  <c r="Y495" i="2"/>
  <c r="Z495" i="2"/>
  <c r="AA495" i="2"/>
  <c r="AB495" i="2"/>
  <c r="Y496" i="2"/>
  <c r="Z496" i="2"/>
  <c r="AA496" i="2"/>
  <c r="AB496" i="2"/>
  <c r="Y497" i="2"/>
  <c r="Z497" i="2"/>
  <c r="AA497" i="2"/>
  <c r="AB497" i="2"/>
  <c r="Y498" i="2"/>
  <c r="Z498" i="2"/>
  <c r="AA498" i="2"/>
  <c r="AB498" i="2"/>
  <c r="Y499" i="2"/>
  <c r="Z499" i="2"/>
  <c r="AA499" i="2"/>
  <c r="AB499" i="2"/>
  <c r="Y500" i="2"/>
  <c r="Z500" i="2"/>
  <c r="AA500" i="2"/>
  <c r="AB500" i="2"/>
  <c r="Y501" i="2"/>
  <c r="Z501" i="2"/>
  <c r="AA501" i="2"/>
  <c r="AB501" i="2"/>
  <c r="Y502" i="2"/>
  <c r="Z502" i="2"/>
  <c r="AA502" i="2"/>
  <c r="AB502" i="2"/>
  <c r="Y503" i="2"/>
  <c r="Z503" i="2"/>
  <c r="AA503" i="2"/>
  <c r="AB503" i="2"/>
  <c r="Y504" i="2"/>
  <c r="Z504" i="2"/>
  <c r="AA504" i="2"/>
  <c r="AB504" i="2"/>
  <c r="Y505" i="2"/>
  <c r="Z505" i="2"/>
  <c r="AA505" i="2"/>
  <c r="AB505" i="2"/>
  <c r="Y506" i="2"/>
  <c r="Z506" i="2"/>
  <c r="AA506" i="2"/>
  <c r="AB506" i="2"/>
  <c r="Y507" i="2"/>
  <c r="Z507" i="2"/>
  <c r="AA507" i="2"/>
  <c r="AB507" i="2"/>
  <c r="Y508" i="2"/>
  <c r="Z508" i="2"/>
  <c r="AA508" i="2"/>
  <c r="AB508" i="2"/>
  <c r="Y509" i="2"/>
  <c r="Z509" i="2"/>
  <c r="AA509" i="2"/>
  <c r="AB509" i="2"/>
  <c r="Y510" i="2"/>
  <c r="Z510" i="2"/>
  <c r="AA510" i="2"/>
  <c r="AB510" i="2"/>
  <c r="Y511" i="2"/>
  <c r="Z511" i="2"/>
  <c r="AA511" i="2"/>
  <c r="AB511" i="2"/>
  <c r="Y512" i="2"/>
  <c r="Z512" i="2"/>
  <c r="AA512" i="2"/>
  <c r="AB512" i="2"/>
  <c r="Y513" i="2"/>
  <c r="Z513" i="2"/>
  <c r="AA513" i="2"/>
  <c r="AB513" i="2"/>
  <c r="Y514" i="2"/>
  <c r="Z514" i="2"/>
  <c r="AA514" i="2"/>
  <c r="AB514" i="2"/>
  <c r="Y515" i="2"/>
  <c r="Z515" i="2"/>
  <c r="AA515" i="2"/>
  <c r="AB515" i="2"/>
  <c r="Y516" i="2"/>
  <c r="Z516" i="2"/>
  <c r="AA516" i="2"/>
  <c r="AB516" i="2"/>
  <c r="AB490" i="2"/>
  <c r="AA490" i="2"/>
  <c r="Z490" i="2"/>
  <c r="Y490" i="2"/>
  <c r="Y464" i="2"/>
  <c r="Z464" i="2"/>
  <c r="AA464" i="2"/>
  <c r="AB464" i="2"/>
  <c r="Y465" i="2"/>
  <c r="Z465" i="2"/>
  <c r="AA465" i="2"/>
  <c r="AB465" i="2"/>
  <c r="Y466" i="2"/>
  <c r="Z466" i="2"/>
  <c r="AA466" i="2"/>
  <c r="AB466" i="2"/>
  <c r="Y467" i="2"/>
  <c r="Z467" i="2"/>
  <c r="AA467" i="2"/>
  <c r="AB467" i="2"/>
  <c r="Y468" i="2"/>
  <c r="Z468" i="2"/>
  <c r="AA468" i="2"/>
  <c r="AB468" i="2"/>
  <c r="Y469" i="2"/>
  <c r="Z469" i="2"/>
  <c r="AA469" i="2"/>
  <c r="AB469" i="2"/>
  <c r="Y470" i="2"/>
  <c r="Z470" i="2"/>
  <c r="AA470" i="2"/>
  <c r="AB470" i="2"/>
  <c r="Y471" i="2"/>
  <c r="Z471" i="2"/>
  <c r="AA471" i="2"/>
  <c r="AB471" i="2"/>
  <c r="Y472" i="2"/>
  <c r="Z472" i="2"/>
  <c r="AA472" i="2"/>
  <c r="AB472" i="2"/>
  <c r="Y473" i="2"/>
  <c r="Z473" i="2"/>
  <c r="AA473" i="2"/>
  <c r="AB473" i="2"/>
  <c r="Y474" i="2"/>
  <c r="Z474" i="2"/>
  <c r="AA474" i="2"/>
  <c r="AB474" i="2"/>
  <c r="Y475" i="2"/>
  <c r="Z475" i="2"/>
  <c r="AA475" i="2"/>
  <c r="AB475" i="2"/>
  <c r="Y476" i="2"/>
  <c r="Z476" i="2"/>
  <c r="AA476" i="2"/>
  <c r="AB476" i="2"/>
  <c r="Y477" i="2"/>
  <c r="Z477" i="2"/>
  <c r="AA477" i="2"/>
  <c r="AB477" i="2"/>
  <c r="Y478" i="2"/>
  <c r="Z478" i="2"/>
  <c r="AA478" i="2"/>
  <c r="AB478" i="2"/>
  <c r="Y479" i="2"/>
  <c r="Z479" i="2"/>
  <c r="AA479" i="2"/>
  <c r="AB479" i="2"/>
  <c r="Y480" i="2"/>
  <c r="Z480" i="2"/>
  <c r="AA480" i="2"/>
  <c r="AB480" i="2"/>
  <c r="Y481" i="2"/>
  <c r="Z481" i="2"/>
  <c r="AA481" i="2"/>
  <c r="AB481" i="2"/>
  <c r="Y482" i="2"/>
  <c r="Z482" i="2"/>
  <c r="AA482" i="2"/>
  <c r="AB482" i="2"/>
  <c r="Y483" i="2"/>
  <c r="Z483" i="2"/>
  <c r="AA483" i="2"/>
  <c r="AB483" i="2"/>
  <c r="Y484" i="2"/>
  <c r="Z484" i="2"/>
  <c r="AA484" i="2"/>
  <c r="AB484" i="2"/>
  <c r="Y485" i="2"/>
  <c r="Z485" i="2"/>
  <c r="AA485" i="2"/>
  <c r="AB485" i="2"/>
  <c r="Y486" i="2"/>
  <c r="Z486" i="2"/>
  <c r="AA486" i="2"/>
  <c r="AB486" i="2"/>
  <c r="Y487" i="2"/>
  <c r="Z487" i="2"/>
  <c r="AA487" i="2"/>
  <c r="AB487" i="2"/>
  <c r="Y488" i="2"/>
  <c r="Z488" i="2"/>
  <c r="AA488" i="2"/>
  <c r="AB488" i="2"/>
  <c r="Y489" i="2"/>
  <c r="Z489" i="2"/>
  <c r="AA489" i="2"/>
  <c r="AB489" i="2"/>
  <c r="AB463" i="2"/>
  <c r="AA463" i="2"/>
  <c r="Z463" i="2"/>
  <c r="Y463" i="2"/>
  <c r="Y437" i="2"/>
  <c r="Z437" i="2"/>
  <c r="AA437" i="2"/>
  <c r="AB437" i="2"/>
  <c r="Y438" i="2"/>
  <c r="Z438" i="2"/>
  <c r="AA438" i="2"/>
  <c r="AB438" i="2"/>
  <c r="Y439" i="2"/>
  <c r="Z439" i="2"/>
  <c r="AA439" i="2"/>
  <c r="AB439" i="2"/>
  <c r="Y440" i="2"/>
  <c r="Z440" i="2"/>
  <c r="AA440" i="2"/>
  <c r="AB440" i="2"/>
  <c r="Y441" i="2"/>
  <c r="Z441" i="2"/>
  <c r="AA441" i="2"/>
  <c r="AB441" i="2"/>
  <c r="Y442" i="2"/>
  <c r="Z442" i="2"/>
  <c r="AA442" i="2"/>
  <c r="AB442" i="2"/>
  <c r="Y443" i="2"/>
  <c r="Z443" i="2"/>
  <c r="AA443" i="2"/>
  <c r="AB443" i="2"/>
  <c r="Y444" i="2"/>
  <c r="Z444" i="2"/>
  <c r="AA444" i="2"/>
  <c r="AB444" i="2"/>
  <c r="Y445" i="2"/>
  <c r="Z445" i="2"/>
  <c r="AA445" i="2"/>
  <c r="AB445" i="2"/>
  <c r="Y446" i="2"/>
  <c r="Z446" i="2"/>
  <c r="AA446" i="2"/>
  <c r="AB446" i="2"/>
  <c r="Y447" i="2"/>
  <c r="Z447" i="2"/>
  <c r="AA447" i="2"/>
  <c r="AB447" i="2"/>
  <c r="Y448" i="2"/>
  <c r="Z448" i="2"/>
  <c r="AA448" i="2"/>
  <c r="AB448" i="2"/>
  <c r="Y449" i="2"/>
  <c r="Z449" i="2"/>
  <c r="AA449" i="2"/>
  <c r="AB449" i="2"/>
  <c r="Y450" i="2"/>
  <c r="Z450" i="2"/>
  <c r="AA450" i="2"/>
  <c r="AB450" i="2"/>
  <c r="Y451" i="2"/>
  <c r="Z451" i="2"/>
  <c r="AA451" i="2"/>
  <c r="AB451" i="2"/>
  <c r="Y452" i="2"/>
  <c r="Z452" i="2"/>
  <c r="AA452" i="2"/>
  <c r="AB452" i="2"/>
  <c r="Y453" i="2"/>
  <c r="Z453" i="2"/>
  <c r="AA453" i="2"/>
  <c r="AB453" i="2"/>
  <c r="Y454" i="2"/>
  <c r="Z454" i="2"/>
  <c r="AA454" i="2"/>
  <c r="AB454" i="2"/>
  <c r="Y455" i="2"/>
  <c r="Z455" i="2"/>
  <c r="AA455" i="2"/>
  <c r="AB455" i="2"/>
  <c r="Y456" i="2"/>
  <c r="Z456" i="2"/>
  <c r="AA456" i="2"/>
  <c r="AB456" i="2"/>
  <c r="Y457" i="2"/>
  <c r="Z457" i="2"/>
  <c r="AA457" i="2"/>
  <c r="AB457" i="2"/>
  <c r="Y458" i="2"/>
  <c r="Z458" i="2"/>
  <c r="AA458" i="2"/>
  <c r="AB458" i="2"/>
  <c r="Y459" i="2"/>
  <c r="Z459" i="2"/>
  <c r="AA459" i="2"/>
  <c r="AB459" i="2"/>
  <c r="Y460" i="2"/>
  <c r="Z460" i="2"/>
  <c r="AA460" i="2"/>
  <c r="AB460" i="2"/>
  <c r="Y461" i="2"/>
  <c r="Z461" i="2"/>
  <c r="AA461" i="2"/>
  <c r="AB461" i="2"/>
  <c r="Y462" i="2"/>
  <c r="Z462" i="2"/>
  <c r="AA462" i="2"/>
  <c r="AB462" i="2"/>
  <c r="AB436" i="2"/>
  <c r="AA436" i="2"/>
  <c r="Z436" i="2"/>
  <c r="Y436" i="2"/>
  <c r="Y410" i="2"/>
  <c r="Z410" i="2"/>
  <c r="AA410" i="2"/>
  <c r="AB410" i="2"/>
  <c r="Y411" i="2"/>
  <c r="Z411" i="2"/>
  <c r="AA411" i="2"/>
  <c r="AB411" i="2"/>
  <c r="Y412" i="2"/>
  <c r="Z412" i="2"/>
  <c r="AA412" i="2"/>
  <c r="AB412" i="2"/>
  <c r="Y413" i="2"/>
  <c r="Z413" i="2"/>
  <c r="AA413" i="2"/>
  <c r="AB413" i="2"/>
  <c r="Y414" i="2"/>
  <c r="Z414" i="2"/>
  <c r="AA414" i="2"/>
  <c r="AB414" i="2"/>
  <c r="Y415" i="2"/>
  <c r="Z415" i="2"/>
  <c r="AA415" i="2"/>
  <c r="AB415" i="2"/>
  <c r="Y416" i="2"/>
  <c r="Z416" i="2"/>
  <c r="AA416" i="2"/>
  <c r="AB416" i="2"/>
  <c r="Y417" i="2"/>
  <c r="Z417" i="2"/>
  <c r="AA417" i="2"/>
  <c r="AB417" i="2"/>
  <c r="Y418" i="2"/>
  <c r="Z418" i="2"/>
  <c r="AA418" i="2"/>
  <c r="AB418" i="2"/>
  <c r="Y419" i="2"/>
  <c r="Z419" i="2"/>
  <c r="AA419" i="2"/>
  <c r="AB419" i="2"/>
  <c r="Y420" i="2"/>
  <c r="Z420" i="2"/>
  <c r="AA420" i="2"/>
  <c r="AB420" i="2"/>
  <c r="Y421" i="2"/>
  <c r="Z421" i="2"/>
  <c r="AA421" i="2"/>
  <c r="AB421" i="2"/>
  <c r="Y422" i="2"/>
  <c r="Z422" i="2"/>
  <c r="AA422" i="2"/>
  <c r="AB422" i="2"/>
  <c r="Y423" i="2"/>
  <c r="Z423" i="2"/>
  <c r="AA423" i="2"/>
  <c r="AB423" i="2"/>
  <c r="Y424" i="2"/>
  <c r="Z424" i="2"/>
  <c r="AA424" i="2"/>
  <c r="AB424" i="2"/>
  <c r="Y425" i="2"/>
  <c r="Z425" i="2"/>
  <c r="AA425" i="2"/>
  <c r="AB425" i="2"/>
  <c r="Y426" i="2"/>
  <c r="Z426" i="2"/>
  <c r="AA426" i="2"/>
  <c r="AB426" i="2"/>
  <c r="Y427" i="2"/>
  <c r="Z427" i="2"/>
  <c r="AA427" i="2"/>
  <c r="AB427" i="2"/>
  <c r="Y428" i="2"/>
  <c r="Z428" i="2"/>
  <c r="AA428" i="2"/>
  <c r="AB428" i="2"/>
  <c r="Y429" i="2"/>
  <c r="Z429" i="2"/>
  <c r="AA429" i="2"/>
  <c r="AB429" i="2"/>
  <c r="Y430" i="2"/>
  <c r="Z430" i="2"/>
  <c r="AA430" i="2"/>
  <c r="AB430" i="2"/>
  <c r="Y431" i="2"/>
  <c r="Z431" i="2"/>
  <c r="AA431" i="2"/>
  <c r="AB431" i="2"/>
  <c r="Y432" i="2"/>
  <c r="Z432" i="2"/>
  <c r="AA432" i="2"/>
  <c r="AB432" i="2"/>
  <c r="Y433" i="2"/>
  <c r="Z433" i="2"/>
  <c r="AA433" i="2"/>
  <c r="AB433" i="2"/>
  <c r="Y434" i="2"/>
  <c r="Z434" i="2"/>
  <c r="AA434" i="2"/>
  <c r="AB434" i="2"/>
  <c r="Y435" i="2"/>
  <c r="Z435" i="2"/>
  <c r="AA435" i="2"/>
  <c r="AB435" i="2"/>
  <c r="AB409" i="2"/>
  <c r="AA409" i="2"/>
  <c r="Z409" i="2"/>
  <c r="Y409" i="2"/>
  <c r="Y383" i="2"/>
  <c r="Z383" i="2"/>
  <c r="AA383" i="2"/>
  <c r="AB383" i="2"/>
  <c r="Y384" i="2"/>
  <c r="Z384" i="2"/>
  <c r="AA384" i="2"/>
  <c r="AB384" i="2"/>
  <c r="Y385" i="2"/>
  <c r="Z385" i="2"/>
  <c r="AA385" i="2"/>
  <c r="AB385" i="2"/>
  <c r="Y386" i="2"/>
  <c r="Z386" i="2"/>
  <c r="AA386" i="2"/>
  <c r="AB386" i="2"/>
  <c r="Y387" i="2"/>
  <c r="Z387" i="2"/>
  <c r="AA387" i="2"/>
  <c r="AB387" i="2"/>
  <c r="Y388" i="2"/>
  <c r="Z388" i="2"/>
  <c r="AA388" i="2"/>
  <c r="AB388" i="2"/>
  <c r="Y389" i="2"/>
  <c r="Z389" i="2"/>
  <c r="AA389" i="2"/>
  <c r="AB389" i="2"/>
  <c r="Y390" i="2"/>
  <c r="Z390" i="2"/>
  <c r="AA390" i="2"/>
  <c r="AB390" i="2"/>
  <c r="Y391" i="2"/>
  <c r="Z391" i="2"/>
  <c r="AA391" i="2"/>
  <c r="AB391" i="2"/>
  <c r="Y392" i="2"/>
  <c r="Z392" i="2"/>
  <c r="AA392" i="2"/>
  <c r="AB392" i="2"/>
  <c r="Y393" i="2"/>
  <c r="Z393" i="2"/>
  <c r="AA393" i="2"/>
  <c r="AB393" i="2"/>
  <c r="Y394" i="2"/>
  <c r="Z394" i="2"/>
  <c r="AA394" i="2"/>
  <c r="AB394" i="2"/>
  <c r="Y395" i="2"/>
  <c r="Z395" i="2"/>
  <c r="AA395" i="2"/>
  <c r="AB395" i="2"/>
  <c r="Y396" i="2"/>
  <c r="Z396" i="2"/>
  <c r="AA396" i="2"/>
  <c r="AB396" i="2"/>
  <c r="Y397" i="2"/>
  <c r="Z397" i="2"/>
  <c r="AA397" i="2"/>
  <c r="AB397" i="2"/>
  <c r="Y398" i="2"/>
  <c r="Z398" i="2"/>
  <c r="AA398" i="2"/>
  <c r="AB398" i="2"/>
  <c r="Y399" i="2"/>
  <c r="Z399" i="2"/>
  <c r="AA399" i="2"/>
  <c r="AB399" i="2"/>
  <c r="Y400" i="2"/>
  <c r="Z400" i="2"/>
  <c r="AA400" i="2"/>
  <c r="AB400" i="2"/>
  <c r="Y401" i="2"/>
  <c r="Z401" i="2"/>
  <c r="AA401" i="2"/>
  <c r="AB401" i="2"/>
  <c r="Y402" i="2"/>
  <c r="Z402" i="2"/>
  <c r="AA402" i="2"/>
  <c r="AB402" i="2"/>
  <c r="Y403" i="2"/>
  <c r="Z403" i="2"/>
  <c r="AA403" i="2"/>
  <c r="AB403" i="2"/>
  <c r="Y404" i="2"/>
  <c r="Z404" i="2"/>
  <c r="AA404" i="2"/>
  <c r="AB404" i="2"/>
  <c r="Y405" i="2"/>
  <c r="Z405" i="2"/>
  <c r="AA405" i="2"/>
  <c r="AB405" i="2"/>
  <c r="Y406" i="2"/>
  <c r="Z406" i="2"/>
  <c r="AA406" i="2"/>
  <c r="AB406" i="2"/>
  <c r="Y407" i="2"/>
  <c r="Z407" i="2"/>
  <c r="AA407" i="2"/>
  <c r="AB407" i="2"/>
  <c r="Y408" i="2"/>
  <c r="Z408" i="2"/>
  <c r="AA408" i="2"/>
  <c r="AB408" i="2"/>
  <c r="AB382" i="2"/>
  <c r="AA382" i="2"/>
  <c r="Z382" i="2"/>
  <c r="Y382" i="2"/>
  <c r="Y356" i="2"/>
  <c r="Z356" i="2"/>
  <c r="AA356" i="2"/>
  <c r="AB356" i="2"/>
  <c r="Y357" i="2"/>
  <c r="Z357" i="2"/>
  <c r="AA357" i="2"/>
  <c r="AB357" i="2"/>
  <c r="Y358" i="2"/>
  <c r="Z358" i="2"/>
  <c r="AA358" i="2"/>
  <c r="AB358" i="2"/>
  <c r="Y359" i="2"/>
  <c r="Z359" i="2"/>
  <c r="AA359" i="2"/>
  <c r="AB359" i="2"/>
  <c r="Y360" i="2"/>
  <c r="Z360" i="2"/>
  <c r="AA360" i="2"/>
  <c r="AB360" i="2"/>
  <c r="Y361" i="2"/>
  <c r="Z361" i="2"/>
  <c r="AA361" i="2"/>
  <c r="AB361" i="2"/>
  <c r="Y362" i="2"/>
  <c r="Z362" i="2"/>
  <c r="AA362" i="2"/>
  <c r="AB362" i="2"/>
  <c r="Y363" i="2"/>
  <c r="Z363" i="2"/>
  <c r="AA363" i="2"/>
  <c r="AB363" i="2"/>
  <c r="Y364" i="2"/>
  <c r="Z364" i="2"/>
  <c r="AA364" i="2"/>
  <c r="AB364" i="2"/>
  <c r="Y365" i="2"/>
  <c r="Z365" i="2"/>
  <c r="AA365" i="2"/>
  <c r="AB365" i="2"/>
  <c r="Y366" i="2"/>
  <c r="Z366" i="2"/>
  <c r="AA366" i="2"/>
  <c r="AB366" i="2"/>
  <c r="Y367" i="2"/>
  <c r="Z367" i="2"/>
  <c r="AA367" i="2"/>
  <c r="AB367" i="2"/>
  <c r="Y368" i="2"/>
  <c r="Z368" i="2"/>
  <c r="AA368" i="2"/>
  <c r="AB368" i="2"/>
  <c r="Y369" i="2"/>
  <c r="Z369" i="2"/>
  <c r="AA369" i="2"/>
  <c r="AB369" i="2"/>
  <c r="Y370" i="2"/>
  <c r="Z370" i="2"/>
  <c r="AA370" i="2"/>
  <c r="AB370" i="2"/>
  <c r="Y371" i="2"/>
  <c r="Z371" i="2"/>
  <c r="AA371" i="2"/>
  <c r="AB371" i="2"/>
  <c r="Y372" i="2"/>
  <c r="Z372" i="2"/>
  <c r="AA372" i="2"/>
  <c r="AB372" i="2"/>
  <c r="Y373" i="2"/>
  <c r="Z373" i="2"/>
  <c r="AA373" i="2"/>
  <c r="AB373" i="2"/>
  <c r="Y374" i="2"/>
  <c r="Z374" i="2"/>
  <c r="AA374" i="2"/>
  <c r="AB374" i="2"/>
  <c r="Y375" i="2"/>
  <c r="Z375" i="2"/>
  <c r="AA375" i="2"/>
  <c r="AB375" i="2"/>
  <c r="Y376" i="2"/>
  <c r="Z376" i="2"/>
  <c r="AA376" i="2"/>
  <c r="AB376" i="2"/>
  <c r="Y377" i="2"/>
  <c r="Z377" i="2"/>
  <c r="AA377" i="2"/>
  <c r="AB377" i="2"/>
  <c r="Y378" i="2"/>
  <c r="Z378" i="2"/>
  <c r="AA378" i="2"/>
  <c r="AB378" i="2"/>
  <c r="Y379" i="2"/>
  <c r="Z379" i="2"/>
  <c r="AA379" i="2"/>
  <c r="AB379" i="2"/>
  <c r="Y380" i="2"/>
  <c r="Z380" i="2"/>
  <c r="AA380" i="2"/>
  <c r="AB380" i="2"/>
  <c r="Y381" i="2"/>
  <c r="Z381" i="2"/>
  <c r="AA381" i="2"/>
  <c r="AB381" i="2"/>
  <c r="AB355" i="2"/>
  <c r="AA355" i="2"/>
  <c r="Z355" i="2"/>
  <c r="Y355" i="2"/>
  <c r="Y329" i="2"/>
  <c r="Z329" i="2"/>
  <c r="AA329" i="2"/>
  <c r="AB329" i="2"/>
  <c r="Y330" i="2"/>
  <c r="Z330" i="2"/>
  <c r="AA330" i="2"/>
  <c r="AB330" i="2"/>
  <c r="Y331" i="2"/>
  <c r="Z331" i="2"/>
  <c r="AA331" i="2"/>
  <c r="AB331" i="2"/>
  <c r="Y332" i="2"/>
  <c r="Z332" i="2"/>
  <c r="AA332" i="2"/>
  <c r="AB332" i="2"/>
  <c r="Y333" i="2"/>
  <c r="Z333" i="2"/>
  <c r="AA333" i="2"/>
  <c r="AB333" i="2"/>
  <c r="Y334" i="2"/>
  <c r="Z334" i="2"/>
  <c r="AA334" i="2"/>
  <c r="AB334" i="2"/>
  <c r="Y335" i="2"/>
  <c r="Z335" i="2"/>
  <c r="AA335" i="2"/>
  <c r="AB335" i="2"/>
  <c r="Y336" i="2"/>
  <c r="Z336" i="2"/>
  <c r="AA336" i="2"/>
  <c r="AB336" i="2"/>
  <c r="Y337" i="2"/>
  <c r="Z337" i="2"/>
  <c r="AA337" i="2"/>
  <c r="AB337" i="2"/>
  <c r="Y338" i="2"/>
  <c r="Z338" i="2"/>
  <c r="AA338" i="2"/>
  <c r="AB338" i="2"/>
  <c r="Y339" i="2"/>
  <c r="Z339" i="2"/>
  <c r="AA339" i="2"/>
  <c r="AB339" i="2"/>
  <c r="Y340" i="2"/>
  <c r="Z340" i="2"/>
  <c r="AA340" i="2"/>
  <c r="AB340" i="2"/>
  <c r="Y341" i="2"/>
  <c r="Z341" i="2"/>
  <c r="AA341" i="2"/>
  <c r="AB341" i="2"/>
  <c r="Y342" i="2"/>
  <c r="Z342" i="2"/>
  <c r="AA342" i="2"/>
  <c r="AB342" i="2"/>
  <c r="Y343" i="2"/>
  <c r="Z343" i="2"/>
  <c r="AA343" i="2"/>
  <c r="AB343" i="2"/>
  <c r="Y344" i="2"/>
  <c r="Z344" i="2"/>
  <c r="AA344" i="2"/>
  <c r="AB344" i="2"/>
  <c r="Y345" i="2"/>
  <c r="Z345" i="2"/>
  <c r="AA345" i="2"/>
  <c r="AB345" i="2"/>
  <c r="Y346" i="2"/>
  <c r="Z346" i="2"/>
  <c r="AA346" i="2"/>
  <c r="AB346" i="2"/>
  <c r="Y347" i="2"/>
  <c r="Z347" i="2"/>
  <c r="AA347" i="2"/>
  <c r="AB347" i="2"/>
  <c r="Y348" i="2"/>
  <c r="Z348" i="2"/>
  <c r="AA348" i="2"/>
  <c r="AB348" i="2"/>
  <c r="Y349" i="2"/>
  <c r="Z349" i="2"/>
  <c r="AA349" i="2"/>
  <c r="AB349" i="2"/>
  <c r="Y350" i="2"/>
  <c r="Z350" i="2"/>
  <c r="AA350" i="2"/>
  <c r="AB350" i="2"/>
  <c r="Y351" i="2"/>
  <c r="Z351" i="2"/>
  <c r="AA351" i="2"/>
  <c r="AB351" i="2"/>
  <c r="Y352" i="2"/>
  <c r="Z352" i="2"/>
  <c r="AA352" i="2"/>
  <c r="AB352" i="2"/>
  <c r="Y353" i="2"/>
  <c r="Z353" i="2"/>
  <c r="AA353" i="2"/>
  <c r="AB353" i="2"/>
  <c r="Y354" i="2"/>
  <c r="Z354" i="2"/>
  <c r="AA354" i="2"/>
  <c r="AB354" i="2"/>
  <c r="AB328" i="2"/>
  <c r="AA328" i="2"/>
  <c r="Z328" i="2"/>
  <c r="Y328" i="2"/>
  <c r="Y302" i="2"/>
  <c r="Z302" i="2"/>
  <c r="AA302" i="2"/>
  <c r="AB302" i="2"/>
  <c r="Y303" i="2"/>
  <c r="Z303" i="2"/>
  <c r="AA303" i="2"/>
  <c r="AB303" i="2"/>
  <c r="Y304" i="2"/>
  <c r="Z304" i="2"/>
  <c r="AA304" i="2"/>
  <c r="AB304" i="2"/>
  <c r="Y305" i="2"/>
  <c r="Z305" i="2"/>
  <c r="AA305" i="2"/>
  <c r="AB305" i="2"/>
  <c r="Y306" i="2"/>
  <c r="Z306" i="2"/>
  <c r="AA306" i="2"/>
  <c r="AB306" i="2"/>
  <c r="Y307" i="2"/>
  <c r="Z307" i="2"/>
  <c r="AA307" i="2"/>
  <c r="AB307" i="2"/>
  <c r="Y308" i="2"/>
  <c r="Z308" i="2"/>
  <c r="AA308" i="2"/>
  <c r="AB308" i="2"/>
  <c r="Y309" i="2"/>
  <c r="Z309" i="2"/>
  <c r="AA309" i="2"/>
  <c r="AB309" i="2"/>
  <c r="Y310" i="2"/>
  <c r="Z310" i="2"/>
  <c r="AA310" i="2"/>
  <c r="AB310" i="2"/>
  <c r="Y311" i="2"/>
  <c r="Z311" i="2"/>
  <c r="AA311" i="2"/>
  <c r="AB311" i="2"/>
  <c r="Y312" i="2"/>
  <c r="Z312" i="2"/>
  <c r="AA312" i="2"/>
  <c r="AB312" i="2"/>
  <c r="Y313" i="2"/>
  <c r="Z313" i="2"/>
  <c r="AA313" i="2"/>
  <c r="AB313" i="2"/>
  <c r="Y314" i="2"/>
  <c r="Z314" i="2"/>
  <c r="AA314" i="2"/>
  <c r="AB314" i="2"/>
  <c r="Y315" i="2"/>
  <c r="Z315" i="2"/>
  <c r="AA315" i="2"/>
  <c r="AB315" i="2"/>
  <c r="Y316" i="2"/>
  <c r="Z316" i="2"/>
  <c r="AA316" i="2"/>
  <c r="AB316" i="2"/>
  <c r="Y317" i="2"/>
  <c r="Z317" i="2"/>
  <c r="AA317" i="2"/>
  <c r="AB317" i="2"/>
  <c r="Y318" i="2"/>
  <c r="Z318" i="2"/>
  <c r="AA318" i="2"/>
  <c r="AB318" i="2"/>
  <c r="Y319" i="2"/>
  <c r="Z319" i="2"/>
  <c r="AA319" i="2"/>
  <c r="AB319" i="2"/>
  <c r="Y320" i="2"/>
  <c r="Z320" i="2"/>
  <c r="AA320" i="2"/>
  <c r="AB320" i="2"/>
  <c r="Y321" i="2"/>
  <c r="Z321" i="2"/>
  <c r="AA321" i="2"/>
  <c r="AB321" i="2"/>
  <c r="Y322" i="2"/>
  <c r="Z322" i="2"/>
  <c r="AA322" i="2"/>
  <c r="AB322" i="2"/>
  <c r="Y323" i="2"/>
  <c r="Z323" i="2"/>
  <c r="AA323" i="2"/>
  <c r="AB323" i="2"/>
  <c r="Y324" i="2"/>
  <c r="Z324" i="2"/>
  <c r="AA324" i="2"/>
  <c r="AB324" i="2"/>
  <c r="Y325" i="2"/>
  <c r="Z325" i="2"/>
  <c r="AA325" i="2"/>
  <c r="AB325" i="2"/>
  <c r="Y326" i="2"/>
  <c r="Z326" i="2"/>
  <c r="AA326" i="2"/>
  <c r="AB326" i="2"/>
  <c r="Y327" i="2"/>
  <c r="Z327" i="2"/>
  <c r="AA327" i="2"/>
  <c r="AB327" i="2"/>
  <c r="AB301" i="2"/>
  <c r="AA301" i="2"/>
  <c r="Z301" i="2"/>
  <c r="Y301" i="2"/>
  <c r="Y275" i="2"/>
  <c r="Z275" i="2"/>
  <c r="AA275" i="2"/>
  <c r="AB275" i="2"/>
  <c r="Y276" i="2"/>
  <c r="Z276" i="2"/>
  <c r="AA276" i="2"/>
  <c r="AB276" i="2"/>
  <c r="Y277" i="2"/>
  <c r="Z277" i="2"/>
  <c r="AA277" i="2"/>
  <c r="AB277" i="2"/>
  <c r="Y278" i="2"/>
  <c r="Z278" i="2"/>
  <c r="AA278" i="2"/>
  <c r="AB278" i="2"/>
  <c r="Y279" i="2"/>
  <c r="Z279" i="2"/>
  <c r="AA279" i="2"/>
  <c r="AB279" i="2"/>
  <c r="Y280" i="2"/>
  <c r="Z280" i="2"/>
  <c r="AA280" i="2"/>
  <c r="AB280" i="2"/>
  <c r="Y281" i="2"/>
  <c r="Z281" i="2"/>
  <c r="AA281" i="2"/>
  <c r="AB281" i="2"/>
  <c r="Y282" i="2"/>
  <c r="Z282" i="2"/>
  <c r="AA282" i="2"/>
  <c r="AB282" i="2"/>
  <c r="Y283" i="2"/>
  <c r="Z283" i="2"/>
  <c r="AA283" i="2"/>
  <c r="AB283" i="2"/>
  <c r="Y284" i="2"/>
  <c r="Z284" i="2"/>
  <c r="AA284" i="2"/>
  <c r="AB284" i="2"/>
  <c r="Y285" i="2"/>
  <c r="Z285" i="2"/>
  <c r="AA285" i="2"/>
  <c r="AB285" i="2"/>
  <c r="Y286" i="2"/>
  <c r="Z286" i="2"/>
  <c r="AA286" i="2"/>
  <c r="AB286" i="2"/>
  <c r="Y287" i="2"/>
  <c r="Z287" i="2"/>
  <c r="AA287" i="2"/>
  <c r="AB287" i="2"/>
  <c r="Y288" i="2"/>
  <c r="Z288" i="2"/>
  <c r="AA288" i="2"/>
  <c r="AB288" i="2"/>
  <c r="Y289" i="2"/>
  <c r="Z289" i="2"/>
  <c r="AA289" i="2"/>
  <c r="AB289" i="2"/>
  <c r="Y290" i="2"/>
  <c r="Z290" i="2"/>
  <c r="AA290" i="2"/>
  <c r="AB290" i="2"/>
  <c r="Y291" i="2"/>
  <c r="Z291" i="2"/>
  <c r="AA291" i="2"/>
  <c r="AB291" i="2"/>
  <c r="Y292" i="2"/>
  <c r="Z292" i="2"/>
  <c r="AA292" i="2"/>
  <c r="AB292" i="2"/>
  <c r="Y293" i="2"/>
  <c r="Z293" i="2"/>
  <c r="AA293" i="2"/>
  <c r="AB293" i="2"/>
  <c r="Y294" i="2"/>
  <c r="Z294" i="2"/>
  <c r="AA294" i="2"/>
  <c r="AB294" i="2"/>
  <c r="Y295" i="2"/>
  <c r="Z295" i="2"/>
  <c r="AA295" i="2"/>
  <c r="AB295" i="2"/>
  <c r="Y296" i="2"/>
  <c r="Z296" i="2"/>
  <c r="AA296" i="2"/>
  <c r="AB296" i="2"/>
  <c r="Y297" i="2"/>
  <c r="Z297" i="2"/>
  <c r="AA297" i="2"/>
  <c r="AB297" i="2"/>
  <c r="Y298" i="2"/>
  <c r="Z298" i="2"/>
  <c r="AA298" i="2"/>
  <c r="AB298" i="2"/>
  <c r="Y299" i="2"/>
  <c r="Z299" i="2"/>
  <c r="AA299" i="2"/>
  <c r="AB299" i="2"/>
  <c r="Y300" i="2"/>
  <c r="Z300" i="2"/>
  <c r="AA300" i="2"/>
  <c r="AB300" i="2"/>
  <c r="AB274" i="2"/>
  <c r="AA274" i="2"/>
  <c r="Z274" i="2"/>
  <c r="Y274" i="2"/>
  <c r="Y248" i="2"/>
  <c r="Z248" i="2"/>
  <c r="AA248" i="2"/>
  <c r="AB248" i="2"/>
  <c r="Y249" i="2"/>
  <c r="Z249" i="2"/>
  <c r="AA249" i="2"/>
  <c r="AB249" i="2"/>
  <c r="Y250" i="2"/>
  <c r="Z250" i="2"/>
  <c r="AA250" i="2"/>
  <c r="AB250" i="2"/>
  <c r="Y251" i="2"/>
  <c r="Z251" i="2"/>
  <c r="AA251" i="2"/>
  <c r="AB251" i="2"/>
  <c r="Y252" i="2"/>
  <c r="Z252" i="2"/>
  <c r="AA252" i="2"/>
  <c r="AB252" i="2"/>
  <c r="Y253" i="2"/>
  <c r="Z253" i="2"/>
  <c r="AA253" i="2"/>
  <c r="AB253" i="2"/>
  <c r="Y254" i="2"/>
  <c r="Z254" i="2"/>
  <c r="AA254" i="2"/>
  <c r="AB254" i="2"/>
  <c r="Y255" i="2"/>
  <c r="Z255" i="2"/>
  <c r="AA255" i="2"/>
  <c r="AB255" i="2"/>
  <c r="Y256" i="2"/>
  <c r="Z256" i="2"/>
  <c r="AA256" i="2"/>
  <c r="AB256" i="2"/>
  <c r="Y257" i="2"/>
  <c r="Z257" i="2"/>
  <c r="AA257" i="2"/>
  <c r="AB257" i="2"/>
  <c r="Y258" i="2"/>
  <c r="Z258" i="2"/>
  <c r="AA258" i="2"/>
  <c r="AB258" i="2"/>
  <c r="Y259" i="2"/>
  <c r="Z259" i="2"/>
  <c r="AA259" i="2"/>
  <c r="AB259" i="2"/>
  <c r="Y260" i="2"/>
  <c r="Z260" i="2"/>
  <c r="AA260" i="2"/>
  <c r="AB260" i="2"/>
  <c r="Y261" i="2"/>
  <c r="Z261" i="2"/>
  <c r="AA261" i="2"/>
  <c r="AB261" i="2"/>
  <c r="Y262" i="2"/>
  <c r="Z262" i="2"/>
  <c r="AA262" i="2"/>
  <c r="AB262" i="2"/>
  <c r="Y263" i="2"/>
  <c r="Z263" i="2"/>
  <c r="AA263" i="2"/>
  <c r="AB263" i="2"/>
  <c r="Y264" i="2"/>
  <c r="Z264" i="2"/>
  <c r="AA264" i="2"/>
  <c r="AB264" i="2"/>
  <c r="Y265" i="2"/>
  <c r="Z265" i="2"/>
  <c r="AA265" i="2"/>
  <c r="AB265" i="2"/>
  <c r="Y266" i="2"/>
  <c r="Z266" i="2"/>
  <c r="AA266" i="2"/>
  <c r="AB266" i="2"/>
  <c r="Y267" i="2"/>
  <c r="Z267" i="2"/>
  <c r="AA267" i="2"/>
  <c r="AB267" i="2"/>
  <c r="Y268" i="2"/>
  <c r="Z268" i="2"/>
  <c r="AA268" i="2"/>
  <c r="AB268" i="2"/>
  <c r="Y269" i="2"/>
  <c r="Z269" i="2"/>
  <c r="AA269" i="2"/>
  <c r="AB269" i="2"/>
  <c r="Y270" i="2"/>
  <c r="Z270" i="2"/>
  <c r="AA270" i="2"/>
  <c r="AB270" i="2"/>
  <c r="Y271" i="2"/>
  <c r="Z271" i="2"/>
  <c r="AA271" i="2"/>
  <c r="AB271" i="2"/>
  <c r="Y272" i="2"/>
  <c r="Z272" i="2"/>
  <c r="AA272" i="2"/>
  <c r="AB272" i="2"/>
  <c r="Y273" i="2"/>
  <c r="Z273" i="2"/>
  <c r="AA273" i="2"/>
  <c r="AB273" i="2"/>
  <c r="AB247" i="2"/>
  <c r="AA247" i="2"/>
  <c r="Z247" i="2"/>
  <c r="Y247" i="2"/>
  <c r="Y221" i="2"/>
  <c r="Z221" i="2"/>
  <c r="AA221" i="2"/>
  <c r="AB221" i="2"/>
  <c r="Y222" i="2"/>
  <c r="Z222" i="2"/>
  <c r="AA222" i="2"/>
  <c r="AB222" i="2"/>
  <c r="Y223" i="2"/>
  <c r="Z223" i="2"/>
  <c r="AA223" i="2"/>
  <c r="AB223" i="2"/>
  <c r="Y224" i="2"/>
  <c r="Z224" i="2"/>
  <c r="AA224" i="2"/>
  <c r="AB224" i="2"/>
  <c r="Y225" i="2"/>
  <c r="Z225" i="2"/>
  <c r="AA225" i="2"/>
  <c r="AB225" i="2"/>
  <c r="Y226" i="2"/>
  <c r="Z226" i="2"/>
  <c r="AA226" i="2"/>
  <c r="AB226" i="2"/>
  <c r="Y227" i="2"/>
  <c r="Z227" i="2"/>
  <c r="AA227" i="2"/>
  <c r="AB227" i="2"/>
  <c r="Y228" i="2"/>
  <c r="Z228" i="2"/>
  <c r="AA228" i="2"/>
  <c r="AB228" i="2"/>
  <c r="Y229" i="2"/>
  <c r="Z229" i="2"/>
  <c r="AA229" i="2"/>
  <c r="AB229" i="2"/>
  <c r="Y230" i="2"/>
  <c r="Z230" i="2"/>
  <c r="AA230" i="2"/>
  <c r="AB230" i="2"/>
  <c r="Y231" i="2"/>
  <c r="Z231" i="2"/>
  <c r="AA231" i="2"/>
  <c r="AB231" i="2"/>
  <c r="Y232" i="2"/>
  <c r="Z232" i="2"/>
  <c r="AA232" i="2"/>
  <c r="AB232" i="2"/>
  <c r="Y233" i="2"/>
  <c r="Z233" i="2"/>
  <c r="AA233" i="2"/>
  <c r="AB233" i="2"/>
  <c r="Y234" i="2"/>
  <c r="Z234" i="2"/>
  <c r="AA234" i="2"/>
  <c r="AB234" i="2"/>
  <c r="Y235" i="2"/>
  <c r="Z235" i="2"/>
  <c r="AA235" i="2"/>
  <c r="AB235" i="2"/>
  <c r="Y236" i="2"/>
  <c r="Z236" i="2"/>
  <c r="AA236" i="2"/>
  <c r="AB236" i="2"/>
  <c r="Y237" i="2"/>
  <c r="Z237" i="2"/>
  <c r="AA237" i="2"/>
  <c r="AB237" i="2"/>
  <c r="Y238" i="2"/>
  <c r="Z238" i="2"/>
  <c r="AA238" i="2"/>
  <c r="AB238" i="2"/>
  <c r="Y239" i="2"/>
  <c r="Z239" i="2"/>
  <c r="AA239" i="2"/>
  <c r="AB239" i="2"/>
  <c r="Y240" i="2"/>
  <c r="Z240" i="2"/>
  <c r="AA240" i="2"/>
  <c r="AB240" i="2"/>
  <c r="Y241" i="2"/>
  <c r="Z241" i="2"/>
  <c r="AA241" i="2"/>
  <c r="AB241" i="2"/>
  <c r="Y242" i="2"/>
  <c r="Z242" i="2"/>
  <c r="AA242" i="2"/>
  <c r="AB242" i="2"/>
  <c r="Y243" i="2"/>
  <c r="Z243" i="2"/>
  <c r="AA243" i="2"/>
  <c r="AB243" i="2"/>
  <c r="Y244" i="2"/>
  <c r="Z244" i="2"/>
  <c r="AA244" i="2"/>
  <c r="AB244" i="2"/>
  <c r="Y245" i="2"/>
  <c r="Z245" i="2"/>
  <c r="AA245" i="2"/>
  <c r="AB245" i="2"/>
  <c r="Y246" i="2"/>
  <c r="Z246" i="2"/>
  <c r="AA246" i="2"/>
  <c r="AB246" i="2"/>
  <c r="AB220" i="2"/>
  <c r="AA220" i="2"/>
  <c r="Z220" i="2"/>
  <c r="Y220" i="2"/>
  <c r="Y194" i="2"/>
  <c r="Z194" i="2"/>
  <c r="AA194" i="2"/>
  <c r="AB194" i="2"/>
  <c r="Y195" i="2"/>
  <c r="Z195" i="2"/>
  <c r="AA195" i="2"/>
  <c r="AB195" i="2"/>
  <c r="Y196" i="2"/>
  <c r="Z196" i="2"/>
  <c r="AA196" i="2"/>
  <c r="AB196" i="2"/>
  <c r="Y197" i="2"/>
  <c r="Z197" i="2"/>
  <c r="AA197" i="2"/>
  <c r="AB197" i="2"/>
  <c r="Y198" i="2"/>
  <c r="Z198" i="2"/>
  <c r="AA198" i="2"/>
  <c r="AB198" i="2"/>
  <c r="Y199" i="2"/>
  <c r="Z199" i="2"/>
  <c r="AA199" i="2"/>
  <c r="AB199" i="2"/>
  <c r="Y200" i="2"/>
  <c r="Z200" i="2"/>
  <c r="AA200" i="2"/>
  <c r="AB200" i="2"/>
  <c r="Y201" i="2"/>
  <c r="Z201" i="2"/>
  <c r="AA201" i="2"/>
  <c r="AB201" i="2"/>
  <c r="Y202" i="2"/>
  <c r="Z202" i="2"/>
  <c r="AA202" i="2"/>
  <c r="AB202" i="2"/>
  <c r="Y203" i="2"/>
  <c r="Z203" i="2"/>
  <c r="AA203" i="2"/>
  <c r="AB203" i="2"/>
  <c r="Y204" i="2"/>
  <c r="Z204" i="2"/>
  <c r="AA204" i="2"/>
  <c r="AB204" i="2"/>
  <c r="Y205" i="2"/>
  <c r="Z205" i="2"/>
  <c r="AA205" i="2"/>
  <c r="AB205" i="2"/>
  <c r="Y206" i="2"/>
  <c r="Z206" i="2"/>
  <c r="AA206" i="2"/>
  <c r="AB206" i="2"/>
  <c r="Y207" i="2"/>
  <c r="Z207" i="2"/>
  <c r="AA207" i="2"/>
  <c r="AB207" i="2"/>
  <c r="Y208" i="2"/>
  <c r="Z208" i="2"/>
  <c r="AA208" i="2"/>
  <c r="AB208" i="2"/>
  <c r="Y209" i="2"/>
  <c r="Z209" i="2"/>
  <c r="AA209" i="2"/>
  <c r="AB209" i="2"/>
  <c r="Y210" i="2"/>
  <c r="Z210" i="2"/>
  <c r="AA210" i="2"/>
  <c r="AB210" i="2"/>
  <c r="Y211" i="2"/>
  <c r="Z211" i="2"/>
  <c r="AA211" i="2"/>
  <c r="AB211" i="2"/>
  <c r="Y212" i="2"/>
  <c r="Z212" i="2"/>
  <c r="AA212" i="2"/>
  <c r="AB212" i="2"/>
  <c r="Y213" i="2"/>
  <c r="Z213" i="2"/>
  <c r="AA213" i="2"/>
  <c r="AB213" i="2"/>
  <c r="Y214" i="2"/>
  <c r="Z214" i="2"/>
  <c r="AA214" i="2"/>
  <c r="AB214" i="2"/>
  <c r="Y215" i="2"/>
  <c r="Z215" i="2"/>
  <c r="AA215" i="2"/>
  <c r="AB215" i="2"/>
  <c r="Y216" i="2"/>
  <c r="Z216" i="2"/>
  <c r="AA216" i="2"/>
  <c r="AB216" i="2"/>
  <c r="Y217" i="2"/>
  <c r="Z217" i="2"/>
  <c r="AA217" i="2"/>
  <c r="AB217" i="2"/>
  <c r="Y218" i="2"/>
  <c r="Z218" i="2"/>
  <c r="AA218" i="2"/>
  <c r="AB218" i="2"/>
  <c r="Y219" i="2"/>
  <c r="Z219" i="2"/>
  <c r="AA219" i="2"/>
  <c r="AB219" i="2"/>
  <c r="AB193" i="2"/>
  <c r="AA193" i="2"/>
  <c r="Z193" i="2"/>
  <c r="Y193" i="2"/>
  <c r="Y167" i="2"/>
  <c r="Z167" i="2"/>
  <c r="AA167" i="2"/>
  <c r="AB167" i="2"/>
  <c r="Y168" i="2"/>
  <c r="Z168" i="2"/>
  <c r="AA168" i="2"/>
  <c r="AB168" i="2"/>
  <c r="Y169" i="2"/>
  <c r="Z169" i="2"/>
  <c r="AA169" i="2"/>
  <c r="AB169" i="2"/>
  <c r="Y170" i="2"/>
  <c r="Z170" i="2"/>
  <c r="AA170" i="2"/>
  <c r="AB170" i="2"/>
  <c r="Y171" i="2"/>
  <c r="Z171" i="2"/>
  <c r="AA171" i="2"/>
  <c r="AB171" i="2"/>
  <c r="Y172" i="2"/>
  <c r="Z172" i="2"/>
  <c r="AA172" i="2"/>
  <c r="AB172" i="2"/>
  <c r="Y173" i="2"/>
  <c r="Z173" i="2"/>
  <c r="AA173" i="2"/>
  <c r="AB173" i="2"/>
  <c r="Y174" i="2"/>
  <c r="Z174" i="2"/>
  <c r="AA174" i="2"/>
  <c r="AB174" i="2"/>
  <c r="Y175" i="2"/>
  <c r="Z175" i="2"/>
  <c r="AA175" i="2"/>
  <c r="AB175" i="2"/>
  <c r="Y176" i="2"/>
  <c r="Z176" i="2"/>
  <c r="AA176" i="2"/>
  <c r="AB176" i="2"/>
  <c r="Y177" i="2"/>
  <c r="Z177" i="2"/>
  <c r="AA177" i="2"/>
  <c r="AB177" i="2"/>
  <c r="Y178" i="2"/>
  <c r="Z178" i="2"/>
  <c r="AA178" i="2"/>
  <c r="AB178" i="2"/>
  <c r="Y179" i="2"/>
  <c r="Z179" i="2"/>
  <c r="AA179" i="2"/>
  <c r="AB179" i="2"/>
  <c r="Y180" i="2"/>
  <c r="Z180" i="2"/>
  <c r="AA180" i="2"/>
  <c r="AB180" i="2"/>
  <c r="Y181" i="2"/>
  <c r="Z181" i="2"/>
  <c r="AA181" i="2"/>
  <c r="AB181" i="2"/>
  <c r="Y182" i="2"/>
  <c r="Z182" i="2"/>
  <c r="AA182" i="2"/>
  <c r="AB182" i="2"/>
  <c r="Y183" i="2"/>
  <c r="Z183" i="2"/>
  <c r="AA183" i="2"/>
  <c r="AB183" i="2"/>
  <c r="Y184" i="2"/>
  <c r="Z184" i="2"/>
  <c r="AA184" i="2"/>
  <c r="AB184" i="2"/>
  <c r="Y185" i="2"/>
  <c r="Z185" i="2"/>
  <c r="AA185" i="2"/>
  <c r="AB185" i="2"/>
  <c r="Y186" i="2"/>
  <c r="Z186" i="2"/>
  <c r="AA186" i="2"/>
  <c r="AB186" i="2"/>
  <c r="Y187" i="2"/>
  <c r="Z187" i="2"/>
  <c r="AA187" i="2"/>
  <c r="AB187" i="2"/>
  <c r="Y188" i="2"/>
  <c r="Z188" i="2"/>
  <c r="AA188" i="2"/>
  <c r="AB188" i="2"/>
  <c r="Y189" i="2"/>
  <c r="Z189" i="2"/>
  <c r="AA189" i="2"/>
  <c r="AB189" i="2"/>
  <c r="Y190" i="2"/>
  <c r="Z190" i="2"/>
  <c r="AA190" i="2"/>
  <c r="AB190" i="2"/>
  <c r="Y191" i="2"/>
  <c r="Z191" i="2"/>
  <c r="AA191" i="2"/>
  <c r="AB191" i="2"/>
  <c r="Y192" i="2"/>
  <c r="Z192" i="2"/>
  <c r="AA192" i="2"/>
  <c r="AB192" i="2"/>
  <c r="AB166" i="2"/>
  <c r="AA166" i="2"/>
  <c r="Z166" i="2"/>
  <c r="Y166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Z113" i="2"/>
  <c r="AA113" i="2"/>
  <c r="AB113" i="2"/>
  <c r="Z114" i="2"/>
  <c r="AA114" i="2"/>
  <c r="AB114" i="2"/>
  <c r="Z115" i="2"/>
  <c r="AA115" i="2"/>
  <c r="AB115" i="2"/>
  <c r="Z116" i="2"/>
  <c r="AA116" i="2"/>
  <c r="AB116" i="2"/>
  <c r="Z117" i="2"/>
  <c r="AA117" i="2"/>
  <c r="AB117" i="2"/>
  <c r="Z118" i="2"/>
  <c r="AA118" i="2"/>
  <c r="AB118" i="2"/>
  <c r="Z119" i="2"/>
  <c r="AA119" i="2"/>
  <c r="AB119" i="2"/>
  <c r="Z120" i="2"/>
  <c r="AA120" i="2"/>
  <c r="AB120" i="2"/>
  <c r="Z121" i="2"/>
  <c r="AA121" i="2"/>
  <c r="AB121" i="2"/>
  <c r="Z122" i="2"/>
  <c r="AA122" i="2"/>
  <c r="AB122" i="2"/>
  <c r="Z123" i="2"/>
  <c r="AA123" i="2"/>
  <c r="AB123" i="2"/>
  <c r="Z124" i="2"/>
  <c r="AA124" i="2"/>
  <c r="AB124" i="2"/>
  <c r="Z125" i="2"/>
  <c r="AA125" i="2"/>
  <c r="AB125" i="2"/>
  <c r="Z126" i="2"/>
  <c r="AA126" i="2"/>
  <c r="AB126" i="2"/>
  <c r="Z127" i="2"/>
  <c r="AA127" i="2"/>
  <c r="AB127" i="2"/>
  <c r="Z128" i="2"/>
  <c r="AA128" i="2"/>
  <c r="AB128" i="2"/>
  <c r="Z129" i="2"/>
  <c r="AA129" i="2"/>
  <c r="AB129" i="2"/>
  <c r="Z130" i="2"/>
  <c r="AA130" i="2"/>
  <c r="AB130" i="2"/>
  <c r="Z131" i="2"/>
  <c r="AA131" i="2"/>
  <c r="AB131" i="2"/>
  <c r="Z132" i="2"/>
  <c r="AA132" i="2"/>
  <c r="AB132" i="2"/>
  <c r="Z133" i="2"/>
  <c r="AA133" i="2"/>
  <c r="AB133" i="2"/>
  <c r="Z134" i="2"/>
  <c r="AA134" i="2"/>
  <c r="AB134" i="2"/>
  <c r="Z135" i="2"/>
  <c r="AA135" i="2"/>
  <c r="AB135" i="2"/>
  <c r="Z136" i="2"/>
  <c r="AA136" i="2"/>
  <c r="AB136" i="2"/>
  <c r="Z137" i="2"/>
  <c r="AA137" i="2"/>
  <c r="AB137" i="2"/>
  <c r="Z138" i="2"/>
  <c r="AA138" i="2"/>
  <c r="AB138" i="2"/>
  <c r="Z139" i="2"/>
  <c r="AA139" i="2"/>
  <c r="AB139" i="2"/>
  <c r="Z140" i="2"/>
  <c r="AA140" i="2"/>
  <c r="AB140" i="2"/>
  <c r="Z141" i="2"/>
  <c r="AA141" i="2"/>
  <c r="AB141" i="2"/>
  <c r="Z142" i="2"/>
  <c r="AA142" i="2"/>
  <c r="AB142" i="2"/>
  <c r="Z143" i="2"/>
  <c r="AA143" i="2"/>
  <c r="AB143" i="2"/>
  <c r="Z144" i="2"/>
  <c r="AA144" i="2"/>
  <c r="AB144" i="2"/>
  <c r="Z145" i="2"/>
  <c r="AA145" i="2"/>
  <c r="AB145" i="2"/>
  <c r="Z146" i="2"/>
  <c r="AA146" i="2"/>
  <c r="AB146" i="2"/>
  <c r="Z147" i="2"/>
  <c r="AA147" i="2"/>
  <c r="AB147" i="2"/>
  <c r="Z148" i="2"/>
  <c r="AA148" i="2"/>
  <c r="AB148" i="2"/>
  <c r="Z149" i="2"/>
  <c r="AA149" i="2"/>
  <c r="AB149" i="2"/>
  <c r="Z150" i="2"/>
  <c r="AA150" i="2"/>
  <c r="AB150" i="2"/>
  <c r="Z151" i="2"/>
  <c r="AA151" i="2"/>
  <c r="AB151" i="2"/>
  <c r="Z152" i="2"/>
  <c r="AA152" i="2"/>
  <c r="AB152" i="2"/>
  <c r="Z153" i="2"/>
  <c r="AA153" i="2"/>
  <c r="AB153" i="2"/>
  <c r="Z154" i="2"/>
  <c r="AA154" i="2"/>
  <c r="AB154" i="2"/>
  <c r="Z155" i="2"/>
  <c r="AA155" i="2"/>
  <c r="AB155" i="2"/>
  <c r="Z156" i="2"/>
  <c r="AA156" i="2"/>
  <c r="AB156" i="2"/>
  <c r="Z157" i="2"/>
  <c r="AA157" i="2"/>
  <c r="AB157" i="2"/>
  <c r="Z158" i="2"/>
  <c r="AA158" i="2"/>
  <c r="AB158" i="2"/>
  <c r="Z159" i="2"/>
  <c r="AA159" i="2"/>
  <c r="AB159" i="2"/>
  <c r="Z160" i="2"/>
  <c r="AA160" i="2"/>
  <c r="AB160" i="2"/>
  <c r="Z161" i="2"/>
  <c r="AA161" i="2"/>
  <c r="AB161" i="2"/>
  <c r="Z162" i="2"/>
  <c r="AA162" i="2"/>
  <c r="AB162" i="2"/>
  <c r="Z163" i="2"/>
  <c r="AA163" i="2"/>
  <c r="AB163" i="2"/>
  <c r="Z164" i="2"/>
  <c r="AA164" i="2"/>
  <c r="AB164" i="2"/>
  <c r="Z165" i="2"/>
  <c r="AA165" i="2"/>
  <c r="AB165" i="2"/>
  <c r="AB112" i="2"/>
  <c r="AA112" i="2"/>
  <c r="Y139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12" i="2"/>
  <c r="Z112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B85" i="2"/>
  <c r="AA85" i="2"/>
  <c r="Z85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58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31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5" i="2"/>
  <c r="Y5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6" i="2"/>
  <c r="X727" i="2"/>
  <c r="X728" i="2"/>
  <c r="X729" i="2"/>
  <c r="X730" i="2"/>
  <c r="X731" i="2"/>
  <c r="X732" i="2"/>
  <c r="X706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680" i="2"/>
  <c r="X679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52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25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598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71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44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17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490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63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36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09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382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55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28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01" i="2"/>
  <c r="X300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274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47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20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193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66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39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12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Y85" i="2"/>
  <c r="X85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Y58" i="2"/>
  <c r="X58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8" i="2"/>
  <c r="X49" i="2"/>
  <c r="X50" i="2"/>
  <c r="X51" i="2"/>
  <c r="X52" i="2"/>
  <c r="X53" i="2"/>
  <c r="X54" i="2"/>
  <c r="X55" i="2"/>
  <c r="X56" i="2"/>
  <c r="X57" i="2"/>
  <c r="X31" i="2"/>
  <c r="Y31" i="2"/>
  <c r="X6" i="2"/>
  <c r="V16" i="3" l="1"/>
  <c r="V11" i="3"/>
  <c r="V24" i="3"/>
  <c r="W4" i="3"/>
  <c r="V12" i="3"/>
  <c r="V7" i="3"/>
  <c r="V29" i="3"/>
  <c r="W29" i="3"/>
  <c r="W22" i="3"/>
  <c r="V22" i="3"/>
  <c r="Y22" i="3" s="1"/>
  <c r="V17" i="3"/>
  <c r="W17" i="3"/>
  <c r="V5" i="3"/>
  <c r="W5" i="3"/>
  <c r="V21" i="3"/>
  <c r="W21" i="3"/>
  <c r="W14" i="3"/>
  <c r="V14" i="3"/>
  <c r="W30" i="3"/>
  <c r="V30" i="3"/>
  <c r="V13" i="3"/>
  <c r="W13" i="3"/>
  <c r="W6" i="3"/>
  <c r="V6" i="3"/>
  <c r="W10" i="3"/>
  <c r="V10" i="3"/>
  <c r="W26" i="3"/>
  <c r="V26" i="3"/>
  <c r="V9" i="3"/>
  <c r="W9" i="3"/>
  <c r="V25" i="3"/>
  <c r="W25" i="3"/>
  <c r="W18" i="3"/>
  <c r="V18" i="3"/>
  <c r="J64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X7" i="2"/>
  <c r="X8" i="2"/>
  <c r="X9" i="2"/>
  <c r="R25" i="1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10" i="2"/>
  <c r="X11" i="2"/>
  <c r="X12" i="2"/>
  <c r="X13" i="2"/>
  <c r="X5" i="2"/>
  <c r="Q24" i="1"/>
  <c r="Q25" i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Q16" i="2"/>
  <c r="Q6" i="2"/>
  <c r="Q7" i="2"/>
  <c r="Q8" i="2"/>
  <c r="Q9" i="2"/>
  <c r="Q10" i="2"/>
  <c r="Q11" i="2"/>
  <c r="Q12" i="2"/>
  <c r="Q13" i="2"/>
  <c r="Q14" i="2"/>
  <c r="Q15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5" i="2"/>
  <c r="P4" i="2"/>
  <c r="J17" i="1"/>
  <c r="Q4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4" i="2"/>
  <c r="J12" i="2"/>
  <c r="J11" i="2"/>
  <c r="J10" i="2"/>
  <c r="J9" i="2"/>
  <c r="J8" i="2"/>
  <c r="J7" i="2"/>
  <c r="J6" i="2"/>
  <c r="J5" i="2"/>
  <c r="B17" i="1"/>
  <c r="B16" i="1"/>
  <c r="J16" i="1"/>
  <c r="I25" i="1"/>
  <c r="Y29" i="3" l="1"/>
  <c r="X4" i="3"/>
  <c r="Z22" i="3"/>
  <c r="Z29" i="3"/>
  <c r="J84" i="2"/>
  <c r="E36" i="1"/>
  <c r="E37" i="1"/>
  <c r="E38" i="1"/>
  <c r="G31" i="1"/>
  <c r="D33" i="1"/>
  <c r="E33" i="1"/>
  <c r="H33" i="1"/>
  <c r="E30" i="1"/>
  <c r="D30" i="1"/>
  <c r="I27" i="1"/>
  <c r="G32" i="1" s="1"/>
  <c r="I28" i="1"/>
  <c r="G33" i="1" s="1"/>
  <c r="G30" i="1"/>
  <c r="I31" i="1"/>
  <c r="C31" i="1" s="1"/>
  <c r="I32" i="1"/>
  <c r="E32" i="1" s="1"/>
  <c r="I33" i="1"/>
  <c r="B33" i="1" s="1"/>
  <c r="C32" i="1" l="1"/>
  <c r="F31" i="1"/>
  <c r="F30" i="1"/>
  <c r="C33" i="1"/>
  <c r="C38" i="1" s="1"/>
  <c r="F32" i="1"/>
  <c r="D31" i="1"/>
  <c r="H32" i="1"/>
  <c r="E31" i="1"/>
  <c r="B36" i="1" s="1"/>
  <c r="F33" i="1"/>
  <c r="H31" i="1"/>
  <c r="B37" i="1" l="1"/>
  <c r="C37" i="1"/>
  <c r="B38" i="1"/>
  <c r="N28" i="1"/>
  <c r="N27" i="1"/>
  <c r="M27" i="1"/>
  <c r="K29" i="1"/>
  <c r="N26" i="1"/>
  <c r="M26" i="1"/>
  <c r="P17" i="1"/>
  <c r="P16" i="1"/>
  <c r="O17" i="1"/>
  <c r="V25" i="1" s="1"/>
  <c r="N17" i="1"/>
  <c r="M16" i="1"/>
  <c r="M20" i="1" s="1"/>
  <c r="L18" i="1"/>
  <c r="K19" i="1"/>
  <c r="R34" i="1" s="1"/>
  <c r="C16" i="1"/>
  <c r="K16" i="1" s="1"/>
  <c r="D16" i="1"/>
  <c r="L16" i="1" s="1"/>
  <c r="E16" i="1"/>
  <c r="F16" i="1"/>
  <c r="N16" i="1" s="1"/>
  <c r="G16" i="1"/>
  <c r="O16" i="1" s="1"/>
  <c r="H16" i="1"/>
  <c r="C17" i="1"/>
  <c r="K17" i="1" s="1"/>
  <c r="D17" i="1"/>
  <c r="L17" i="1" s="1"/>
  <c r="E17" i="1"/>
  <c r="M17" i="1" s="1"/>
  <c r="F17" i="1"/>
  <c r="G17" i="1"/>
  <c r="H17" i="1"/>
  <c r="C18" i="1"/>
  <c r="K18" i="1" s="1"/>
  <c r="D18" i="1"/>
  <c r="E18" i="1"/>
  <c r="M18" i="1" s="1"/>
  <c r="F18" i="1"/>
  <c r="N18" i="1" s="1"/>
  <c r="G18" i="1"/>
  <c r="O18" i="1" s="1"/>
  <c r="H18" i="1"/>
  <c r="P18" i="1" s="1"/>
  <c r="C19" i="1"/>
  <c r="D19" i="1"/>
  <c r="L19" i="1" s="1"/>
  <c r="E19" i="1"/>
  <c r="M19" i="1" s="1"/>
  <c r="F19" i="1"/>
  <c r="N19" i="1" s="1"/>
  <c r="G19" i="1"/>
  <c r="O19" i="1" s="1"/>
  <c r="H19" i="1"/>
  <c r="P19" i="1" s="1"/>
  <c r="B19" i="1"/>
  <c r="J19" i="1" s="1"/>
  <c r="B18" i="1"/>
  <c r="J18" i="1" s="1"/>
  <c r="M5" i="1"/>
  <c r="K5" i="1"/>
  <c r="K3" i="1"/>
  <c r="J3" i="1"/>
  <c r="L3" i="1"/>
  <c r="M3" i="1"/>
  <c r="N3" i="1"/>
  <c r="O3" i="1"/>
  <c r="J4" i="1"/>
  <c r="K4" i="1"/>
  <c r="L4" i="1"/>
  <c r="Q4" i="1" s="1"/>
  <c r="M4" i="1"/>
  <c r="N4" i="1"/>
  <c r="O4" i="1"/>
  <c r="J5" i="1"/>
  <c r="L5" i="1"/>
  <c r="Q5" i="1" s="1"/>
  <c r="N5" i="1"/>
  <c r="O5" i="1"/>
  <c r="O2" i="1"/>
  <c r="J2" i="1"/>
  <c r="K2" i="1"/>
  <c r="L2" i="1"/>
  <c r="M2" i="1"/>
  <c r="N2" i="1"/>
  <c r="I5" i="1"/>
  <c r="I4" i="1"/>
  <c r="Q3" i="1"/>
  <c r="Q2" i="1"/>
  <c r="N39" i="1" l="1"/>
  <c r="K39" i="1"/>
  <c r="Q33" i="1"/>
  <c r="Q26" i="1"/>
  <c r="Q31" i="1"/>
  <c r="W35" i="1"/>
  <c r="W32" i="1"/>
  <c r="W34" i="1"/>
  <c r="L40" i="1"/>
  <c r="M40" i="1"/>
  <c r="S32" i="1"/>
  <c r="S34" i="1"/>
  <c r="S35" i="1"/>
  <c r="U31" i="1"/>
  <c r="U26" i="1"/>
  <c r="U33" i="1"/>
  <c r="S30" i="1"/>
  <c r="S25" i="1"/>
  <c r="S29" i="1"/>
  <c r="M37" i="1"/>
  <c r="U27" i="1"/>
  <c r="U24" i="1"/>
  <c r="N20" i="1"/>
  <c r="N21" i="1"/>
  <c r="U28" i="1"/>
  <c r="V34" i="1"/>
  <c r="V35" i="1"/>
  <c r="V32" i="1"/>
  <c r="T31" i="1"/>
  <c r="T26" i="1"/>
  <c r="T33" i="1"/>
  <c r="T27" i="1"/>
  <c r="M38" i="1"/>
  <c r="R30" i="1"/>
  <c r="R29" i="1"/>
  <c r="U30" i="1"/>
  <c r="U34" i="1"/>
  <c r="U35" i="1"/>
  <c r="U32" i="1"/>
  <c r="W31" i="1"/>
  <c r="W33" i="1"/>
  <c r="W26" i="1"/>
  <c r="S28" i="1"/>
  <c r="L21" i="1"/>
  <c r="S18" i="1" s="1"/>
  <c r="S27" i="1"/>
  <c r="S24" i="1"/>
  <c r="L20" i="1"/>
  <c r="R17" i="1" s="1"/>
  <c r="Q6" i="1"/>
  <c r="Q7" i="1"/>
  <c r="Q34" i="1"/>
  <c r="Q32" i="1"/>
  <c r="Q35" i="1"/>
  <c r="T35" i="1"/>
  <c r="T34" i="1"/>
  <c r="T32" i="1"/>
  <c r="V33" i="1"/>
  <c r="V31" i="1"/>
  <c r="V26" i="1"/>
  <c r="R33" i="1"/>
  <c r="R32" i="1"/>
  <c r="R31" i="1"/>
  <c r="R26" i="1"/>
  <c r="T25" i="1"/>
  <c r="T30" i="1"/>
  <c r="T29" i="1"/>
  <c r="T24" i="1"/>
  <c r="V28" i="1"/>
  <c r="V27" i="1"/>
  <c r="O21" i="1"/>
  <c r="V24" i="1"/>
  <c r="O20" i="1"/>
  <c r="K20" i="1"/>
  <c r="R27" i="1"/>
  <c r="R24" i="1"/>
  <c r="R28" i="1"/>
  <c r="K21" i="1"/>
  <c r="S26" i="1"/>
  <c r="W27" i="1"/>
  <c r="W25" i="1"/>
  <c r="N38" i="1"/>
  <c r="U25" i="1"/>
  <c r="S31" i="1"/>
  <c r="P5" i="1"/>
  <c r="N37" i="1"/>
  <c r="L37" i="1"/>
  <c r="J20" i="1"/>
  <c r="R19" i="1" s="1"/>
  <c r="Q27" i="1"/>
  <c r="K30" i="1"/>
  <c r="P40" i="1" s="1"/>
  <c r="P3" i="1"/>
  <c r="J21" i="1"/>
  <c r="S17" i="1" s="1"/>
  <c r="T17" i="1" s="1"/>
  <c r="M21" i="1"/>
  <c r="R16" i="1"/>
  <c r="T28" i="1"/>
  <c r="V29" i="1"/>
  <c r="S33" i="1"/>
  <c r="V30" i="1"/>
  <c r="W28" i="1"/>
  <c r="W24" i="1"/>
  <c r="P21" i="1"/>
  <c r="W30" i="1"/>
  <c r="P4" i="1"/>
  <c r="K40" i="1"/>
  <c r="Q29" i="1"/>
  <c r="R35" i="1"/>
  <c r="W29" i="1"/>
  <c r="P20" i="1"/>
  <c r="Q28" i="1"/>
  <c r="U29" i="1"/>
  <c r="Q30" i="1"/>
  <c r="R39" i="1" l="1"/>
  <c r="P38" i="1"/>
  <c r="Q39" i="1"/>
  <c r="N49" i="1" s="1"/>
  <c r="Q40" i="1"/>
  <c r="R40" i="1"/>
  <c r="O50" i="1" s="1"/>
  <c r="S41" i="1"/>
  <c r="P51" i="1" s="1"/>
  <c r="M48" i="1"/>
  <c r="Q38" i="1"/>
  <c r="J42" i="1"/>
  <c r="M45" i="1" s="1"/>
  <c r="S39" i="1"/>
  <c r="S16" i="1"/>
  <c r="T16" i="1" s="1"/>
  <c r="P39" i="1"/>
  <c r="M46" i="1"/>
  <c r="P41" i="1"/>
  <c r="Q41" i="1"/>
  <c r="P6" i="1"/>
  <c r="P7" i="1"/>
  <c r="S19" i="1"/>
  <c r="T19" i="1" s="1"/>
  <c r="R18" i="1"/>
  <c r="T18" i="1" s="1"/>
  <c r="N44" i="1"/>
  <c r="O49" i="1" s="1"/>
  <c r="R38" i="1"/>
  <c r="S38" i="1"/>
  <c r="R41" i="1"/>
  <c r="S40" i="1"/>
  <c r="N43" i="1" l="1"/>
  <c r="O43" i="1"/>
  <c r="P48" i="1" s="1"/>
  <c r="M43" i="1"/>
  <c r="N48" i="1" s="1"/>
  <c r="L46" i="1"/>
  <c r="M51" i="1" s="1"/>
  <c r="O45" i="1"/>
  <c r="P50" i="1" s="1"/>
  <c r="L45" i="1"/>
  <c r="M50" i="1" s="1"/>
  <c r="O44" i="1"/>
  <c r="P49" i="1" s="1"/>
  <c r="N51" i="1"/>
  <c r="N46" i="1"/>
  <c r="O51" i="1" s="1"/>
  <c r="O48" i="1"/>
  <c r="L44" i="1"/>
  <c r="M49" i="1" s="1"/>
  <c r="N50" i="1"/>
</calcChain>
</file>

<file path=xl/sharedStrings.xml><?xml version="1.0" encoding="utf-8"?>
<sst xmlns="http://schemas.openxmlformats.org/spreadsheetml/2006/main" count="1445" uniqueCount="794">
  <si>
    <t>Weight</t>
  </si>
  <si>
    <t>Criteria</t>
  </si>
  <si>
    <t>A</t>
  </si>
  <si>
    <t>B</t>
  </si>
  <si>
    <t>C</t>
  </si>
  <si>
    <t>D</t>
  </si>
  <si>
    <t>E</t>
  </si>
  <si>
    <t>F</t>
  </si>
  <si>
    <t>G</t>
  </si>
  <si>
    <t>Alternatives</t>
  </si>
  <si>
    <t>Best (</t>
  </si>
  <si>
    <t>Worst (</t>
  </si>
  <si>
    <t>H1</t>
  </si>
  <si>
    <t>H2</t>
  </si>
  <si>
    <t>H3</t>
  </si>
  <si>
    <t>H4</t>
  </si>
  <si>
    <t>Ri</t>
  </si>
  <si>
    <t>Si</t>
  </si>
  <si>
    <t>TOPSIS</t>
  </si>
  <si>
    <t>NORMALIZE</t>
  </si>
  <si>
    <t>VJ+</t>
  </si>
  <si>
    <t>VJ_</t>
  </si>
  <si>
    <t>DISTANCE</t>
  </si>
  <si>
    <t>S+</t>
  </si>
  <si>
    <t>S-</t>
  </si>
  <si>
    <t>ELECTERE</t>
  </si>
  <si>
    <t>P</t>
  </si>
  <si>
    <t>S12</t>
  </si>
  <si>
    <t>S23</t>
  </si>
  <si>
    <t>S34</t>
  </si>
  <si>
    <t>S13</t>
  </si>
  <si>
    <t>S14</t>
  </si>
  <si>
    <t>S24</t>
  </si>
  <si>
    <t>S21</t>
  </si>
  <si>
    <t>S32</t>
  </si>
  <si>
    <t>S43</t>
  </si>
  <si>
    <t>S31</t>
  </si>
  <si>
    <t>S41</t>
  </si>
  <si>
    <t>S42</t>
  </si>
  <si>
    <t>SYNC MATRIX</t>
  </si>
  <si>
    <t>inaproparate matrix</t>
  </si>
  <si>
    <t>WASPAS</t>
  </si>
  <si>
    <t>MAX</t>
  </si>
  <si>
    <t>MIN</t>
  </si>
  <si>
    <t>WSM</t>
  </si>
  <si>
    <t>WPM</t>
  </si>
  <si>
    <t>QI1,QI2</t>
  </si>
  <si>
    <t>LANDA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</si>
  <si>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</si>
  <si>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</si>
  <si>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</si>
  <si>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</si>
  <si>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</si>
  <si>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</si>
  <si>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</si>
  <si>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</si>
  <si>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</si>
  <si>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</si>
  <si>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</si>
  <si>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</si>
  <si>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</si>
  <si>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</si>
  <si>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</si>
  <si>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</si>
  <si>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</si>
  <si>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</si>
  <si>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</si>
  <si>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</si>
  <si>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</si>
  <si>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</si>
  <si>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</si>
  <si>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</si>
  <si>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</si>
  <si>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</si>
  <si>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</si>
  <si>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Barriers</t>
  </si>
  <si>
    <t>Blood donation</t>
  </si>
  <si>
    <t>equipment supply</t>
  </si>
  <si>
    <t>internal SC</t>
  </si>
  <si>
    <t>blood reception</t>
  </si>
  <si>
    <t>external environment</t>
  </si>
  <si>
    <t>Max/Min</t>
  </si>
  <si>
    <t>Max</t>
  </si>
  <si>
    <t>normalize</t>
  </si>
  <si>
    <t>S15</t>
  </si>
  <si>
    <t>S16</t>
  </si>
  <si>
    <t>S27</t>
  </si>
  <si>
    <t>S18</t>
  </si>
  <si>
    <t>S19</t>
  </si>
  <si>
    <t>S110</t>
  </si>
  <si>
    <t>S17</t>
  </si>
  <si>
    <t>S22</t>
  </si>
  <si>
    <t>S25</t>
  </si>
  <si>
    <t>S26</t>
  </si>
  <si>
    <t>S28</t>
  </si>
  <si>
    <t>S29</t>
  </si>
  <si>
    <t>S33</t>
  </si>
  <si>
    <t>S35</t>
  </si>
  <si>
    <t>S36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</si>
  <si>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</si>
  <si>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</si>
  <si>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</si>
  <si>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</si>
  <si>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</si>
  <si>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</si>
  <si>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</si>
  <si>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</si>
  <si>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</si>
  <si>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</si>
  <si>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</si>
  <si>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</si>
  <si>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</si>
  <si>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</si>
  <si>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</si>
  <si>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</si>
  <si>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</si>
  <si>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</si>
  <si>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</si>
  <si>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</si>
  <si>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</si>
  <si>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</si>
  <si>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</si>
  <si>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</si>
  <si>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</si>
  <si>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</si>
  <si>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</si>
  <si>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</si>
  <si>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</si>
  <si>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</si>
  <si>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</si>
  <si>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</si>
  <si>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</si>
  <si>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</si>
  <si>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</si>
  <si>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</si>
  <si>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</si>
  <si>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</si>
  <si>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</si>
  <si>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</si>
  <si>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</si>
  <si>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</si>
  <si>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</si>
  <si>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</si>
  <si>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</si>
  <si>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</si>
  <si>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S241</t>
  </si>
  <si>
    <t>S242</t>
  </si>
  <si>
    <t>S243</t>
  </si>
  <si>
    <t>S244</t>
  </si>
  <si>
    <t>S245</t>
  </si>
  <si>
    <t>S246</t>
  </si>
  <si>
    <t>S247</t>
  </si>
  <si>
    <t>S37</t>
  </si>
  <si>
    <t>S38</t>
  </si>
  <si>
    <t>S39</t>
  </si>
  <si>
    <t>S44</t>
  </si>
  <si>
    <t>S45</t>
  </si>
  <si>
    <t>S46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</si>
  <si>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</si>
  <si>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</si>
  <si>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</si>
  <si>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</si>
  <si>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</si>
  <si>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</si>
  <si>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</si>
  <si>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</si>
  <si>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</si>
  <si>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</si>
  <si>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</si>
  <si>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</si>
  <si>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</si>
  <si>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</si>
  <si>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</si>
  <si>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</si>
  <si>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</si>
  <si>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</si>
  <si>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S47</t>
  </si>
  <si>
    <t>S48</t>
  </si>
  <si>
    <t>S49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</si>
  <si>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</si>
  <si>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</si>
  <si>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</si>
  <si>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</si>
  <si>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</si>
  <si>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</si>
  <si>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</si>
  <si>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</si>
  <si>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</si>
  <si>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</si>
  <si>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</si>
  <si>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</si>
  <si>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</si>
  <si>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</si>
  <si>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</si>
  <si>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</si>
  <si>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</si>
  <si>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</si>
  <si>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</si>
  <si>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</si>
  <si>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</si>
  <si>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</si>
  <si>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</si>
  <si>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</si>
  <si>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</si>
  <si>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</si>
  <si>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</si>
  <si>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</si>
  <si>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</si>
  <si>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</si>
  <si>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</si>
  <si>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</si>
  <si>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</si>
  <si>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</si>
  <si>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</si>
  <si>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</si>
  <si>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</si>
  <si>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</si>
  <si>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</si>
  <si>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</si>
  <si>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</si>
  <si>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</si>
  <si>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</si>
  <si>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</si>
  <si>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</si>
  <si>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</si>
  <si>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</si>
  <si>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</si>
  <si>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</si>
  <si>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</si>
  <si>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</si>
  <si>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</si>
  <si>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</si>
  <si>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</si>
  <si>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</si>
  <si>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</si>
  <si>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</si>
  <si>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</si>
  <si>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</si>
  <si>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</si>
  <si>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</si>
  <si>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</si>
  <si>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</si>
  <si>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</si>
  <si>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</si>
  <si>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</si>
  <si>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</si>
  <si>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</si>
  <si>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</si>
  <si>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</si>
  <si>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</si>
  <si>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</si>
  <si>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</si>
  <si>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</si>
  <si>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</si>
  <si>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</si>
  <si>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</si>
  <si>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</si>
  <si>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</si>
  <si>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</si>
  <si>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</si>
  <si>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</si>
  <si>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</si>
  <si>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</si>
  <si>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</si>
  <si>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</si>
  <si>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</si>
  <si>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</si>
  <si>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</si>
  <si>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</si>
  <si>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</si>
  <si>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</si>
  <si>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</si>
  <si>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</si>
  <si>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</si>
  <si>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</si>
  <si>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</si>
  <si>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</si>
  <si>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</si>
  <si>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</si>
  <si>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</si>
  <si>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</si>
  <si>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</si>
  <si>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</si>
  <si>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</si>
  <si>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</si>
  <si>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</si>
  <si>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</si>
  <si>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</si>
  <si>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</si>
  <si>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</si>
  <si>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</si>
  <si>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</si>
  <si>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</si>
  <si>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</si>
  <si>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</si>
  <si>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</si>
  <si>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</si>
  <si>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</si>
  <si>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</si>
  <si>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</si>
  <si>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</si>
  <si>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</si>
  <si>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</si>
  <si>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</si>
  <si>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</si>
  <si>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</si>
  <si>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</si>
  <si>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</si>
  <si>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</si>
  <si>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</si>
  <si>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</si>
  <si>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</si>
  <si>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</si>
  <si>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</si>
  <si>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</si>
  <si>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</si>
  <si>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</si>
  <si>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</si>
  <si>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</si>
  <si>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</si>
  <si>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</si>
  <si>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</si>
  <si>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</si>
  <si>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</si>
  <si>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</si>
  <si>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</si>
  <si>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</si>
  <si>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</si>
  <si>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</si>
  <si>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</si>
  <si>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</si>
  <si>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</si>
  <si>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</si>
  <si>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</si>
  <si>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</si>
  <si>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</si>
  <si>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</si>
  <si>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</si>
  <si>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</si>
  <si>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</si>
  <si>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</si>
  <si>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</si>
  <si>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</si>
  <si>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</si>
  <si>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</si>
  <si>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</si>
  <si>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</si>
  <si>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</si>
  <si>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</si>
  <si>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</si>
  <si>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</si>
  <si>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</si>
  <si>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</si>
  <si>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</si>
  <si>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</si>
  <si>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</si>
  <si>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</si>
  <si>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</si>
  <si>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</si>
  <si>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</si>
  <si>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</si>
  <si>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</si>
  <si>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</si>
  <si>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</si>
  <si>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</si>
  <si>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</si>
  <si>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</si>
  <si>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</si>
  <si>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</si>
  <si>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</si>
  <si>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</si>
  <si>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</si>
  <si>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</si>
  <si>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</si>
  <si>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</si>
  <si>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</si>
  <si>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</si>
  <si>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S128</t>
  </si>
  <si>
    <t>S129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</si>
  <si>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</si>
  <si>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</si>
  <si>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</si>
  <si>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</si>
  <si>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</si>
  <si>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</si>
  <si>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</si>
  <si>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</si>
  <si>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</si>
  <si>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</si>
  <si>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</si>
  <si>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</si>
  <si>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</si>
  <si>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</si>
  <si>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</si>
  <si>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</si>
  <si>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</si>
  <si>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</si>
  <si>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</si>
  <si>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</si>
  <si>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</si>
  <si>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</si>
  <si>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</si>
  <si>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</si>
  <si>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</si>
  <si>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</si>
  <si>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</si>
  <si>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</si>
  <si>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</si>
  <si>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</si>
  <si>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</si>
  <si>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</si>
  <si>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</si>
  <si>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</si>
  <si>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</si>
  <si>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</si>
  <si>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</si>
  <si>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</si>
  <si>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</si>
  <si>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</si>
  <si>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</si>
  <si>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</si>
  <si>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</si>
  <si>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</si>
  <si>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</si>
  <si>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</si>
  <si>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</si>
  <si>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</si>
  <si>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</si>
  <si>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</si>
  <si>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</si>
  <si>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</si>
  <si>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</si>
  <si>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</si>
  <si>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</si>
  <si>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</si>
  <si>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</si>
  <si>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</si>
  <si>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</si>
  <si>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</si>
  <si>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</si>
  <si>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</si>
  <si>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</si>
  <si>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</si>
  <si>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</si>
  <si>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</si>
  <si>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</si>
  <si>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</si>
  <si>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</si>
  <si>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</si>
  <si>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</si>
  <si>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</si>
  <si>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</si>
  <si>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</si>
  <si>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</si>
  <si>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</si>
  <si>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</si>
  <si>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</si>
  <si>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</si>
  <si>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</si>
  <si>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</si>
  <si>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</si>
  <si>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</si>
  <si>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</si>
  <si>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</si>
  <si>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</si>
  <si>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</si>
  <si>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</si>
  <si>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</si>
  <si>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</si>
  <si>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</si>
  <si>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</si>
  <si>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</si>
  <si>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</si>
  <si>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</si>
  <si>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</si>
  <si>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</si>
  <si>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</si>
  <si>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</si>
  <si>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</si>
  <si>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</si>
  <si>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</si>
  <si>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</si>
  <si>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</si>
  <si>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</si>
  <si>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</si>
  <si>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</si>
  <si>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</si>
  <si>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</si>
  <si>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</si>
  <si>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</si>
  <si>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</si>
  <si>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</si>
  <si>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</si>
  <si>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</si>
  <si>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</si>
  <si>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</si>
  <si>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</si>
  <si>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</si>
  <si>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</si>
  <si>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</si>
  <si>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</si>
  <si>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</si>
  <si>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</si>
  <si>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</si>
  <si>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</si>
  <si>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</si>
  <si>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</si>
  <si>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</si>
  <si>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</si>
  <si>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</si>
  <si>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</si>
  <si>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</si>
  <si>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</si>
  <si>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</si>
  <si>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</si>
  <si>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</si>
  <si>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</si>
  <si>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</si>
  <si>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</si>
  <si>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</si>
  <si>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</si>
  <si>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</si>
  <si>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</si>
  <si>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</si>
  <si>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</si>
  <si>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</si>
  <si>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</si>
  <si>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</si>
  <si>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</si>
  <si>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</si>
  <si>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</si>
  <si>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</si>
  <si>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</si>
  <si>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</si>
  <si>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</si>
  <si>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</si>
  <si>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</si>
  <si>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</si>
  <si>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</si>
  <si>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</si>
  <si>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</si>
  <si>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</si>
  <si>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</si>
  <si>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</si>
  <si>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</si>
  <si>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</si>
  <si>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</si>
  <si>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</si>
  <si>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</si>
  <si>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</si>
  <si>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</si>
  <si>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</si>
  <si>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</si>
  <si>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</si>
  <si>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</si>
  <si>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</si>
  <si>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</si>
  <si>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</si>
  <si>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</si>
  <si>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</si>
  <si>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</si>
  <si>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</si>
  <si>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</si>
  <si>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</si>
  <si>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</si>
  <si>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</si>
  <si>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</si>
  <si>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</si>
  <si>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</si>
  <si>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</si>
  <si>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</si>
  <si>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</si>
  <si>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</si>
  <si>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</si>
  <si>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</si>
  <si>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</si>
  <si>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</si>
  <si>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</si>
  <si>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</si>
  <si>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</si>
  <si>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</si>
  <si>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</si>
  <si>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</si>
  <si>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</si>
  <si>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</si>
  <si>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</si>
  <si>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</si>
  <si>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</si>
  <si>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</si>
  <si>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</si>
  <si>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</si>
  <si>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</si>
  <si>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</si>
  <si>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</si>
  <si>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</si>
  <si>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S2010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</si>
  <si>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</si>
  <si>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</si>
  <si>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</si>
  <si>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</si>
  <si>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</si>
  <si>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</si>
  <si>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</si>
  <si>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</si>
  <si>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</si>
  <si>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</si>
  <si>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</si>
  <si>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</si>
  <si>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</si>
  <si>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</si>
  <si>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</si>
  <si>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</si>
  <si>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</si>
  <si>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S2110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</si>
  <si>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</si>
  <si>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</si>
  <si>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</si>
  <si>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</si>
  <si>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</si>
  <si>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</si>
  <si>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</si>
  <si>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</si>
  <si>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</si>
  <si>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</si>
  <si>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</si>
  <si>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</si>
  <si>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</si>
  <si>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</si>
  <si>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</si>
  <si>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S2126</t>
  </si>
  <si>
    <t>S2127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</si>
  <si>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</si>
  <si>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</si>
  <si>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</si>
  <si>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</si>
  <si>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</si>
  <si>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</si>
  <si>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</si>
  <si>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</si>
  <si>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</si>
  <si>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</si>
  <si>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</si>
  <si>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</si>
  <si>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</si>
  <si>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</si>
  <si>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</si>
  <si>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</si>
  <si>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</si>
  <si>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</si>
  <si>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S2310</t>
  </si>
  <si>
    <t>S2311</t>
  </si>
  <si>
    <t>S2312</t>
  </si>
  <si>
    <t>S2313</t>
  </si>
  <si>
    <t>S2314</t>
  </si>
  <si>
    <t>S2315</t>
  </si>
  <si>
    <t>S2316</t>
  </si>
  <si>
    <t>S2317</t>
  </si>
  <si>
    <t>S2318</t>
  </si>
  <si>
    <t>S2319</t>
  </si>
  <si>
    <t>S2320</t>
  </si>
  <si>
    <t>S2321</t>
  </si>
  <si>
    <t>S2322</t>
  </si>
  <si>
    <t>S2323</t>
  </si>
  <si>
    <t>S2324</t>
  </si>
  <si>
    <t>S2325</t>
  </si>
  <si>
    <t>S2326</t>
  </si>
  <si>
    <t>S2327</t>
  </si>
  <si>
    <t>S248</t>
  </si>
  <si>
    <t>S249</t>
  </si>
  <si>
    <t>S2410</t>
  </si>
  <si>
    <t>S2411</t>
  </si>
  <si>
    <t>S2412</t>
  </si>
  <si>
    <t>S2413</t>
  </si>
  <si>
    <t>S2414</t>
  </si>
  <si>
    <t>S2415</t>
  </si>
  <si>
    <t>S2416</t>
  </si>
  <si>
    <t>S2417</t>
  </si>
  <si>
    <t>S2418</t>
  </si>
  <si>
    <t>S2419</t>
  </si>
  <si>
    <t>S2420</t>
  </si>
  <si>
    <t>S2421</t>
  </si>
  <si>
    <t>S2422</t>
  </si>
  <si>
    <t>S2423</t>
  </si>
  <si>
    <t>S2424</t>
  </si>
  <si>
    <t>S2425</t>
  </si>
  <si>
    <t>S2426</t>
  </si>
  <si>
    <t>S2427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</si>
  <si>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</si>
  <si>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</si>
  <si>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</si>
  <si>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</si>
  <si>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</si>
  <si>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</si>
  <si>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</si>
  <si>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</si>
  <si>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</si>
  <si>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S2510</t>
  </si>
  <si>
    <t>S2511</t>
  </si>
  <si>
    <t>S2512</t>
  </si>
  <si>
    <t>S2513</t>
  </si>
  <si>
    <t>S2514</t>
  </si>
  <si>
    <t>S2515</t>
  </si>
  <si>
    <t>S2516</t>
  </si>
  <si>
    <t>S2517</t>
  </si>
  <si>
    <t>S2518</t>
  </si>
  <si>
    <t>S2519</t>
  </si>
  <si>
    <t>S2520</t>
  </si>
  <si>
    <t>S2521</t>
  </si>
  <si>
    <t>S2522</t>
  </si>
  <si>
    <t>S2523</t>
  </si>
  <si>
    <t>S2524</t>
  </si>
  <si>
    <t>S2525</t>
  </si>
  <si>
    <t>S2526</t>
  </si>
  <si>
    <t>S2527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</si>
  <si>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</si>
  <si>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</si>
  <si>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</si>
  <si>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</si>
  <si>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</si>
  <si>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</si>
  <si>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</si>
  <si>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</si>
  <si>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</si>
  <si>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S2610</t>
  </si>
  <si>
    <t>S2611</t>
  </si>
  <si>
    <t>S2612</t>
  </si>
  <si>
    <t>S2613</t>
  </si>
  <si>
    <t>S2614</t>
  </si>
  <si>
    <t>S2615</t>
  </si>
  <si>
    <t>S2616</t>
  </si>
  <si>
    <t>S2617</t>
  </si>
  <si>
    <t>S2618</t>
  </si>
  <si>
    <t>S2619</t>
  </si>
  <si>
    <t>S2620</t>
  </si>
  <si>
    <t>S2621</t>
  </si>
  <si>
    <t>S2622</t>
  </si>
  <si>
    <t>S2623</t>
  </si>
  <si>
    <t>S2624</t>
  </si>
  <si>
    <t>S2625</t>
  </si>
  <si>
    <t>S2626</t>
  </si>
  <si>
    <t>S2627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</si>
  <si>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</si>
  <si>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</si>
  <si>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</si>
  <si>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</si>
  <si>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</si>
  <si>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</si>
  <si>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</si>
  <si>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</si>
  <si>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</si>
  <si>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S2710</t>
  </si>
  <si>
    <t>S2711</t>
  </si>
  <si>
    <t>S2712</t>
  </si>
  <si>
    <t>S2713</t>
  </si>
  <si>
    <t>S2714</t>
  </si>
  <si>
    <t>S2715</t>
  </si>
  <si>
    <t>S2716</t>
  </si>
  <si>
    <t>S2717</t>
  </si>
  <si>
    <t>S2718</t>
  </si>
  <si>
    <t>S2719</t>
  </si>
  <si>
    <t>S2720</t>
  </si>
  <si>
    <t>S2721</t>
  </si>
  <si>
    <t>S2722</t>
  </si>
  <si>
    <t>S2723</t>
  </si>
  <si>
    <t>S2724</t>
  </si>
  <si>
    <t>S2725</t>
  </si>
  <si>
    <t>S2726</t>
  </si>
  <si>
    <t>S2727</t>
  </si>
  <si>
    <t>best</t>
  </si>
  <si>
    <t>worst</t>
  </si>
  <si>
    <t>VIKOR</t>
  </si>
  <si>
    <r>
      <t>S</t>
    </r>
    <r>
      <rPr>
        <b/>
        <vertAlign val="subscript"/>
        <sz val="12"/>
        <color rgb="FFFF0000"/>
        <rFont val="Times New Roman"/>
        <family val="1"/>
      </rPr>
      <t>i</t>
    </r>
  </si>
  <si>
    <r>
      <t>R</t>
    </r>
    <r>
      <rPr>
        <b/>
        <vertAlign val="subscript"/>
        <sz val="12"/>
        <color rgb="FFFF0000"/>
        <rFont val="Times New Roman"/>
        <family val="1"/>
      </rPr>
      <t>i</t>
    </r>
  </si>
  <si>
    <r>
      <t>Q</t>
    </r>
    <r>
      <rPr>
        <b/>
        <vertAlign val="subscript"/>
        <sz val="12"/>
        <color rgb="FFFF0000"/>
        <rFont val="Times New Roman"/>
        <family val="1"/>
      </rPr>
      <t>i</t>
    </r>
  </si>
  <si>
    <r>
      <t>Ranked based on Q</t>
    </r>
    <r>
      <rPr>
        <b/>
        <vertAlign val="subscript"/>
        <sz val="12"/>
        <color rgb="FFFF0000"/>
        <rFont val="Times New Roman"/>
        <family val="1"/>
      </rPr>
      <t>i</t>
    </r>
  </si>
  <si>
    <r>
      <t>S</t>
    </r>
    <r>
      <rPr>
        <vertAlign val="superscript"/>
        <sz val="12"/>
        <color rgb="FFFF0000"/>
        <rFont val="Times New Roman"/>
        <family val="1"/>
      </rPr>
      <t>*</t>
    </r>
    <r>
      <rPr>
        <sz val="12"/>
        <color rgb="FFFF0000"/>
        <rFont val="Times New Roman"/>
        <family val="1"/>
      </rPr>
      <t>, R</t>
    </r>
    <r>
      <rPr>
        <vertAlign val="superscript"/>
        <sz val="12"/>
        <color rgb="FFFF0000"/>
        <rFont val="Times New Roman"/>
        <family val="1"/>
      </rPr>
      <t>*</t>
    </r>
  </si>
  <si>
    <r>
      <t>S</t>
    </r>
    <r>
      <rPr>
        <vertAlign val="superscript"/>
        <sz val="12"/>
        <color rgb="FFFF0000"/>
        <rFont val="Times New Roman"/>
        <family val="1"/>
      </rPr>
      <t>-</t>
    </r>
    <r>
      <rPr>
        <sz val="12"/>
        <color rgb="FFFF0000"/>
        <rFont val="Times New Roman"/>
        <family val="1"/>
      </rPr>
      <t>, R</t>
    </r>
    <r>
      <rPr>
        <vertAlign val="superscript"/>
        <sz val="12"/>
        <color rgb="FFFF0000"/>
        <rFont val="Times New Roman"/>
        <family val="1"/>
      </rPr>
      <t>-</t>
    </r>
  </si>
  <si>
    <t>max</t>
  </si>
  <si>
    <t>min</t>
  </si>
  <si>
    <t>Alternative</t>
  </si>
  <si>
    <r>
      <t>Q</t>
    </r>
    <r>
      <rPr>
        <vertAlign val="subscript"/>
        <sz val="12"/>
        <color rgb="FFFF0000"/>
        <rFont val="Times New Roman"/>
        <family val="1"/>
      </rPr>
      <t>i</t>
    </r>
  </si>
  <si>
    <t>Rank</t>
  </si>
  <si>
    <t>PF</t>
  </si>
  <si>
    <t>USUAL</t>
  </si>
  <si>
    <t>U-shape</t>
  </si>
  <si>
    <t>V-shape</t>
  </si>
  <si>
    <t>Level</t>
  </si>
  <si>
    <t>Linear</t>
  </si>
  <si>
    <t>Gaussian</t>
  </si>
  <si>
    <t>Barrier</t>
  </si>
  <si>
    <t xml:space="preserve">PROMETHEE </t>
  </si>
  <si>
    <t>BWM-VIKOR</t>
  </si>
  <si>
    <t>BWM-WASPAS</t>
  </si>
  <si>
    <t xml:space="preserve">BWM-Delphi-PROMETHEE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</si>
</sst>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vertAlign val="subscript"/>
      <sz val="12"/>
      <color rgb="FFFF0000"/>
      <name val="Times New Roman"/>
      <family val="1"/>
    </font>
    <font>
      <sz val="12"/>
      <color rgb="FFFF0000"/>
      <name val="Times New Roman"/>
      <family val="1"/>
    </font>
    <font>
      <vertAlign val="superscript"/>
      <sz val="12"/>
      <color rgb="FFFF0000"/>
      <name val="Times New Roman"/>
      <family val="1"/>
    </font>
    <font>
      <vertAlign val="subscript"/>
      <sz val="12"/>
      <color rgb="FFFF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/>
    <xf numFmtId="0" fontId="6" fillId="0" borderId="0" xfId="0" applyFont="1" applyBorder="1" applyAlignment="1">
      <alignment horizontal="justify" vertical="center"/>
    </xf>
    <xf numFmtId="0" fontId="0" fillId="0" borderId="2" xfId="0" applyBorder="1"/>
    <xf numFmtId="0" fontId="6" fillId="0" borderId="0" xfId="0" applyFont="1" applyBorder="1" applyAlignment="1">
      <alignment horizontal="justify" vertical="center" wrapText="1"/>
    </xf>
    <xf numFmtId="0" fontId="9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8D42C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waspas!$BL$2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ysDash"/>
              </a:ln>
              <a:effectLst/>
            </c:spPr>
          </c:marker>
          <c:cat>
            <c:strRef>
              <c:f>waspas!$AL$6:$AL$32</c:f>
              <c:strCache>
                <c:ptCount val="2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  <c:pt idx="12">
                  <c:v>B13</c:v>
                </c:pt>
                <c:pt idx="13">
                  <c:v>B14</c:v>
                </c:pt>
                <c:pt idx="14">
                  <c:v>B15</c:v>
                </c:pt>
                <c:pt idx="15">
                  <c:v>B16</c:v>
                </c:pt>
                <c:pt idx="16">
                  <c:v>B17</c:v>
                </c:pt>
                <c:pt idx="17">
                  <c:v>B18</c:v>
                </c:pt>
                <c:pt idx="18">
                  <c:v>B19</c:v>
                </c:pt>
                <c:pt idx="19">
                  <c:v>B20</c:v>
                </c:pt>
                <c:pt idx="20">
                  <c:v>B21</c:v>
                </c:pt>
                <c:pt idx="21">
                  <c:v>B22</c:v>
                </c:pt>
                <c:pt idx="22">
                  <c:v>B23</c:v>
                </c:pt>
                <c:pt idx="23">
                  <c:v>B24</c:v>
                </c:pt>
                <c:pt idx="24">
                  <c:v>B25</c:v>
                </c:pt>
                <c:pt idx="25">
                  <c:v>B26</c:v>
                </c:pt>
                <c:pt idx="26">
                  <c:v>B27</c:v>
                </c:pt>
              </c:strCache>
            </c:strRef>
          </c:cat>
          <c:val>
            <c:numRef>
              <c:f>waspas!$BL$4:$BL$30</c:f>
              <c:numCache>
                <c:formatCode>General</c:formatCode>
                <c:ptCount val="27"/>
                <c:pt idx="0">
                  <c:v>20</c:v>
                </c:pt>
                <c:pt idx="1">
                  <c:v>17</c:v>
                </c:pt>
                <c:pt idx="2">
                  <c:v>3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  <c:pt idx="6">
                  <c:v>25</c:v>
                </c:pt>
                <c:pt idx="7">
                  <c:v>21</c:v>
                </c:pt>
                <c:pt idx="8">
                  <c:v>19</c:v>
                </c:pt>
                <c:pt idx="9">
                  <c:v>23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22</c:v>
                </c:pt>
                <c:pt idx="15">
                  <c:v>13</c:v>
                </c:pt>
                <c:pt idx="16">
                  <c:v>7</c:v>
                </c:pt>
                <c:pt idx="17">
                  <c:v>24</c:v>
                </c:pt>
                <c:pt idx="18">
                  <c:v>16</c:v>
                </c:pt>
                <c:pt idx="19">
                  <c:v>18</c:v>
                </c:pt>
                <c:pt idx="20">
                  <c:v>11</c:v>
                </c:pt>
                <c:pt idx="21">
                  <c:v>27</c:v>
                </c:pt>
                <c:pt idx="22">
                  <c:v>26</c:v>
                </c:pt>
                <c:pt idx="23">
                  <c:v>12</c:v>
                </c:pt>
                <c:pt idx="24">
                  <c:v>15</c:v>
                </c:pt>
                <c:pt idx="25">
                  <c:v>9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A-4360-8B0C-3F64256F29C0}"/>
            </c:ext>
          </c:extLst>
        </c:ser>
        <c:ser>
          <c:idx val="1"/>
          <c:order val="1"/>
          <c:tx>
            <c:strRef>
              <c:f>waspas!$BM$2</c:f>
              <c:strCache>
                <c:ptCount val="1"/>
                <c:pt idx="0">
                  <c:v>USUAL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strRef>
              <c:f>waspas!$AL$6:$AL$32</c:f>
              <c:strCache>
                <c:ptCount val="2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  <c:pt idx="12">
                  <c:v>B13</c:v>
                </c:pt>
                <c:pt idx="13">
                  <c:v>B14</c:v>
                </c:pt>
                <c:pt idx="14">
                  <c:v>B15</c:v>
                </c:pt>
                <c:pt idx="15">
                  <c:v>B16</c:v>
                </c:pt>
                <c:pt idx="16">
                  <c:v>B17</c:v>
                </c:pt>
                <c:pt idx="17">
                  <c:v>B18</c:v>
                </c:pt>
                <c:pt idx="18">
                  <c:v>B19</c:v>
                </c:pt>
                <c:pt idx="19">
                  <c:v>B20</c:v>
                </c:pt>
                <c:pt idx="20">
                  <c:v>B21</c:v>
                </c:pt>
                <c:pt idx="21">
                  <c:v>B22</c:v>
                </c:pt>
                <c:pt idx="22">
                  <c:v>B23</c:v>
                </c:pt>
                <c:pt idx="23">
                  <c:v>B24</c:v>
                </c:pt>
                <c:pt idx="24">
                  <c:v>B25</c:v>
                </c:pt>
                <c:pt idx="25">
                  <c:v>B26</c:v>
                </c:pt>
                <c:pt idx="26">
                  <c:v>B27</c:v>
                </c:pt>
              </c:strCache>
            </c:strRef>
          </c:cat>
          <c:val>
            <c:numRef>
              <c:f>waspas!$BM$4:$BM$30</c:f>
              <c:numCache>
                <c:formatCode>General</c:formatCode>
                <c:ptCount val="27"/>
                <c:pt idx="0">
                  <c:v>18</c:v>
                </c:pt>
                <c:pt idx="1">
                  <c:v>14</c:v>
                </c:pt>
                <c:pt idx="2">
                  <c:v>3</c:v>
                </c:pt>
                <c:pt idx="3">
                  <c:v>10</c:v>
                </c:pt>
                <c:pt idx="4">
                  <c:v>21</c:v>
                </c:pt>
                <c:pt idx="5">
                  <c:v>5</c:v>
                </c:pt>
                <c:pt idx="6">
                  <c:v>26</c:v>
                </c:pt>
                <c:pt idx="7">
                  <c:v>19</c:v>
                </c:pt>
                <c:pt idx="8">
                  <c:v>15</c:v>
                </c:pt>
                <c:pt idx="9">
                  <c:v>24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22</c:v>
                </c:pt>
                <c:pt idx="15">
                  <c:v>11</c:v>
                </c:pt>
                <c:pt idx="16">
                  <c:v>7</c:v>
                </c:pt>
                <c:pt idx="17">
                  <c:v>23</c:v>
                </c:pt>
                <c:pt idx="18">
                  <c:v>17</c:v>
                </c:pt>
                <c:pt idx="19">
                  <c:v>16</c:v>
                </c:pt>
                <c:pt idx="20">
                  <c:v>12</c:v>
                </c:pt>
                <c:pt idx="21">
                  <c:v>27</c:v>
                </c:pt>
                <c:pt idx="22">
                  <c:v>25</c:v>
                </c:pt>
                <c:pt idx="23">
                  <c:v>13</c:v>
                </c:pt>
                <c:pt idx="24">
                  <c:v>20</c:v>
                </c:pt>
                <c:pt idx="25">
                  <c:v>8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A-4360-8B0C-3F64256F29C0}"/>
            </c:ext>
          </c:extLst>
        </c:ser>
        <c:ser>
          <c:idx val="2"/>
          <c:order val="2"/>
          <c:tx>
            <c:strRef>
              <c:f>waspas!$BN$2</c:f>
              <c:strCache>
                <c:ptCount val="1"/>
                <c:pt idx="0">
                  <c:v>U-shape</c:v>
                </c:pt>
              </c:strCache>
            </c:strRef>
          </c:tx>
          <c:spPr>
            <a:ln w="28575" cap="rnd">
              <a:solidFill>
                <a:srgbClr val="8D42C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8D42C6"/>
              </a:solidFill>
              <a:ln w="9525">
                <a:solidFill>
                  <a:srgbClr val="8D42C6"/>
                </a:solidFill>
                <a:prstDash val="sysDot"/>
              </a:ln>
              <a:effectLst/>
            </c:spPr>
          </c:marker>
          <c:cat>
            <c:strRef>
              <c:f>waspas!$AL$6:$AL$32</c:f>
              <c:strCache>
                <c:ptCount val="2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  <c:pt idx="12">
                  <c:v>B13</c:v>
                </c:pt>
                <c:pt idx="13">
                  <c:v>B14</c:v>
                </c:pt>
                <c:pt idx="14">
                  <c:v>B15</c:v>
                </c:pt>
                <c:pt idx="15">
                  <c:v>B16</c:v>
                </c:pt>
                <c:pt idx="16">
                  <c:v>B17</c:v>
                </c:pt>
                <c:pt idx="17">
                  <c:v>B18</c:v>
                </c:pt>
                <c:pt idx="18">
                  <c:v>B19</c:v>
                </c:pt>
                <c:pt idx="19">
                  <c:v>B20</c:v>
                </c:pt>
                <c:pt idx="20">
                  <c:v>B21</c:v>
                </c:pt>
                <c:pt idx="21">
                  <c:v>B22</c:v>
                </c:pt>
                <c:pt idx="22">
                  <c:v>B23</c:v>
                </c:pt>
                <c:pt idx="23">
                  <c:v>B24</c:v>
                </c:pt>
                <c:pt idx="24">
                  <c:v>B25</c:v>
                </c:pt>
                <c:pt idx="25">
                  <c:v>B26</c:v>
                </c:pt>
                <c:pt idx="26">
                  <c:v>B27</c:v>
                </c:pt>
              </c:strCache>
            </c:strRef>
          </c:cat>
          <c:val>
            <c:numRef>
              <c:f>waspas!$BN$4:$BN$30</c:f>
              <c:numCache>
                <c:formatCode>General</c:formatCode>
                <c:ptCount val="27"/>
                <c:pt idx="0">
                  <c:v>18</c:v>
                </c:pt>
                <c:pt idx="1">
                  <c:v>13</c:v>
                </c:pt>
                <c:pt idx="2">
                  <c:v>3</c:v>
                </c:pt>
                <c:pt idx="3">
                  <c:v>11</c:v>
                </c:pt>
                <c:pt idx="4">
                  <c:v>19</c:v>
                </c:pt>
                <c:pt idx="5">
                  <c:v>5</c:v>
                </c:pt>
                <c:pt idx="6">
                  <c:v>26</c:v>
                </c:pt>
                <c:pt idx="7">
                  <c:v>20</c:v>
                </c:pt>
                <c:pt idx="8">
                  <c:v>15</c:v>
                </c:pt>
                <c:pt idx="9">
                  <c:v>24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22</c:v>
                </c:pt>
                <c:pt idx="15">
                  <c:v>10</c:v>
                </c:pt>
                <c:pt idx="16">
                  <c:v>7</c:v>
                </c:pt>
                <c:pt idx="17">
                  <c:v>23</c:v>
                </c:pt>
                <c:pt idx="18">
                  <c:v>17</c:v>
                </c:pt>
                <c:pt idx="19">
                  <c:v>16</c:v>
                </c:pt>
                <c:pt idx="20">
                  <c:v>12</c:v>
                </c:pt>
                <c:pt idx="21">
                  <c:v>27</c:v>
                </c:pt>
                <c:pt idx="22">
                  <c:v>25</c:v>
                </c:pt>
                <c:pt idx="23">
                  <c:v>14</c:v>
                </c:pt>
                <c:pt idx="24">
                  <c:v>21</c:v>
                </c:pt>
                <c:pt idx="25">
                  <c:v>8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A-4360-8B0C-3F64256F29C0}"/>
            </c:ext>
          </c:extLst>
        </c:ser>
        <c:ser>
          <c:idx val="3"/>
          <c:order val="3"/>
          <c:tx>
            <c:strRef>
              <c:f>waspas!$BO$2</c:f>
              <c:strCache>
                <c:ptCount val="1"/>
                <c:pt idx="0">
                  <c:v>PROMETHEE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lgDashDot"/>
              </a:ln>
              <a:effectLst/>
            </c:spPr>
          </c:marker>
          <c:cat>
            <c:strRef>
              <c:f>waspas!$AL$6:$AL$32</c:f>
              <c:strCache>
                <c:ptCount val="2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  <c:pt idx="12">
                  <c:v>B13</c:v>
                </c:pt>
                <c:pt idx="13">
                  <c:v>B14</c:v>
                </c:pt>
                <c:pt idx="14">
                  <c:v>B15</c:v>
                </c:pt>
                <c:pt idx="15">
                  <c:v>B16</c:v>
                </c:pt>
                <c:pt idx="16">
                  <c:v>B17</c:v>
                </c:pt>
                <c:pt idx="17">
                  <c:v>B18</c:v>
                </c:pt>
                <c:pt idx="18">
                  <c:v>B19</c:v>
                </c:pt>
                <c:pt idx="19">
                  <c:v>B20</c:v>
                </c:pt>
                <c:pt idx="20">
                  <c:v>B21</c:v>
                </c:pt>
                <c:pt idx="21">
                  <c:v>B22</c:v>
                </c:pt>
                <c:pt idx="22">
                  <c:v>B23</c:v>
                </c:pt>
                <c:pt idx="23">
                  <c:v>B24</c:v>
                </c:pt>
                <c:pt idx="24">
                  <c:v>B25</c:v>
                </c:pt>
                <c:pt idx="25">
                  <c:v>B26</c:v>
                </c:pt>
                <c:pt idx="26">
                  <c:v>B27</c:v>
                </c:pt>
              </c:strCache>
            </c:strRef>
          </c:cat>
          <c:val>
            <c:numRef>
              <c:f>waspas!$BO$4:$BO$30</c:f>
              <c:numCache>
                <c:formatCode>General</c:formatCode>
                <c:ptCount val="27"/>
                <c:pt idx="0">
                  <c:v>20</c:v>
                </c:pt>
                <c:pt idx="1">
                  <c:v>17</c:v>
                </c:pt>
                <c:pt idx="2">
                  <c:v>3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  <c:pt idx="6">
                  <c:v>25</c:v>
                </c:pt>
                <c:pt idx="7">
                  <c:v>21</c:v>
                </c:pt>
                <c:pt idx="8">
                  <c:v>19</c:v>
                </c:pt>
                <c:pt idx="9">
                  <c:v>23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22</c:v>
                </c:pt>
                <c:pt idx="15">
                  <c:v>13</c:v>
                </c:pt>
                <c:pt idx="16">
                  <c:v>7</c:v>
                </c:pt>
                <c:pt idx="17">
                  <c:v>24</c:v>
                </c:pt>
                <c:pt idx="18">
                  <c:v>16</c:v>
                </c:pt>
                <c:pt idx="19">
                  <c:v>18</c:v>
                </c:pt>
                <c:pt idx="20">
                  <c:v>11</c:v>
                </c:pt>
                <c:pt idx="21">
                  <c:v>27</c:v>
                </c:pt>
                <c:pt idx="22">
                  <c:v>26</c:v>
                </c:pt>
                <c:pt idx="23">
                  <c:v>12</c:v>
                </c:pt>
                <c:pt idx="24">
                  <c:v>15</c:v>
                </c:pt>
                <c:pt idx="25">
                  <c:v>9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A-4360-8B0C-3F64256F29C0}"/>
            </c:ext>
          </c:extLst>
        </c:ser>
        <c:ser>
          <c:idx val="4"/>
          <c:order val="4"/>
          <c:tx>
            <c:strRef>
              <c:f>waspas!$BP$2</c:f>
              <c:strCache>
                <c:ptCount val="1"/>
                <c:pt idx="0">
                  <c:v>VIKOR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"/>
              </a:ln>
              <a:effectLst/>
            </c:spPr>
          </c:marker>
          <c:cat>
            <c:strRef>
              <c:f>waspas!$AL$6:$AL$32</c:f>
              <c:strCache>
                <c:ptCount val="2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  <c:pt idx="12">
                  <c:v>B13</c:v>
                </c:pt>
                <c:pt idx="13">
                  <c:v>B14</c:v>
                </c:pt>
                <c:pt idx="14">
                  <c:v>B15</c:v>
                </c:pt>
                <c:pt idx="15">
                  <c:v>B16</c:v>
                </c:pt>
                <c:pt idx="16">
                  <c:v>B17</c:v>
                </c:pt>
                <c:pt idx="17">
                  <c:v>B18</c:v>
                </c:pt>
                <c:pt idx="18">
                  <c:v>B19</c:v>
                </c:pt>
                <c:pt idx="19">
                  <c:v>B20</c:v>
                </c:pt>
                <c:pt idx="20">
                  <c:v>B21</c:v>
                </c:pt>
                <c:pt idx="21">
                  <c:v>B22</c:v>
                </c:pt>
                <c:pt idx="22">
                  <c:v>B23</c:v>
                </c:pt>
                <c:pt idx="23">
                  <c:v>B24</c:v>
                </c:pt>
                <c:pt idx="24">
                  <c:v>B25</c:v>
                </c:pt>
                <c:pt idx="25">
                  <c:v>B26</c:v>
                </c:pt>
                <c:pt idx="26">
                  <c:v>B27</c:v>
                </c:pt>
              </c:strCache>
            </c:strRef>
          </c:cat>
          <c:val>
            <c:numRef>
              <c:f>waspas!$BP$4:$BP$30</c:f>
              <c:numCache>
                <c:formatCode>General</c:formatCode>
                <c:ptCount val="27"/>
                <c:pt idx="0">
                  <c:v>19</c:v>
                </c:pt>
                <c:pt idx="1">
                  <c:v>26</c:v>
                </c:pt>
                <c:pt idx="2">
                  <c:v>9</c:v>
                </c:pt>
                <c:pt idx="3">
                  <c:v>24</c:v>
                </c:pt>
                <c:pt idx="4">
                  <c:v>22</c:v>
                </c:pt>
                <c:pt idx="5">
                  <c:v>6</c:v>
                </c:pt>
                <c:pt idx="6">
                  <c:v>14</c:v>
                </c:pt>
                <c:pt idx="7">
                  <c:v>15</c:v>
                </c:pt>
                <c:pt idx="8">
                  <c:v>20</c:v>
                </c:pt>
                <c:pt idx="9">
                  <c:v>16</c:v>
                </c:pt>
                <c:pt idx="10">
                  <c:v>11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18</c:v>
                </c:pt>
                <c:pt idx="15">
                  <c:v>10</c:v>
                </c:pt>
                <c:pt idx="16">
                  <c:v>4</c:v>
                </c:pt>
                <c:pt idx="17">
                  <c:v>13</c:v>
                </c:pt>
                <c:pt idx="18">
                  <c:v>8</c:v>
                </c:pt>
                <c:pt idx="19">
                  <c:v>12</c:v>
                </c:pt>
                <c:pt idx="20">
                  <c:v>21</c:v>
                </c:pt>
                <c:pt idx="21">
                  <c:v>27</c:v>
                </c:pt>
                <c:pt idx="22">
                  <c:v>23</c:v>
                </c:pt>
                <c:pt idx="23">
                  <c:v>17</c:v>
                </c:pt>
                <c:pt idx="24">
                  <c:v>25</c:v>
                </c:pt>
                <c:pt idx="25">
                  <c:v>7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5A-4360-8B0C-3F64256F29C0}"/>
            </c:ext>
          </c:extLst>
        </c:ser>
        <c:ser>
          <c:idx val="5"/>
          <c:order val="5"/>
          <c:tx>
            <c:strRef>
              <c:f>waspas!$BQ$2</c:f>
              <c:strCache>
                <c:ptCount val="1"/>
                <c:pt idx="0">
                  <c:v>WASPAS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  <a:effectLst/>
            </c:spPr>
          </c:marker>
          <c:cat>
            <c:strRef>
              <c:f>waspas!$AL$6:$AL$32</c:f>
              <c:strCache>
                <c:ptCount val="2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  <c:pt idx="12">
                  <c:v>B13</c:v>
                </c:pt>
                <c:pt idx="13">
                  <c:v>B14</c:v>
                </c:pt>
                <c:pt idx="14">
                  <c:v>B15</c:v>
                </c:pt>
                <c:pt idx="15">
                  <c:v>B16</c:v>
                </c:pt>
                <c:pt idx="16">
                  <c:v>B17</c:v>
                </c:pt>
                <c:pt idx="17">
                  <c:v>B18</c:v>
                </c:pt>
                <c:pt idx="18">
                  <c:v>B19</c:v>
                </c:pt>
                <c:pt idx="19">
                  <c:v>B20</c:v>
                </c:pt>
                <c:pt idx="20">
                  <c:v>B21</c:v>
                </c:pt>
                <c:pt idx="21">
                  <c:v>B22</c:v>
                </c:pt>
                <c:pt idx="22">
                  <c:v>B23</c:v>
                </c:pt>
                <c:pt idx="23">
                  <c:v>B24</c:v>
                </c:pt>
                <c:pt idx="24">
                  <c:v>B25</c:v>
                </c:pt>
                <c:pt idx="25">
                  <c:v>B26</c:v>
                </c:pt>
                <c:pt idx="26">
                  <c:v>B27</c:v>
                </c:pt>
              </c:strCache>
            </c:strRef>
          </c:cat>
          <c:val>
            <c:numRef>
              <c:f>waspas!$BQ$4:$BQ$30</c:f>
              <c:numCache>
                <c:formatCode>General</c:formatCode>
                <c:ptCount val="27"/>
                <c:pt idx="0">
                  <c:v>24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27</c:v>
                </c:pt>
                <c:pt idx="5">
                  <c:v>14</c:v>
                </c:pt>
                <c:pt idx="6">
                  <c:v>25</c:v>
                </c:pt>
                <c:pt idx="7">
                  <c:v>6</c:v>
                </c:pt>
                <c:pt idx="8">
                  <c:v>19</c:v>
                </c:pt>
                <c:pt idx="9">
                  <c:v>17</c:v>
                </c:pt>
                <c:pt idx="10">
                  <c:v>8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18</c:v>
                </c:pt>
                <c:pt idx="15">
                  <c:v>20</c:v>
                </c:pt>
                <c:pt idx="16">
                  <c:v>11</c:v>
                </c:pt>
                <c:pt idx="17">
                  <c:v>16</c:v>
                </c:pt>
                <c:pt idx="18">
                  <c:v>1</c:v>
                </c:pt>
                <c:pt idx="19">
                  <c:v>21</c:v>
                </c:pt>
                <c:pt idx="20">
                  <c:v>4</c:v>
                </c:pt>
                <c:pt idx="21">
                  <c:v>7</c:v>
                </c:pt>
                <c:pt idx="22">
                  <c:v>23</c:v>
                </c:pt>
                <c:pt idx="23">
                  <c:v>22</c:v>
                </c:pt>
                <c:pt idx="24">
                  <c:v>26</c:v>
                </c:pt>
                <c:pt idx="25">
                  <c:v>2</c:v>
                </c:pt>
                <c:pt idx="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5A-4360-8B0C-3F64256F29C0}"/>
            </c:ext>
          </c:extLst>
        </c:ser>
        <c:ser>
          <c:idx val="6"/>
          <c:order val="6"/>
          <c:tx>
            <c:strRef>
              <c:f>waspas!$BR$2</c:f>
              <c:strCache>
                <c:ptCount val="1"/>
                <c:pt idx="0">
                  <c:v>V-shape</c:v>
                </c:pt>
              </c:strCache>
            </c:strRef>
          </c:tx>
          <c:spPr>
            <a:ln w="28575" cap="rnd">
              <a:solidFill>
                <a:srgbClr val="FF33CC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solidFill>
                  <a:srgbClr val="FF33CC"/>
                </a:solidFill>
                <a:prstDash val="dash"/>
              </a:ln>
              <a:effectLst/>
            </c:spPr>
          </c:marker>
          <c:cat>
            <c:strRef>
              <c:f>waspas!$AL$6:$AL$32</c:f>
              <c:strCache>
                <c:ptCount val="2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  <c:pt idx="12">
                  <c:v>B13</c:v>
                </c:pt>
                <c:pt idx="13">
                  <c:v>B14</c:v>
                </c:pt>
                <c:pt idx="14">
                  <c:v>B15</c:v>
                </c:pt>
                <c:pt idx="15">
                  <c:v>B16</c:v>
                </c:pt>
                <c:pt idx="16">
                  <c:v>B17</c:v>
                </c:pt>
                <c:pt idx="17">
                  <c:v>B18</c:v>
                </c:pt>
                <c:pt idx="18">
                  <c:v>B19</c:v>
                </c:pt>
                <c:pt idx="19">
                  <c:v>B20</c:v>
                </c:pt>
                <c:pt idx="20">
                  <c:v>B21</c:v>
                </c:pt>
                <c:pt idx="21">
                  <c:v>B22</c:v>
                </c:pt>
                <c:pt idx="22">
                  <c:v>B23</c:v>
                </c:pt>
                <c:pt idx="23">
                  <c:v>B24</c:v>
                </c:pt>
                <c:pt idx="24">
                  <c:v>B25</c:v>
                </c:pt>
                <c:pt idx="25">
                  <c:v>B26</c:v>
                </c:pt>
                <c:pt idx="26">
                  <c:v>B27</c:v>
                </c:pt>
              </c:strCache>
            </c:strRef>
          </c:cat>
          <c:val>
            <c:numRef>
              <c:f>waspas!$BR$4:$BR$30</c:f>
              <c:numCache>
                <c:formatCode>General</c:formatCode>
                <c:ptCount val="27"/>
                <c:pt idx="0">
                  <c:v>20</c:v>
                </c:pt>
                <c:pt idx="1">
                  <c:v>17</c:v>
                </c:pt>
                <c:pt idx="2">
                  <c:v>3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  <c:pt idx="6">
                  <c:v>25</c:v>
                </c:pt>
                <c:pt idx="7">
                  <c:v>21</c:v>
                </c:pt>
                <c:pt idx="8">
                  <c:v>19</c:v>
                </c:pt>
                <c:pt idx="9">
                  <c:v>23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22</c:v>
                </c:pt>
                <c:pt idx="15">
                  <c:v>13</c:v>
                </c:pt>
                <c:pt idx="16">
                  <c:v>7</c:v>
                </c:pt>
                <c:pt idx="17">
                  <c:v>24</c:v>
                </c:pt>
                <c:pt idx="18">
                  <c:v>15</c:v>
                </c:pt>
                <c:pt idx="19">
                  <c:v>18</c:v>
                </c:pt>
                <c:pt idx="20">
                  <c:v>11</c:v>
                </c:pt>
                <c:pt idx="21">
                  <c:v>27</c:v>
                </c:pt>
                <c:pt idx="22">
                  <c:v>26</c:v>
                </c:pt>
                <c:pt idx="23">
                  <c:v>12</c:v>
                </c:pt>
                <c:pt idx="24">
                  <c:v>16</c:v>
                </c:pt>
                <c:pt idx="25">
                  <c:v>9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5A-4360-8B0C-3F64256F29C0}"/>
            </c:ext>
          </c:extLst>
        </c:ser>
        <c:ser>
          <c:idx val="7"/>
          <c:order val="7"/>
          <c:tx>
            <c:strRef>
              <c:f>waspas!$BS$2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dash"/>
              </a:ln>
              <a:effectLst/>
            </c:spPr>
          </c:marker>
          <c:cat>
            <c:strRef>
              <c:f>waspas!$AL$6:$AL$32</c:f>
              <c:strCache>
                <c:ptCount val="2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  <c:pt idx="12">
                  <c:v>B13</c:v>
                </c:pt>
                <c:pt idx="13">
                  <c:v>B14</c:v>
                </c:pt>
                <c:pt idx="14">
                  <c:v>B15</c:v>
                </c:pt>
                <c:pt idx="15">
                  <c:v>B16</c:v>
                </c:pt>
                <c:pt idx="16">
                  <c:v>B17</c:v>
                </c:pt>
                <c:pt idx="17">
                  <c:v>B18</c:v>
                </c:pt>
                <c:pt idx="18">
                  <c:v>B19</c:v>
                </c:pt>
                <c:pt idx="19">
                  <c:v>B20</c:v>
                </c:pt>
                <c:pt idx="20">
                  <c:v>B21</c:v>
                </c:pt>
                <c:pt idx="21">
                  <c:v>B22</c:v>
                </c:pt>
                <c:pt idx="22">
                  <c:v>B23</c:v>
                </c:pt>
                <c:pt idx="23">
                  <c:v>B24</c:v>
                </c:pt>
                <c:pt idx="24">
                  <c:v>B25</c:v>
                </c:pt>
                <c:pt idx="25">
                  <c:v>B26</c:v>
                </c:pt>
                <c:pt idx="26">
                  <c:v>B27</c:v>
                </c:pt>
              </c:strCache>
            </c:strRef>
          </c:cat>
          <c:val>
            <c:numRef>
              <c:f>waspas!$BS$4:$BS$30</c:f>
              <c:numCache>
                <c:formatCode>General</c:formatCode>
                <c:ptCount val="27"/>
                <c:pt idx="0">
                  <c:v>22</c:v>
                </c:pt>
                <c:pt idx="1">
                  <c:v>14</c:v>
                </c:pt>
                <c:pt idx="2">
                  <c:v>3</c:v>
                </c:pt>
                <c:pt idx="3">
                  <c:v>9</c:v>
                </c:pt>
                <c:pt idx="4">
                  <c:v>15</c:v>
                </c:pt>
                <c:pt idx="5">
                  <c:v>4</c:v>
                </c:pt>
                <c:pt idx="6">
                  <c:v>26</c:v>
                </c:pt>
                <c:pt idx="7">
                  <c:v>20</c:v>
                </c:pt>
                <c:pt idx="8">
                  <c:v>17</c:v>
                </c:pt>
                <c:pt idx="9">
                  <c:v>24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21</c:v>
                </c:pt>
                <c:pt idx="15">
                  <c:v>12</c:v>
                </c:pt>
                <c:pt idx="16">
                  <c:v>7</c:v>
                </c:pt>
                <c:pt idx="17">
                  <c:v>23</c:v>
                </c:pt>
                <c:pt idx="18">
                  <c:v>19</c:v>
                </c:pt>
                <c:pt idx="19">
                  <c:v>18</c:v>
                </c:pt>
                <c:pt idx="20">
                  <c:v>11</c:v>
                </c:pt>
                <c:pt idx="21">
                  <c:v>27</c:v>
                </c:pt>
                <c:pt idx="22">
                  <c:v>25</c:v>
                </c:pt>
                <c:pt idx="23">
                  <c:v>13</c:v>
                </c:pt>
                <c:pt idx="24">
                  <c:v>16</c:v>
                </c:pt>
                <c:pt idx="25">
                  <c:v>8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5A-4360-8B0C-3F64256F2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9530960"/>
        <c:axId val="59535536"/>
      </c:lineChart>
      <c:catAx>
        <c:axId val="595309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Barriers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5536"/>
        <c:crosses val="autoZero"/>
        <c:auto val="1"/>
        <c:lblAlgn val="ctr"/>
        <c:lblOffset val="100"/>
        <c:noMultiLvlLbl val="0"/>
      </c:catAx>
      <c:valAx>
        <c:axId val="59535536"/>
        <c:scaling>
          <c:orientation val="minMax"/>
          <c:max val="28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09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BWM-VIKOR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cat>
            <c:strRef>
              <c:f>Sheet2!$E$6:$E$32</c:f>
              <c:strCache>
                <c:ptCount val="2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  <c:pt idx="12">
                  <c:v>B13</c:v>
                </c:pt>
                <c:pt idx="13">
                  <c:v>B14</c:v>
                </c:pt>
                <c:pt idx="14">
                  <c:v>B15</c:v>
                </c:pt>
                <c:pt idx="15">
                  <c:v>B16</c:v>
                </c:pt>
                <c:pt idx="16">
                  <c:v>B17</c:v>
                </c:pt>
                <c:pt idx="17">
                  <c:v>B18</c:v>
                </c:pt>
                <c:pt idx="18">
                  <c:v>B19</c:v>
                </c:pt>
                <c:pt idx="19">
                  <c:v>B20</c:v>
                </c:pt>
                <c:pt idx="20">
                  <c:v>B21</c:v>
                </c:pt>
                <c:pt idx="21">
                  <c:v>B22</c:v>
                </c:pt>
                <c:pt idx="22">
                  <c:v>B23</c:v>
                </c:pt>
                <c:pt idx="23">
                  <c:v>B24</c:v>
                </c:pt>
                <c:pt idx="24">
                  <c:v>B25</c:v>
                </c:pt>
                <c:pt idx="25">
                  <c:v>B26</c:v>
                </c:pt>
                <c:pt idx="26">
                  <c:v>B27</c:v>
                </c:pt>
              </c:strCache>
            </c:strRef>
          </c:cat>
          <c:val>
            <c:numRef>
              <c:f>Sheet2!$F$6:$F$32</c:f>
              <c:numCache>
                <c:formatCode>General</c:formatCode>
                <c:ptCount val="27"/>
                <c:pt idx="0">
                  <c:v>19</c:v>
                </c:pt>
                <c:pt idx="1">
                  <c:v>26</c:v>
                </c:pt>
                <c:pt idx="2">
                  <c:v>9</c:v>
                </c:pt>
                <c:pt idx="3">
                  <c:v>24</c:v>
                </c:pt>
                <c:pt idx="4">
                  <c:v>22</c:v>
                </c:pt>
                <c:pt idx="5">
                  <c:v>6</c:v>
                </c:pt>
                <c:pt idx="6">
                  <c:v>14</c:v>
                </c:pt>
                <c:pt idx="7">
                  <c:v>15</c:v>
                </c:pt>
                <c:pt idx="8">
                  <c:v>20</c:v>
                </c:pt>
                <c:pt idx="9">
                  <c:v>16</c:v>
                </c:pt>
                <c:pt idx="10">
                  <c:v>11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18</c:v>
                </c:pt>
                <c:pt idx="15">
                  <c:v>10</c:v>
                </c:pt>
                <c:pt idx="16">
                  <c:v>4</c:v>
                </c:pt>
                <c:pt idx="17">
                  <c:v>13</c:v>
                </c:pt>
                <c:pt idx="18">
                  <c:v>8</c:v>
                </c:pt>
                <c:pt idx="19">
                  <c:v>12</c:v>
                </c:pt>
                <c:pt idx="20">
                  <c:v>21</c:v>
                </c:pt>
                <c:pt idx="21">
                  <c:v>27</c:v>
                </c:pt>
                <c:pt idx="22">
                  <c:v>23</c:v>
                </c:pt>
                <c:pt idx="23">
                  <c:v>17</c:v>
                </c:pt>
                <c:pt idx="24">
                  <c:v>25</c:v>
                </c:pt>
                <c:pt idx="25">
                  <c:v>7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5-4DFF-8B5B-220A8F44010A}"/>
            </c:ext>
          </c:extLst>
        </c:ser>
        <c:ser>
          <c:idx val="1"/>
          <c:order val="1"/>
          <c:tx>
            <c:strRef>
              <c:f>Sheet2!$G$4</c:f>
              <c:strCache>
                <c:ptCount val="1"/>
                <c:pt idx="0">
                  <c:v>BWM-WASPAS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Sheet2!$E$6:$E$32</c:f>
              <c:strCache>
                <c:ptCount val="2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  <c:pt idx="12">
                  <c:v>B13</c:v>
                </c:pt>
                <c:pt idx="13">
                  <c:v>B14</c:v>
                </c:pt>
                <c:pt idx="14">
                  <c:v>B15</c:v>
                </c:pt>
                <c:pt idx="15">
                  <c:v>B16</c:v>
                </c:pt>
                <c:pt idx="16">
                  <c:v>B17</c:v>
                </c:pt>
                <c:pt idx="17">
                  <c:v>B18</c:v>
                </c:pt>
                <c:pt idx="18">
                  <c:v>B19</c:v>
                </c:pt>
                <c:pt idx="19">
                  <c:v>B20</c:v>
                </c:pt>
                <c:pt idx="20">
                  <c:v>B21</c:v>
                </c:pt>
                <c:pt idx="21">
                  <c:v>B22</c:v>
                </c:pt>
                <c:pt idx="22">
                  <c:v>B23</c:v>
                </c:pt>
                <c:pt idx="23">
                  <c:v>B24</c:v>
                </c:pt>
                <c:pt idx="24">
                  <c:v>B25</c:v>
                </c:pt>
                <c:pt idx="25">
                  <c:v>B26</c:v>
                </c:pt>
                <c:pt idx="26">
                  <c:v>B27</c:v>
                </c:pt>
              </c:strCache>
            </c:strRef>
          </c:cat>
          <c:val>
            <c:numRef>
              <c:f>Sheet2!$G$6:$G$32</c:f>
              <c:numCache>
                <c:formatCode>General</c:formatCode>
                <c:ptCount val="27"/>
                <c:pt idx="0">
                  <c:v>24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27</c:v>
                </c:pt>
                <c:pt idx="5">
                  <c:v>14</c:v>
                </c:pt>
                <c:pt idx="6">
                  <c:v>25</c:v>
                </c:pt>
                <c:pt idx="7">
                  <c:v>6</c:v>
                </c:pt>
                <c:pt idx="8">
                  <c:v>19</c:v>
                </c:pt>
                <c:pt idx="9">
                  <c:v>17</c:v>
                </c:pt>
                <c:pt idx="10">
                  <c:v>8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18</c:v>
                </c:pt>
                <c:pt idx="15">
                  <c:v>20</c:v>
                </c:pt>
                <c:pt idx="16">
                  <c:v>11</c:v>
                </c:pt>
                <c:pt idx="17">
                  <c:v>16</c:v>
                </c:pt>
                <c:pt idx="18">
                  <c:v>1</c:v>
                </c:pt>
                <c:pt idx="19">
                  <c:v>21</c:v>
                </c:pt>
                <c:pt idx="20">
                  <c:v>4</c:v>
                </c:pt>
                <c:pt idx="21">
                  <c:v>7</c:v>
                </c:pt>
                <c:pt idx="22">
                  <c:v>23</c:v>
                </c:pt>
                <c:pt idx="23">
                  <c:v>22</c:v>
                </c:pt>
                <c:pt idx="24">
                  <c:v>26</c:v>
                </c:pt>
                <c:pt idx="25">
                  <c:v>2</c:v>
                </c:pt>
                <c:pt idx="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5-4DFF-8B5B-220A8F44010A}"/>
            </c:ext>
          </c:extLst>
        </c:ser>
        <c:ser>
          <c:idx val="2"/>
          <c:order val="2"/>
          <c:tx>
            <c:strRef>
              <c:f>Sheet2!$H$4</c:f>
              <c:strCache>
                <c:ptCount val="1"/>
                <c:pt idx="0">
                  <c:v>BWM-Delphi-PROMETHEE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Sheet2!$E$6:$E$32</c:f>
              <c:strCache>
                <c:ptCount val="2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  <c:pt idx="12">
                  <c:v>B13</c:v>
                </c:pt>
                <c:pt idx="13">
                  <c:v>B14</c:v>
                </c:pt>
                <c:pt idx="14">
                  <c:v>B15</c:v>
                </c:pt>
                <c:pt idx="15">
                  <c:v>B16</c:v>
                </c:pt>
                <c:pt idx="16">
                  <c:v>B17</c:v>
                </c:pt>
                <c:pt idx="17">
                  <c:v>B18</c:v>
                </c:pt>
                <c:pt idx="18">
                  <c:v>B19</c:v>
                </c:pt>
                <c:pt idx="19">
                  <c:v>B20</c:v>
                </c:pt>
                <c:pt idx="20">
                  <c:v>B21</c:v>
                </c:pt>
                <c:pt idx="21">
                  <c:v>B22</c:v>
                </c:pt>
                <c:pt idx="22">
                  <c:v>B23</c:v>
                </c:pt>
                <c:pt idx="23">
                  <c:v>B24</c:v>
                </c:pt>
                <c:pt idx="24">
                  <c:v>B25</c:v>
                </c:pt>
                <c:pt idx="25">
                  <c:v>B26</c:v>
                </c:pt>
                <c:pt idx="26">
                  <c:v>B27</c:v>
                </c:pt>
              </c:strCache>
            </c:strRef>
          </c:cat>
          <c:val>
            <c:numRef>
              <c:f>Sheet2!$H$6:$H$32</c:f>
              <c:numCache>
                <c:formatCode>General</c:formatCode>
                <c:ptCount val="27"/>
                <c:pt idx="0">
                  <c:v>20</c:v>
                </c:pt>
                <c:pt idx="1">
                  <c:v>17</c:v>
                </c:pt>
                <c:pt idx="2">
                  <c:v>3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  <c:pt idx="6">
                  <c:v>25</c:v>
                </c:pt>
                <c:pt idx="7">
                  <c:v>21</c:v>
                </c:pt>
                <c:pt idx="8">
                  <c:v>19</c:v>
                </c:pt>
                <c:pt idx="9">
                  <c:v>23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22</c:v>
                </c:pt>
                <c:pt idx="15">
                  <c:v>13</c:v>
                </c:pt>
                <c:pt idx="16">
                  <c:v>7</c:v>
                </c:pt>
                <c:pt idx="17">
                  <c:v>24</c:v>
                </c:pt>
                <c:pt idx="18">
                  <c:v>16</c:v>
                </c:pt>
                <c:pt idx="19">
                  <c:v>18</c:v>
                </c:pt>
                <c:pt idx="20">
                  <c:v>11</c:v>
                </c:pt>
                <c:pt idx="21">
                  <c:v>27</c:v>
                </c:pt>
                <c:pt idx="22">
                  <c:v>26</c:v>
                </c:pt>
                <c:pt idx="23">
                  <c:v>12</c:v>
                </c:pt>
                <c:pt idx="24">
                  <c:v>15</c:v>
                </c:pt>
                <c:pt idx="25">
                  <c:v>9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5-4DFF-8B5B-220A8F44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23791"/>
        <c:axId val="1348785247"/>
      </c:lineChart>
      <c:catAx>
        <c:axId val="160382379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85247"/>
        <c:crosses val="autoZero"/>
        <c:auto val="1"/>
        <c:lblAlgn val="ctr"/>
        <c:lblOffset val="100"/>
        <c:noMultiLvlLbl val="0"/>
      </c:catAx>
      <c:valAx>
        <c:axId val="1348785247"/>
        <c:scaling>
          <c:orientation val="minMax"/>
          <c:max val="28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Barrier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23791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104140</xdr:colOff>
      <xdr:row>2</xdr:row>
      <xdr:rowOff>365760</xdr:rowOff>
    </xdr:to>
    <xdr:cxnSp macro="">
      <xdr:nvCxnSpPr>
        <xdr:cNvPr id="2" name="Straight Connector 1"/>
        <xdr:cNvCxnSpPr/>
      </xdr:nvCxnSpPr>
      <xdr:spPr>
        <a:xfrm>
          <a:off x="1463675" y="4309745"/>
          <a:ext cx="789940" cy="365760"/>
        </a:xfrm>
        <a:prstGeom prst="line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twoCellAnchor>
    <xdr:from>
      <xdr:col>61</xdr:col>
      <xdr:colOff>19050</xdr:colOff>
      <xdr:row>34</xdr:row>
      <xdr:rowOff>95249</xdr:rowOff>
    </xdr:from>
    <xdr:to>
      <xdr:col>71</xdr:col>
      <xdr:colOff>447676</xdr:colOff>
      <xdr:row>50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123825</xdr:rowOff>
    </xdr:from>
    <xdr:to>
      <xdr:col>11</xdr:col>
      <xdr:colOff>681037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workbookViewId="0">
      <selection activeCell="I12" sqref="I12"/>
    </sheetView>
  </sheetViews>
  <sheetFormatPr defaultRowHeight="15" x14ac:dyDescent="0.25"/>
  <cols>
    <col min="3" max="3" width="11.625" bestFit="1" customWidth="1"/>
    <col min="4" max="4" width="8.5" customWidth="1"/>
  </cols>
  <sheetData>
    <row r="1" spans="1:20" ht="15.75" thickBot="1" x14ac:dyDescent="0.3">
      <c r="A1" s="1" t="s">
        <v>0</v>
      </c>
      <c r="B1" s="2">
        <v>0.14099999999999999</v>
      </c>
      <c r="C1" s="2">
        <v>0.35899999999999999</v>
      </c>
      <c r="D1" s="2">
        <v>0.01</v>
      </c>
      <c r="E1" s="2">
        <v>1.9E-2</v>
      </c>
      <c r="F1" s="2">
        <v>0.34499999999999997</v>
      </c>
      <c r="G1" s="2">
        <v>0.26800000000000002</v>
      </c>
      <c r="H1" s="2">
        <v>4.4999999999999998E-2</v>
      </c>
      <c r="P1" t="s">
        <v>17</v>
      </c>
      <c r="Q1" t="s">
        <v>16</v>
      </c>
    </row>
    <row r="2" spans="1:20" ht="15.75" thickBot="1" x14ac:dyDescent="0.3">
      <c r="A2" s="3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>
        <f>B1*((B8-B4)/(B8-B9))</f>
        <v>7.0499999999999993E-2</v>
      </c>
      <c r="J2">
        <f t="shared" ref="J2:N2" si="0">C1*((C8-C4)/(C8-C9))</f>
        <v>0.35899999999999999</v>
      </c>
      <c r="K2">
        <f t="shared" si="0"/>
        <v>2.5000000000000001E-3</v>
      </c>
      <c r="L2">
        <f t="shared" si="0"/>
        <v>9.4999999999999998E-3</v>
      </c>
      <c r="M2">
        <f t="shared" si="0"/>
        <v>0</v>
      </c>
      <c r="N2">
        <f t="shared" si="0"/>
        <v>0</v>
      </c>
      <c r="O2">
        <f>H1*((H8-H4)/(H8-H9))</f>
        <v>3.3750000000000002E-2</v>
      </c>
      <c r="P2">
        <f>SUM(I2:O2)</f>
        <v>0.47525000000000001</v>
      </c>
      <c r="Q2">
        <f>MAX(I2:O2)</f>
        <v>0.35899999999999999</v>
      </c>
    </row>
    <row r="3" spans="1:20" ht="30.75" thickBot="1" x14ac:dyDescent="0.3">
      <c r="A3" s="3" t="s">
        <v>9</v>
      </c>
      <c r="B3" s="3"/>
      <c r="C3" s="3"/>
      <c r="D3" s="3"/>
      <c r="E3" s="3"/>
      <c r="F3" s="3"/>
      <c r="G3" s="3"/>
      <c r="H3" s="3"/>
      <c r="I3">
        <f>B1*((B8-B5)/(B8-B9))</f>
        <v>3.5249999999999997E-2</v>
      </c>
      <c r="J3">
        <f>C1*((C8-C5)/(C8-C9))</f>
        <v>0</v>
      </c>
      <c r="K3">
        <f>D1*((D8-D5)/(D8-D9))</f>
        <v>0</v>
      </c>
      <c r="L3">
        <f t="shared" ref="L3:O3" si="1">E1*((E8-E5)/(E8-E9))</f>
        <v>9.4999999999999998E-3</v>
      </c>
      <c r="M3">
        <f t="shared" si="1"/>
        <v>0.34499999999999997</v>
      </c>
      <c r="N3">
        <f t="shared" si="1"/>
        <v>0.26800000000000002</v>
      </c>
      <c r="O3">
        <f t="shared" si="1"/>
        <v>0</v>
      </c>
      <c r="P3">
        <f t="shared" ref="P3:P5" si="2">SUM(I3:O3)</f>
        <v>0.65775000000000006</v>
      </c>
      <c r="Q3">
        <f t="shared" ref="Q3:Q5" si="3">MAX(I3:O3)</f>
        <v>0.34499999999999997</v>
      </c>
    </row>
    <row r="4" spans="1:20" ht="15.75" thickBot="1" x14ac:dyDescent="0.3">
      <c r="A4" s="3" t="s">
        <v>12</v>
      </c>
      <c r="B4" s="4">
        <v>3</v>
      </c>
      <c r="C4" s="4">
        <v>5</v>
      </c>
      <c r="D4" s="4">
        <v>4</v>
      </c>
      <c r="E4" s="4">
        <v>3</v>
      </c>
      <c r="F4" s="4">
        <v>1</v>
      </c>
      <c r="G4" s="4">
        <v>4</v>
      </c>
      <c r="H4" s="4">
        <v>2</v>
      </c>
      <c r="I4">
        <f>B1*((B8-B6)/(B8-B9))</f>
        <v>0.14099999999999999</v>
      </c>
      <c r="J4">
        <f t="shared" ref="J4:O4" si="4">C1*((C8-C6)/(C8-C9))</f>
        <v>0</v>
      </c>
      <c r="K4">
        <f t="shared" si="4"/>
        <v>7.4999999999999997E-3</v>
      </c>
      <c r="L4">
        <f t="shared" si="4"/>
        <v>1.9E-2</v>
      </c>
      <c r="M4">
        <f t="shared" si="4"/>
        <v>0.25874999999999998</v>
      </c>
      <c r="N4">
        <f t="shared" si="4"/>
        <v>0.26800000000000002</v>
      </c>
      <c r="O4">
        <f t="shared" si="4"/>
        <v>3.3750000000000002E-2</v>
      </c>
      <c r="P4">
        <f t="shared" si="2"/>
        <v>0.72799999999999998</v>
      </c>
      <c r="Q4">
        <f t="shared" si="3"/>
        <v>0.26800000000000002</v>
      </c>
    </row>
    <row r="5" spans="1:20" ht="15.75" thickBot="1" x14ac:dyDescent="0.3">
      <c r="A5" s="3" t="s">
        <v>13</v>
      </c>
      <c r="B5" s="4">
        <v>4</v>
      </c>
      <c r="C5" s="4">
        <v>2</v>
      </c>
      <c r="D5" s="4">
        <v>5</v>
      </c>
      <c r="E5" s="4">
        <v>3</v>
      </c>
      <c r="F5" s="4">
        <v>5</v>
      </c>
      <c r="G5" s="4">
        <v>3</v>
      </c>
      <c r="H5" s="4">
        <v>5</v>
      </c>
      <c r="I5">
        <f>B1*((B8-B7)/(B8-B9))</f>
        <v>0</v>
      </c>
      <c r="J5">
        <f t="shared" ref="J5:O5" si="5">C1*((C8-C7)/(C8-C9))</f>
        <v>0.35899999999999999</v>
      </c>
      <c r="K5">
        <f>D1*((D8-D7)/(D8-D9))</f>
        <v>0.01</v>
      </c>
      <c r="L5">
        <f t="shared" si="5"/>
        <v>0</v>
      </c>
      <c r="M5">
        <f>F1*((F8-F7)/(F8-F9))</f>
        <v>0</v>
      </c>
      <c r="N5">
        <f t="shared" si="5"/>
        <v>0</v>
      </c>
      <c r="O5">
        <f t="shared" si="5"/>
        <v>4.4999999999999998E-2</v>
      </c>
      <c r="P5">
        <f t="shared" si="2"/>
        <v>0.41399999999999998</v>
      </c>
      <c r="Q5">
        <f t="shared" si="3"/>
        <v>0.35899999999999999</v>
      </c>
    </row>
    <row r="6" spans="1:20" ht="15.75" thickBot="1" x14ac:dyDescent="0.3">
      <c r="A6" s="3" t="s">
        <v>14</v>
      </c>
      <c r="B6" s="4">
        <v>1</v>
      </c>
      <c r="C6" s="4">
        <v>2</v>
      </c>
      <c r="D6" s="4">
        <v>2</v>
      </c>
      <c r="E6" s="4">
        <v>2</v>
      </c>
      <c r="F6" s="4">
        <v>4</v>
      </c>
      <c r="G6" s="4">
        <v>3</v>
      </c>
      <c r="H6" s="4">
        <v>2</v>
      </c>
      <c r="P6">
        <f>MIN(P2:P5)</f>
        <v>0.41399999999999998</v>
      </c>
      <c r="Q6">
        <f>MIN(Q2:Q5)</f>
        <v>0.26800000000000002</v>
      </c>
    </row>
    <row r="7" spans="1:20" ht="15.75" thickBot="1" x14ac:dyDescent="0.3">
      <c r="A7" s="3" t="s">
        <v>15</v>
      </c>
      <c r="B7" s="4">
        <v>5</v>
      </c>
      <c r="C7" s="4">
        <v>5</v>
      </c>
      <c r="D7" s="4">
        <v>1</v>
      </c>
      <c r="E7" s="4">
        <v>4</v>
      </c>
      <c r="F7" s="4">
        <v>1</v>
      </c>
      <c r="G7" s="4">
        <v>4</v>
      </c>
      <c r="H7" s="4">
        <v>1</v>
      </c>
      <c r="P7">
        <f>MAX(P2:P5)</f>
        <v>0.72799999999999998</v>
      </c>
      <c r="Q7">
        <f>MAX(Q2:Q5)</f>
        <v>0.35899999999999999</v>
      </c>
    </row>
    <row r="8" spans="1:20" ht="15.75" thickBot="1" x14ac:dyDescent="0.3">
      <c r="A8" s="5" t="s">
        <v>10</v>
      </c>
      <c r="B8" s="6">
        <v>5</v>
      </c>
      <c r="C8" s="6">
        <v>2</v>
      </c>
      <c r="D8" s="6">
        <v>5</v>
      </c>
      <c r="E8" s="6">
        <v>4</v>
      </c>
      <c r="F8" s="6">
        <v>1</v>
      </c>
      <c r="G8" s="6">
        <v>4</v>
      </c>
      <c r="H8" s="6">
        <v>5</v>
      </c>
    </row>
    <row r="9" spans="1:20" x14ac:dyDescent="0.25">
      <c r="A9" s="5" t="s">
        <v>11</v>
      </c>
      <c r="B9" s="6">
        <v>1</v>
      </c>
      <c r="C9" s="6">
        <v>5</v>
      </c>
      <c r="D9" s="6">
        <v>1</v>
      </c>
      <c r="E9" s="6">
        <v>2</v>
      </c>
      <c r="F9" s="6">
        <v>5</v>
      </c>
      <c r="G9" s="6">
        <v>3</v>
      </c>
      <c r="H9" s="6">
        <v>1</v>
      </c>
      <c r="I9">
        <f>0.5*((P2-P6)/(P7-P6))+0.5*((Q2-Q6)/(Q7-Q6))</f>
        <v>0.59753184713375807</v>
      </c>
      <c r="J9">
        <f>I11-I9</f>
        <v>-0.59753184713375807</v>
      </c>
      <c r="M9">
        <f>P4-P2</f>
        <v>0.25274999999999997</v>
      </c>
    </row>
    <row r="10" spans="1:20" x14ac:dyDescent="0.25">
      <c r="I10">
        <f>0.5*((P3-P6)/(P7-P6))+0.5*((Q3-Q6)/(Q7-Q6))</f>
        <v>0.81121386575208232</v>
      </c>
      <c r="M10">
        <f>1/(3)</f>
        <v>0.33333333333333331</v>
      </c>
    </row>
    <row r="11" spans="1:20" x14ac:dyDescent="0.25">
      <c r="I11">
        <f>0.5*((P4-P7)/(P7-P6))+0.5*((Q4-Q6)/(Q7-Q6))</f>
        <v>0</v>
      </c>
    </row>
    <row r="12" spans="1:20" ht="15.75" thickBot="1" x14ac:dyDescent="0.3">
      <c r="A12" s="7" t="s">
        <v>18</v>
      </c>
    </row>
    <row r="13" spans="1:20" ht="15.75" thickBot="1" x14ac:dyDescent="0.3">
      <c r="A13" s="1" t="s">
        <v>0</v>
      </c>
      <c r="B13" s="2">
        <v>0.14099999999999999</v>
      </c>
      <c r="C13" s="2">
        <v>0.35899999999999999</v>
      </c>
      <c r="D13" s="2">
        <v>0.01</v>
      </c>
      <c r="E13" s="2">
        <v>1.9E-2</v>
      </c>
      <c r="F13" s="2">
        <v>0.34499999999999997</v>
      </c>
      <c r="G13" s="2">
        <v>0.26800000000000002</v>
      </c>
      <c r="H13" s="2">
        <v>4.4999999999999998E-2</v>
      </c>
    </row>
    <row r="14" spans="1:20" ht="15.75" thickBot="1" x14ac:dyDescent="0.3">
      <c r="A14" s="3" t="s">
        <v>1</v>
      </c>
      <c r="B14" s="6" t="s">
        <v>2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</row>
    <row r="15" spans="1:20" ht="30.75" thickBot="1" x14ac:dyDescent="0.3">
      <c r="A15" s="3" t="s">
        <v>9</v>
      </c>
      <c r="B15" s="3"/>
      <c r="C15" s="3"/>
      <c r="D15" s="3"/>
      <c r="E15" s="3"/>
      <c r="F15" s="3"/>
      <c r="G15" s="3"/>
      <c r="H15" s="3"/>
      <c r="J15" t="s">
        <v>19</v>
      </c>
      <c r="Q15" t="s">
        <v>22</v>
      </c>
      <c r="R15" t="s">
        <v>23</v>
      </c>
      <c r="S15" t="s">
        <v>24</v>
      </c>
      <c r="T15" t="s">
        <v>26</v>
      </c>
    </row>
    <row r="16" spans="1:20" ht="15.75" thickBot="1" x14ac:dyDescent="0.3">
      <c r="A16" s="3" t="s">
        <v>12</v>
      </c>
      <c r="B16">
        <f>B4/(SQRT(B4^2+B5^2+B6^2+B7^2))</f>
        <v>0.42008402520840293</v>
      </c>
      <c r="C16">
        <f t="shared" ref="C16:H16" si="6">C4/(SQRT(C4^2+C5^2+C6^2+C7^2))</f>
        <v>0.65653216429861272</v>
      </c>
      <c r="D16">
        <f t="shared" si="6"/>
        <v>0.58976782461958854</v>
      </c>
      <c r="E16">
        <f t="shared" si="6"/>
        <v>0.48666426339228763</v>
      </c>
      <c r="F16">
        <f t="shared" si="6"/>
        <v>0.15249857033260467</v>
      </c>
      <c r="G16">
        <f t="shared" si="6"/>
        <v>0.56568542494923801</v>
      </c>
      <c r="H16">
        <f t="shared" si="6"/>
        <v>0.34299717028501764</v>
      </c>
      <c r="J16">
        <f>B16*B1</f>
        <v>5.9231847554384806E-2</v>
      </c>
      <c r="K16">
        <f t="shared" ref="K16:L16" si="7">C16*C1</f>
        <v>0.23569504698320196</v>
      </c>
      <c r="L16">
        <f t="shared" si="7"/>
        <v>5.8976782461958857E-3</v>
      </c>
      <c r="M16">
        <f>E16*$E$1</f>
        <v>9.2466210044534654E-3</v>
      </c>
      <c r="N16">
        <f>F16*$F$1</f>
        <v>5.2612006764748608E-2</v>
      </c>
      <c r="O16">
        <f>G16*$G$1</f>
        <v>0.1516036938863958</v>
      </c>
      <c r="P16">
        <f>H16*$H$1</f>
        <v>1.5434872662825793E-2</v>
      </c>
      <c r="R16">
        <f>SQRT((J16-$J$20)^2+(K16-$K$20)^2+(L16-$L$20)^2+(M16-$M$20)^2+(N16-$N$20)^2+(O16-$O$20)^2+(P16-$P$20)^2)</f>
        <v>4.5902041811397037E-2</v>
      </c>
      <c r="S16">
        <f>SQRT((J16-$J$21)^2+(K16-$K$21)^2+(L16-$L$21)^2+(M16-$M$21)^2+(N16-$N$21)^2+(O16-$O$21)^2+(P16-$P$21)^2)</f>
        <v>0.25959128461342901</v>
      </c>
      <c r="T16">
        <f>S16/(R16+S16)</f>
        <v>0.84974453501624247</v>
      </c>
    </row>
    <row r="17" spans="1:23" ht="15.75" thickBot="1" x14ac:dyDescent="0.3">
      <c r="A17" s="3" t="s">
        <v>13</v>
      </c>
      <c r="B17">
        <f>B5/(SQRT(B5^2+B6^2+B7^2+B4^2))</f>
        <v>0.56011203361120387</v>
      </c>
      <c r="C17">
        <f t="shared" ref="C17:H17" si="8">C5/(SQRT(C5^2+C6^2+C7^2+C4^2))</f>
        <v>0.26261286571944509</v>
      </c>
      <c r="D17">
        <f t="shared" si="8"/>
        <v>0.73720978077448562</v>
      </c>
      <c r="E17">
        <f t="shared" si="8"/>
        <v>0.48666426339228763</v>
      </c>
      <c r="F17">
        <f t="shared" si="8"/>
        <v>0.76249285166302339</v>
      </c>
      <c r="G17">
        <f t="shared" si="8"/>
        <v>0.42426406871192851</v>
      </c>
      <c r="H17">
        <f t="shared" si="8"/>
        <v>0.8574929257125441</v>
      </c>
      <c r="J17">
        <f>B17*B1</f>
        <v>7.8975796739179732E-2</v>
      </c>
      <c r="K17">
        <f>C17*$C$1</f>
        <v>9.4278018793280779E-2</v>
      </c>
      <c r="L17">
        <f>D17*$D$1</f>
        <v>7.3720978077448564E-3</v>
      </c>
      <c r="M17">
        <f t="shared" ref="M17:M19" si="9">E17*$E$1</f>
        <v>9.2466210044534654E-3</v>
      </c>
      <c r="N17">
        <f t="shared" ref="N17:N19" si="10">F17*$F$1</f>
        <v>0.26306003382374304</v>
      </c>
      <c r="O17">
        <f t="shared" ref="O17:O19" si="11">G17*$G$1</f>
        <v>0.11370277041479684</v>
      </c>
      <c r="P17">
        <f t="shared" ref="P17:P19" si="12">H17*$H$1</f>
        <v>3.8587181657064484E-2</v>
      </c>
      <c r="R17">
        <f t="shared" ref="R17" si="13">SQRT((J17-$J$20)^2+(K17-$K$20)^2+(L17-$L$20)^2+(M17-$M$20)^2+(N17-$N$20)^2+(O17-$O$20)^2+(P17-$P$20)^2)</f>
        <v>0.25714383423388554</v>
      </c>
      <c r="S17">
        <f t="shared" ref="S17:S19" si="14">SQRT((J17-$J$21)^2+(K17-$K$21)^2+(L17-$L$21)^2+(M17-$M$21)^2+(N17-$N$21)^2+(O17-$O$21)^2+(P17-$P$21)^2)</f>
        <v>6.729975840928229E-2</v>
      </c>
      <c r="T17">
        <f t="shared" ref="T17:T19" si="15">S17/(R17+S17)</f>
        <v>0.20743130681363295</v>
      </c>
    </row>
    <row r="18" spans="1:23" ht="15.75" thickBot="1" x14ac:dyDescent="0.3">
      <c r="A18" s="3" t="s">
        <v>14</v>
      </c>
      <c r="B18">
        <f t="shared" ref="B18:H18" si="16">B6/(SQRT(B6^2+B7^2+B8^2+B9^2))</f>
        <v>0.13867504905630729</v>
      </c>
      <c r="C18">
        <f t="shared" si="16"/>
        <v>0.26261286571944509</v>
      </c>
      <c r="D18">
        <f t="shared" si="16"/>
        <v>0.35921060405354982</v>
      </c>
      <c r="E18">
        <f t="shared" si="16"/>
        <v>0.31622776601683794</v>
      </c>
      <c r="F18">
        <f t="shared" si="16"/>
        <v>0.60999428133041866</v>
      </c>
      <c r="G18">
        <f t="shared" si="16"/>
        <v>0.42426406871192851</v>
      </c>
      <c r="H18">
        <f t="shared" si="16"/>
        <v>0.35921060405354982</v>
      </c>
      <c r="J18">
        <f>B18*B1</f>
        <v>1.9553181916939326E-2</v>
      </c>
      <c r="K18">
        <f>C18*$C$1</f>
        <v>9.4278018793280779E-2</v>
      </c>
      <c r="L18">
        <f t="shared" ref="L18:L19" si="17">D18*$D$1</f>
        <v>3.5921060405354984E-3</v>
      </c>
      <c r="M18">
        <f t="shared" si="9"/>
        <v>6.0083275543199206E-3</v>
      </c>
      <c r="N18">
        <f t="shared" si="10"/>
        <v>0.21044802705899443</v>
      </c>
      <c r="O18">
        <f t="shared" si="11"/>
        <v>0.11370277041479684</v>
      </c>
      <c r="P18">
        <f t="shared" si="12"/>
        <v>1.616447718240974E-2</v>
      </c>
      <c r="R18">
        <f>SQRT((J18-$J$20)^2+(K18-$K$20)^2+(L18-$L$20)^2+(M18-$M$20)^2+(N18-$N$20)^2+(O18-$O$20)^2+(P18-$P$20)^2)</f>
        <v>0.23059016622733794</v>
      </c>
      <c r="S18">
        <f t="shared" si="14"/>
        <v>5.3327857175923032E-2</v>
      </c>
      <c r="T18">
        <f t="shared" si="15"/>
        <v>0.18782836164007516</v>
      </c>
    </row>
    <row r="19" spans="1:23" ht="15.75" thickBot="1" x14ac:dyDescent="0.3">
      <c r="A19" s="3" t="s">
        <v>15</v>
      </c>
      <c r="B19">
        <f>B7/(SQRT(B7^2+B6^2+B4^2+B5^2))</f>
        <v>0.70014004201400482</v>
      </c>
      <c r="C19">
        <f t="shared" ref="C19:H19" si="18">C7/(SQRT(C7^2+C6^2+C4^2+C5^2))</f>
        <v>0.65653216429861272</v>
      </c>
      <c r="D19">
        <f t="shared" si="18"/>
        <v>0.14744195615489714</v>
      </c>
      <c r="E19">
        <f t="shared" si="18"/>
        <v>0.64888568452305018</v>
      </c>
      <c r="F19">
        <f t="shared" si="18"/>
        <v>0.15249857033260467</v>
      </c>
      <c r="G19">
        <f t="shared" si="18"/>
        <v>0.56568542494923801</v>
      </c>
      <c r="H19">
        <f t="shared" si="18"/>
        <v>0.17149858514250882</v>
      </c>
      <c r="J19">
        <f>B19*B1</f>
        <v>9.8719745923974672E-2</v>
      </c>
      <c r="K19">
        <f>C19*$C$1</f>
        <v>0.23569504698320196</v>
      </c>
      <c r="L19">
        <f t="shared" si="17"/>
        <v>1.4744195615489714E-3</v>
      </c>
      <c r="M19">
        <f t="shared" si="9"/>
        <v>1.2328828005937953E-2</v>
      </c>
      <c r="N19">
        <f t="shared" si="10"/>
        <v>5.2612006764748608E-2</v>
      </c>
      <c r="O19">
        <f t="shared" si="11"/>
        <v>0.1516036938863958</v>
      </c>
      <c r="P19">
        <f t="shared" si="12"/>
        <v>7.7174363314128965E-3</v>
      </c>
      <c r="R19">
        <f>SQRT((J19-$J$20)^2+(K19-$K$20)^2+(L19-$L$20)^2+(M19-$M$20)^2+(N19-$N$20)^2+(O19-$O$20)^2+(P19-$P$20)^2)</f>
        <v>3.1428073201617689E-2</v>
      </c>
      <c r="S19">
        <f t="shared" si="14"/>
        <v>0.26838576999858088</v>
      </c>
      <c r="T19">
        <f t="shared" si="15"/>
        <v>0.89517470952589806</v>
      </c>
    </row>
    <row r="20" spans="1:23" x14ac:dyDescent="0.25">
      <c r="I20" t="s">
        <v>20</v>
      </c>
      <c r="J20">
        <f>MAX(J16:J19)</f>
        <v>9.8719745923974672E-2</v>
      </c>
      <c r="K20">
        <f t="shared" ref="K20:P20" si="19">MAX(K16:K19)</f>
        <v>0.23569504698320196</v>
      </c>
      <c r="L20">
        <f t="shared" si="19"/>
        <v>7.3720978077448564E-3</v>
      </c>
      <c r="M20">
        <f t="shared" si="19"/>
        <v>1.2328828005937953E-2</v>
      </c>
      <c r="N20">
        <f>MIN(N16:N19)</f>
        <v>5.2612006764748608E-2</v>
      </c>
      <c r="O20">
        <f t="shared" si="19"/>
        <v>0.1516036938863958</v>
      </c>
      <c r="P20">
        <f t="shared" si="19"/>
        <v>3.8587181657064484E-2</v>
      </c>
    </row>
    <row r="21" spans="1:23" x14ac:dyDescent="0.25">
      <c r="I21" t="s">
        <v>21</v>
      </c>
      <c r="J21">
        <f>MIN(J16:J19)</f>
        <v>1.9553181916939326E-2</v>
      </c>
      <c r="K21">
        <f t="shared" ref="K21:P21" si="20">MIN(K16:K19)</f>
        <v>9.4278018793280779E-2</v>
      </c>
      <c r="L21">
        <f t="shared" si="20"/>
        <v>1.4744195615489714E-3</v>
      </c>
      <c r="M21">
        <f t="shared" si="20"/>
        <v>6.0083275543199206E-3</v>
      </c>
      <c r="N21">
        <f>MAX(N16:N19)</f>
        <v>0.26306003382374304</v>
      </c>
      <c r="O21">
        <f t="shared" si="20"/>
        <v>0.11370277041479684</v>
      </c>
      <c r="P21">
        <f t="shared" si="20"/>
        <v>7.7174363314128965E-3</v>
      </c>
    </row>
    <row r="22" spans="1:23" ht="15.75" thickBot="1" x14ac:dyDescent="0.3"/>
    <row r="23" spans="1:23" ht="15.75" thickBot="1" x14ac:dyDescent="0.3">
      <c r="P23" s="1" t="s">
        <v>0</v>
      </c>
      <c r="Q23" s="2">
        <v>0.14099999999999999</v>
      </c>
      <c r="R23" s="2">
        <v>0.35899999999999999</v>
      </c>
      <c r="S23" s="2">
        <v>0.01</v>
      </c>
      <c r="T23" s="2">
        <v>1.9E-2</v>
      </c>
      <c r="U23" s="2">
        <v>0.34499999999999997</v>
      </c>
      <c r="V23" s="2">
        <v>0.26800000000000002</v>
      </c>
      <c r="W23" s="2">
        <v>4.4999999999999998E-2</v>
      </c>
    </row>
    <row r="24" spans="1:23" x14ac:dyDescent="0.25">
      <c r="I24" t="s">
        <v>43</v>
      </c>
      <c r="P24" t="s">
        <v>27</v>
      </c>
      <c r="Q24">
        <f>IF(J16&gt;J17, 1,0)</f>
        <v>0</v>
      </c>
      <c r="R24">
        <f t="shared" ref="R24:T24" si="21">IF(K16&gt;K17, 1,0)</f>
        <v>1</v>
      </c>
      <c r="S24">
        <f t="shared" si="21"/>
        <v>0</v>
      </c>
      <c r="T24">
        <f t="shared" si="21"/>
        <v>0</v>
      </c>
      <c r="U24">
        <f>IF(N16&gt;N17, 1,0)</f>
        <v>0</v>
      </c>
      <c r="V24">
        <f>IF(O16&gt;O17, 1,0)</f>
        <v>1</v>
      </c>
      <c r="W24">
        <f>IF(P16&gt;P17, 1,0)</f>
        <v>0</v>
      </c>
    </row>
    <row r="25" spans="1:23" x14ac:dyDescent="0.25">
      <c r="A25" t="s">
        <v>25</v>
      </c>
      <c r="I25">
        <f>MIN(B4:H4)</f>
        <v>1</v>
      </c>
      <c r="J25" t="s">
        <v>39</v>
      </c>
      <c r="K25">
        <v>1</v>
      </c>
      <c r="L25">
        <v>2</v>
      </c>
      <c r="M25">
        <v>3</v>
      </c>
      <c r="N25">
        <v>4</v>
      </c>
      <c r="P25" t="s">
        <v>28</v>
      </c>
      <c r="Q25">
        <f>IF(J17&gt;J18, 1,0)</f>
        <v>1</v>
      </c>
      <c r="R25">
        <f>IF(K17&gt;K18, 1,0)</f>
        <v>0</v>
      </c>
      <c r="S25">
        <f t="shared" ref="S25:S26" si="22">IF(L17&gt;L18, 1,0)</f>
        <v>1</v>
      </c>
      <c r="T25">
        <f t="shared" ref="T25:W26" si="23">IF(M17&gt;M18, 1,0)</f>
        <v>1</v>
      </c>
      <c r="U25">
        <f t="shared" si="23"/>
        <v>1</v>
      </c>
      <c r="V25">
        <f t="shared" si="23"/>
        <v>0</v>
      </c>
      <c r="W25">
        <f t="shared" si="23"/>
        <v>1</v>
      </c>
    </row>
    <row r="26" spans="1:23" x14ac:dyDescent="0.25">
      <c r="I26">
        <f>MIN(B5:H5)</f>
        <v>2</v>
      </c>
      <c r="J26">
        <v>1</v>
      </c>
      <c r="K26">
        <v>0</v>
      </c>
      <c r="L26">
        <f>R23+V23</f>
        <v>0.627</v>
      </c>
      <c r="M26">
        <f>Q23+R23+S23+T23+V23</f>
        <v>0.79700000000000004</v>
      </c>
      <c r="N26">
        <f>S23+W23</f>
        <v>5.5E-2</v>
      </c>
      <c r="P26" t="s">
        <v>29</v>
      </c>
      <c r="Q26">
        <f t="shared" ref="Q26" si="24">IF(J18&gt;J19, 1,0)</f>
        <v>0</v>
      </c>
      <c r="R26">
        <f t="shared" ref="R26" si="25">IF(K18&gt;K19, 1,0)</f>
        <v>0</v>
      </c>
      <c r="S26">
        <f t="shared" si="22"/>
        <v>1</v>
      </c>
      <c r="T26">
        <f t="shared" si="23"/>
        <v>0</v>
      </c>
      <c r="U26">
        <f t="shared" ref="U26:W26" si="26">IF(N18&gt;N19, 1,0)</f>
        <v>1</v>
      </c>
      <c r="V26">
        <f t="shared" si="26"/>
        <v>0</v>
      </c>
      <c r="W26">
        <f t="shared" si="26"/>
        <v>1</v>
      </c>
    </row>
    <row r="27" spans="1:23" x14ac:dyDescent="0.25">
      <c r="I27">
        <f t="shared" ref="I27:I28" si="27">MIN(B6:H6)</f>
        <v>1</v>
      </c>
      <c r="J27">
        <v>2</v>
      </c>
      <c r="K27">
        <f>Q23+S23+U23+W23</f>
        <v>0.54100000000000004</v>
      </c>
      <c r="L27">
        <v>0</v>
      </c>
      <c r="M27">
        <f>Q23+S23+T23+U23+W23</f>
        <v>0.55999999999999994</v>
      </c>
      <c r="N27">
        <f>S23+U23+W23</f>
        <v>0.39999999999999997</v>
      </c>
      <c r="P27" t="s">
        <v>30</v>
      </c>
      <c r="Q27">
        <f>IF(J16&gt;J18, 1,0)</f>
        <v>1</v>
      </c>
      <c r="R27">
        <f t="shared" ref="R27:W27" si="28">IF(K16&gt;K18, 1,0)</f>
        <v>1</v>
      </c>
      <c r="S27">
        <f t="shared" si="28"/>
        <v>1</v>
      </c>
      <c r="T27">
        <f t="shared" si="28"/>
        <v>1</v>
      </c>
      <c r="U27">
        <f t="shared" si="28"/>
        <v>0</v>
      </c>
      <c r="V27">
        <f t="shared" si="28"/>
        <v>1</v>
      </c>
      <c r="W27">
        <f t="shared" si="28"/>
        <v>0</v>
      </c>
    </row>
    <row r="28" spans="1:23" x14ac:dyDescent="0.25">
      <c r="I28">
        <f t="shared" si="27"/>
        <v>1</v>
      </c>
      <c r="J28">
        <v>3</v>
      </c>
      <c r="K28">
        <f>U23+W23</f>
        <v>0.38999999999999996</v>
      </c>
      <c r="L28">
        <v>0</v>
      </c>
      <c r="M28">
        <v>0</v>
      </c>
      <c r="N28">
        <f>S23+U23+W23</f>
        <v>0.39999999999999997</v>
      </c>
      <c r="P28" t="s">
        <v>31</v>
      </c>
      <c r="Q28">
        <f>IF(J16&gt;J19, 1,0)</f>
        <v>0</v>
      </c>
      <c r="R28">
        <f t="shared" ref="R28:W28" si="29">IF(K16&gt;K19, 1,0)</f>
        <v>0</v>
      </c>
      <c r="S28">
        <f t="shared" si="29"/>
        <v>1</v>
      </c>
      <c r="T28">
        <f t="shared" si="29"/>
        <v>0</v>
      </c>
      <c r="U28">
        <f t="shared" si="29"/>
        <v>0</v>
      </c>
      <c r="V28">
        <f t="shared" si="29"/>
        <v>0</v>
      </c>
      <c r="W28">
        <f t="shared" si="29"/>
        <v>1</v>
      </c>
    </row>
    <row r="29" spans="1:23" x14ac:dyDescent="0.25">
      <c r="I29" t="s">
        <v>42</v>
      </c>
      <c r="J29">
        <v>4</v>
      </c>
      <c r="K29">
        <f>Q23+T23</f>
        <v>0.15999999999999998</v>
      </c>
      <c r="L29">
        <f>Q23+R23+T23+V23</f>
        <v>0.78700000000000003</v>
      </c>
      <c r="M29">
        <f>Q23+R23+T23+V23</f>
        <v>0.78700000000000003</v>
      </c>
      <c r="N29">
        <v>0</v>
      </c>
      <c r="P29" t="s">
        <v>32</v>
      </c>
      <c r="Q29">
        <f>IF(J17&gt;J19, 1,0)</f>
        <v>0</v>
      </c>
      <c r="R29">
        <f t="shared" ref="R29:W29" si="30">IF(K17&gt;K19, 1,0)</f>
        <v>0</v>
      </c>
      <c r="S29">
        <f t="shared" si="30"/>
        <v>1</v>
      </c>
      <c r="T29">
        <f t="shared" si="30"/>
        <v>0</v>
      </c>
      <c r="U29">
        <f t="shared" si="30"/>
        <v>1</v>
      </c>
      <c r="V29">
        <f t="shared" si="30"/>
        <v>0</v>
      </c>
      <c r="W29">
        <f t="shared" si="30"/>
        <v>1</v>
      </c>
    </row>
    <row r="30" spans="1:23" x14ac:dyDescent="0.25">
      <c r="A30" t="s">
        <v>41</v>
      </c>
      <c r="B30">
        <f>B4/I30</f>
        <v>0.6</v>
      </c>
      <c r="C30">
        <f>C4/I30</f>
        <v>1</v>
      </c>
      <c r="D30">
        <f>D4/I30</f>
        <v>0.8</v>
      </c>
      <c r="E30">
        <f>E4/I30</f>
        <v>0.6</v>
      </c>
      <c r="F30">
        <f>F4/I30</f>
        <v>0.2</v>
      </c>
      <c r="G30">
        <f>I25/G4</f>
        <v>0.25</v>
      </c>
      <c r="H30">
        <f>H4/I30</f>
        <v>0.4</v>
      </c>
      <c r="I30">
        <f>MAX(B4:H4)</f>
        <v>5</v>
      </c>
      <c r="K30">
        <f>(K27+K28+K29+L29+L26+M26+M27+M29+N26+N27+N28)/12</f>
        <v>0.45866666666666672</v>
      </c>
      <c r="P30" t="s">
        <v>33</v>
      </c>
      <c r="Q30">
        <f>IF(J17&gt;J16, 1,0)</f>
        <v>1</v>
      </c>
      <c r="R30">
        <f t="shared" ref="R30:W30" si="31">IF(K17&gt;K16, 1,0)</f>
        <v>0</v>
      </c>
      <c r="S30">
        <f t="shared" si="31"/>
        <v>1</v>
      </c>
      <c r="T30">
        <f t="shared" si="31"/>
        <v>0</v>
      </c>
      <c r="U30">
        <f t="shared" si="31"/>
        <v>1</v>
      </c>
      <c r="V30">
        <f t="shared" si="31"/>
        <v>0</v>
      </c>
      <c r="W30">
        <f t="shared" si="31"/>
        <v>1</v>
      </c>
    </row>
    <row r="31" spans="1:23" x14ac:dyDescent="0.25">
      <c r="B31">
        <f>B5/I31</f>
        <v>0.8</v>
      </c>
      <c r="C31">
        <f t="shared" ref="C31:C33" si="32">C5/I31</f>
        <v>0.4</v>
      </c>
      <c r="D31">
        <f t="shared" ref="D31:D33" si="33">D5/I31</f>
        <v>1</v>
      </c>
      <c r="E31">
        <f t="shared" ref="E31:E33" si="34">E5/I31</f>
        <v>0.6</v>
      </c>
      <c r="F31">
        <f>F5/I31</f>
        <v>1</v>
      </c>
      <c r="G31">
        <f t="shared" ref="G31:G33" si="35">I26/G5</f>
        <v>0.66666666666666663</v>
      </c>
      <c r="H31">
        <f t="shared" ref="H31:H33" si="36">H5/I31</f>
        <v>1</v>
      </c>
      <c r="I31">
        <f t="shared" ref="I31:I33" si="37">MAX(B5:H5)</f>
        <v>5</v>
      </c>
      <c r="P31" t="s">
        <v>34</v>
      </c>
      <c r="Q31">
        <f>IF(J18&gt;J17, 1,0)</f>
        <v>0</v>
      </c>
      <c r="R31">
        <f t="shared" ref="R31:W31" si="38">IF(K18&gt;K17, 1,0)</f>
        <v>0</v>
      </c>
      <c r="S31">
        <f t="shared" si="38"/>
        <v>0</v>
      </c>
      <c r="T31">
        <f t="shared" si="38"/>
        <v>0</v>
      </c>
      <c r="U31">
        <f t="shared" si="38"/>
        <v>0</v>
      </c>
      <c r="V31">
        <f t="shared" si="38"/>
        <v>0</v>
      </c>
      <c r="W31">
        <f t="shared" si="38"/>
        <v>0</v>
      </c>
    </row>
    <row r="32" spans="1:23" x14ac:dyDescent="0.25">
      <c r="B32">
        <f>B6/I32</f>
        <v>0.25</v>
      </c>
      <c r="C32">
        <f t="shared" si="32"/>
        <v>0.5</v>
      </c>
      <c r="D32">
        <f>D6/I32</f>
        <v>0.5</v>
      </c>
      <c r="E32">
        <f t="shared" si="34"/>
        <v>0.5</v>
      </c>
      <c r="F32">
        <f t="shared" ref="F32:F33" si="39">F6/I32</f>
        <v>1</v>
      </c>
      <c r="G32">
        <f t="shared" si="35"/>
        <v>0.33333333333333331</v>
      </c>
      <c r="H32">
        <f t="shared" si="36"/>
        <v>0.5</v>
      </c>
      <c r="I32">
        <f t="shared" si="37"/>
        <v>4</v>
      </c>
      <c r="P32" t="s">
        <v>35</v>
      </c>
      <c r="Q32">
        <f>IF(J19&gt;J18, 1,0)</f>
        <v>1</v>
      </c>
      <c r="R32">
        <f t="shared" ref="R32:W32" si="40">IF(K19&gt;K18, 1,0)</f>
        <v>1</v>
      </c>
      <c r="S32">
        <f t="shared" si="40"/>
        <v>0</v>
      </c>
      <c r="T32">
        <f t="shared" si="40"/>
        <v>1</v>
      </c>
      <c r="U32">
        <f t="shared" si="40"/>
        <v>0</v>
      </c>
      <c r="V32">
        <f t="shared" si="40"/>
        <v>1</v>
      </c>
      <c r="W32">
        <f t="shared" si="40"/>
        <v>0</v>
      </c>
    </row>
    <row r="33" spans="1:23" x14ac:dyDescent="0.25">
      <c r="B33">
        <f t="shared" ref="B33" si="41">B7/I33</f>
        <v>1</v>
      </c>
      <c r="C33">
        <f t="shared" si="32"/>
        <v>1</v>
      </c>
      <c r="D33">
        <f t="shared" si="33"/>
        <v>0.2</v>
      </c>
      <c r="E33">
        <f t="shared" si="34"/>
        <v>0.8</v>
      </c>
      <c r="F33">
        <f t="shared" si="39"/>
        <v>0.2</v>
      </c>
      <c r="G33">
        <f t="shared" si="35"/>
        <v>0.25</v>
      </c>
      <c r="H33">
        <f t="shared" si="36"/>
        <v>0.2</v>
      </c>
      <c r="I33">
        <f t="shared" si="37"/>
        <v>5</v>
      </c>
      <c r="P33" t="s">
        <v>36</v>
      </c>
      <c r="Q33">
        <f>IF(J18&gt;J16, 1,0)</f>
        <v>0</v>
      </c>
      <c r="R33">
        <f t="shared" ref="R33:W33" si="42">IF(K18&gt;K16, 1,0)</f>
        <v>0</v>
      </c>
      <c r="S33">
        <f t="shared" si="42"/>
        <v>0</v>
      </c>
      <c r="T33">
        <f t="shared" si="42"/>
        <v>0</v>
      </c>
      <c r="U33">
        <f t="shared" si="42"/>
        <v>1</v>
      </c>
      <c r="V33">
        <f t="shared" si="42"/>
        <v>0</v>
      </c>
      <c r="W33">
        <f t="shared" si="42"/>
        <v>1</v>
      </c>
    </row>
    <row r="34" spans="1:23" x14ac:dyDescent="0.25">
      <c r="B34" t="s">
        <v>44</v>
      </c>
      <c r="C34" t="s">
        <v>45</v>
      </c>
      <c r="D34" t="s">
        <v>47</v>
      </c>
      <c r="P34" t="s">
        <v>37</v>
      </c>
      <c r="Q34">
        <f>IF(J19&gt;J16, 1,0)</f>
        <v>1</v>
      </c>
      <c r="R34">
        <f t="shared" ref="R34:W34" si="43">IF(K19&gt;K16, 1,0)</f>
        <v>0</v>
      </c>
      <c r="S34">
        <f t="shared" si="43"/>
        <v>0</v>
      </c>
      <c r="T34">
        <f t="shared" si="43"/>
        <v>1</v>
      </c>
      <c r="U34">
        <f t="shared" si="43"/>
        <v>0</v>
      </c>
      <c r="V34">
        <f t="shared" si="43"/>
        <v>0</v>
      </c>
      <c r="W34">
        <f t="shared" si="43"/>
        <v>0</v>
      </c>
    </row>
    <row r="35" spans="1:23" x14ac:dyDescent="0.25">
      <c r="A35" t="s">
        <v>46</v>
      </c>
      <c r="B35">
        <f>B30*$B$1+$C$1*C30+$D$1*D30+E30*$E$1+$F$1*F30+G30*$G$1+$H$1*H30</f>
        <v>0.61699999999999999</v>
      </c>
      <c r="C35">
        <f>(B30^$B$1)*($C$1^C30)*($D$1^D30)*(E30^$E$1)*($F$1^F30)*(G30^$G$1)*($H$1^H30)</f>
        <v>1.3399709880778036E-3</v>
      </c>
      <c r="D35">
        <f>_xlfn.VAR.P(C35:C38)/_xlfn.VAR.P(B35:B38)+_xlfn.VAR.P(C35:C38)</f>
        <v>4.3190695476173595E-2</v>
      </c>
      <c r="E35">
        <f>0.4*B35+0.6*C35</f>
        <v>0.24760398259284669</v>
      </c>
      <c r="J35" t="s">
        <v>40</v>
      </c>
      <c r="P35" t="s">
        <v>38</v>
      </c>
      <c r="Q35">
        <f>IF(J19&gt;J17, 1,0)</f>
        <v>1</v>
      </c>
      <c r="R35">
        <f t="shared" ref="R35:W35" si="44">IF(K19&gt;K17, 1,0)</f>
        <v>1</v>
      </c>
      <c r="S35">
        <f t="shared" si="44"/>
        <v>0</v>
      </c>
      <c r="T35">
        <f t="shared" si="44"/>
        <v>1</v>
      </c>
      <c r="U35">
        <f t="shared" si="44"/>
        <v>0</v>
      </c>
      <c r="V35">
        <f t="shared" si="44"/>
        <v>1</v>
      </c>
      <c r="W35">
        <f t="shared" si="44"/>
        <v>0</v>
      </c>
    </row>
    <row r="36" spans="1:23" x14ac:dyDescent="0.25">
      <c r="B36">
        <f t="shared" ref="B36:B38" si="45">B31*$B$1+$C$1*C31+$D$1*D31+E31*$E$1+$F$1*F31+G31*$G$1+$H$1*H31</f>
        <v>0.8464666666666667</v>
      </c>
      <c r="C36">
        <f>(B31^$B$1)*($C$1^C31)*($D$1^D31)*(E31^$E$1)*($F$1^F31)*(G31^$G$1)*($H$1^H31)</f>
        <v>8.8715089041574115E-5</v>
      </c>
      <c r="E36">
        <f t="shared" ref="E36:E38" si="46">0.4*B36+0.6*C36</f>
        <v>0.33863989572009162</v>
      </c>
      <c r="K36">
        <v>1</v>
      </c>
      <c r="L36">
        <v>2</v>
      </c>
      <c r="M36">
        <v>3</v>
      </c>
      <c r="N36">
        <v>4</v>
      </c>
    </row>
    <row r="37" spans="1:23" x14ac:dyDescent="0.25">
      <c r="B37">
        <f t="shared" si="45"/>
        <v>0.68608333333333327</v>
      </c>
      <c r="C37">
        <f t="shared" ref="C37:C38" si="47">(B32^$B$1)*($C$1^C32)*($D$1^D32)*(E32^$E$1)*($F$1^F32)*(G32^$G$1)*($H$1^H32)</f>
        <v>2.6515147738752306E-3</v>
      </c>
      <c r="E37">
        <f t="shared" si="46"/>
        <v>0.27602424219765842</v>
      </c>
      <c r="J37">
        <v>1</v>
      </c>
      <c r="K37">
        <v>0</v>
      </c>
      <c r="L37">
        <f>(MAX(ABS(J16-J17),ABS(L16-L17),ABS(M16-M17),ABS(N16-N17),ABS(P16-P17)))/MAX(ABS(J16-J17),ABS(L16-L17),ABS(M16-M17),ABS(N16-N17),ABS(P16-P17), ABS(K16-K17), ABS(O16-O17))</f>
        <v>1</v>
      </c>
      <c r="M37">
        <f>MAX(ABS(N16-N18),ABS(P16-P18))/MAX(ABS(J16-J18), ABS(K16-K18), ABS(L16-L18), ABS(M16-M18),ABS(O16-O18),ABS(N16-N18),ABS(P16-P18))</f>
        <v>1</v>
      </c>
      <c r="N37">
        <f>MAX(ABS(J16-J19),ABS(K16-K19),ABS(M16-M19),ABS(N16-N19),ABS(O16-O19))/MAX(ABS(J16-J19),ABS(K16-K19),ABS(M16-M19),ABS(N16-N19),ABS(O16-O19),ABS(L16-L19),ABS(P16-P19))</f>
        <v>1</v>
      </c>
    </row>
    <row r="38" spans="1:23" x14ac:dyDescent="0.25">
      <c r="B38">
        <f t="shared" si="45"/>
        <v>0.66220000000000001</v>
      </c>
      <c r="C38">
        <f t="shared" si="47"/>
        <v>4.2668502633698903E-2</v>
      </c>
      <c r="E38">
        <f t="shared" si="46"/>
        <v>0.29048110158021934</v>
      </c>
      <c r="J38">
        <v>2</v>
      </c>
      <c r="K38">
        <f>MAX(ABS(K17-K16),ABS(M17-M16),ABS(O17-O16))/MAX(ABS(K17-K16),ABS(M17-M16),ABS(O17-O16),ABS(J17-J16),ABS(L17-L16), ABS(N17-N16),ABS(P17-P16))</f>
        <v>0.67198077438035597</v>
      </c>
      <c r="L38">
        <v>0</v>
      </c>
      <c r="M38">
        <f>MAX(ABS(K17-K18),ABS(O17-O18))/MAX(ABS(K17-K18),ABS(O17-O18),ABS(J17-J18),ABS(L18-L17),ABS(M17-M18),ABS(N18-N17),ABS(P18-P17))</f>
        <v>0</v>
      </c>
      <c r="N38">
        <f>MAX(ABS(J17-J19),ABS(K17-K19),ABS(M17-M19),ABS(O17-O19))/MAX(ABS(J17-J19),ABS(K17-K19),ABS(M17-M19),ABS(O17-O19),ABS(L17-L19),ABS(N17-N19),ABS(P17-P19))</f>
        <v>0.67198077438035597</v>
      </c>
      <c r="P38">
        <f>IF(K26&gt;$K$30,1,0)</f>
        <v>0</v>
      </c>
      <c r="Q38">
        <f t="shared" ref="Q38:S38" si="48">IF(L26&gt;$K$30,1,0)</f>
        <v>1</v>
      </c>
      <c r="R38">
        <f t="shared" si="48"/>
        <v>1</v>
      </c>
      <c r="S38">
        <f t="shared" si="48"/>
        <v>0</v>
      </c>
    </row>
    <row r="39" spans="1:23" x14ac:dyDescent="0.25">
      <c r="J39">
        <v>3</v>
      </c>
      <c r="K39">
        <f>MAX(ABS(J18-J16),ABS(K18-K16),ABS(L18-L16),ABS(M18-M16),ABS(O18-O16))/MAX(ABS(J18-J16),ABS(K18-K16),ABS(L18-L16),ABS(M18-M16),ABS(O18-O16),ABS(N18-N16),ABS(P18-P16))</f>
        <v>0.89597436584047474</v>
      </c>
      <c r="L39">
        <v>1</v>
      </c>
      <c r="M39">
        <v>0</v>
      </c>
      <c r="N39">
        <f>MAX(ABS(J18-J19),ABS(K19-K18),ABS(M19-M18),ABS(O19-O18))/MAX(ABS(J18-J19),ABS(K19-K18),ABS(M19-M18),ABS(O19-O18),ABS(L19-L18),ABS(N19-N18),ABS(P19-P18))</f>
        <v>0.89597436584047474</v>
      </c>
      <c r="P39">
        <f>IF(K27&gt;$K$30,1,0)</f>
        <v>1</v>
      </c>
      <c r="Q39">
        <f>IF(L27&gt;$K$30,1,0)</f>
        <v>0</v>
      </c>
      <c r="R39">
        <f t="shared" ref="Q39:S41" si="49">IF(M27&gt;$K$30,1,0)</f>
        <v>1</v>
      </c>
      <c r="S39">
        <f t="shared" si="49"/>
        <v>0</v>
      </c>
    </row>
    <row r="40" spans="1:23" x14ac:dyDescent="0.25">
      <c r="J40">
        <v>4</v>
      </c>
      <c r="K40">
        <f>MAX(ABS(K19-K16),ABS(L19-L16),ABS(N19-N16),ABS(O19-O16),ABS(P19-P16))/MAX(ABS(K19-K16),ABS(L19-L16),ABS(N19-N16),ABS(O19-O16),ABS(P19-P16),ABS(J19-J16),ABS(M19-M16))</f>
        <v>0.19543801139227487</v>
      </c>
      <c r="L40">
        <f>MAX(ABS(L19-L17),ABS(N19-N17),ABS(P19-P17))/MAX(ABS(L19-L17),ABS(N19-N17),ABS(P19-P17),ABS(J19-J17),ABS(K19-K17),ABS(M19-M17),ABS(O19-O17))</f>
        <v>1</v>
      </c>
      <c r="M40">
        <f>MAX(ABS(L19-L18),ABS(N19-N18),ABS(P19-P18))/MAX(ABS(L19-L18),ABS(N19-N18),ABS(P19-P18),ABS(J19-J18),ABS(K19-K18),ABS(M19-M18),ABS(O19-O18))</f>
        <v>1</v>
      </c>
      <c r="N40">
        <v>0</v>
      </c>
      <c r="P40">
        <f t="shared" ref="P40:P41" si="50">IF(K28&gt;$K$30,1,0)</f>
        <v>0</v>
      </c>
      <c r="Q40">
        <f t="shared" si="49"/>
        <v>0</v>
      </c>
      <c r="R40">
        <f t="shared" si="49"/>
        <v>0</v>
      </c>
      <c r="S40">
        <f t="shared" si="49"/>
        <v>0</v>
      </c>
    </row>
    <row r="41" spans="1:23" x14ac:dyDescent="0.25">
      <c r="P41">
        <f t="shared" si="50"/>
        <v>0</v>
      </c>
      <c r="Q41">
        <f t="shared" si="49"/>
        <v>1</v>
      </c>
      <c r="R41">
        <f t="shared" si="49"/>
        <v>1</v>
      </c>
      <c r="S41">
        <f t="shared" si="49"/>
        <v>0</v>
      </c>
    </row>
    <row r="42" spans="1:23" x14ac:dyDescent="0.25">
      <c r="J42">
        <f>SUM(K37:N40)/12</f>
        <v>0.7776123576528281</v>
      </c>
    </row>
    <row r="43" spans="1:23" x14ac:dyDescent="0.25">
      <c r="L43">
        <v>0</v>
      </c>
      <c r="M43">
        <f t="shared" ref="M43:O43" si="51">IF(L37&lt;$J$42,1,0)</f>
        <v>0</v>
      </c>
      <c r="N43">
        <f t="shared" si="51"/>
        <v>0</v>
      </c>
      <c r="O43">
        <f t="shared" si="51"/>
        <v>0</v>
      </c>
    </row>
    <row r="44" spans="1:23" x14ac:dyDescent="0.25">
      <c r="L44">
        <f t="shared" ref="L44:O46" si="52">IF(K38&lt;$J$42,1,0)</f>
        <v>1</v>
      </c>
      <c r="M44">
        <v>0</v>
      </c>
      <c r="N44">
        <f t="shared" si="52"/>
        <v>1</v>
      </c>
      <c r="O44">
        <f t="shared" si="52"/>
        <v>1</v>
      </c>
    </row>
    <row r="45" spans="1:23" x14ac:dyDescent="0.25">
      <c r="L45">
        <f t="shared" si="52"/>
        <v>0</v>
      </c>
      <c r="M45">
        <f t="shared" si="52"/>
        <v>0</v>
      </c>
      <c r="N45">
        <v>0</v>
      </c>
      <c r="O45">
        <f t="shared" si="52"/>
        <v>0</v>
      </c>
    </row>
    <row r="46" spans="1:23" x14ac:dyDescent="0.25">
      <c r="L46">
        <f t="shared" si="52"/>
        <v>1</v>
      </c>
      <c r="M46">
        <f t="shared" si="52"/>
        <v>0</v>
      </c>
      <c r="N46">
        <f t="shared" si="52"/>
        <v>0</v>
      </c>
      <c r="O46">
        <v>0</v>
      </c>
    </row>
    <row r="47" spans="1:23" x14ac:dyDescent="0.25">
      <c r="M47">
        <v>1</v>
      </c>
      <c r="N47">
        <v>2</v>
      </c>
      <c r="O47">
        <v>3</v>
      </c>
      <c r="P47">
        <v>4</v>
      </c>
    </row>
    <row r="48" spans="1:23" x14ac:dyDescent="0.25">
      <c r="L48">
        <v>1</v>
      </c>
      <c r="M48">
        <f>P38*L43</f>
        <v>0</v>
      </c>
      <c r="N48">
        <f t="shared" ref="N48:P51" si="53">Q38*M43</f>
        <v>0</v>
      </c>
      <c r="O48">
        <f t="shared" si="53"/>
        <v>0</v>
      </c>
      <c r="P48">
        <f t="shared" si="53"/>
        <v>0</v>
      </c>
    </row>
    <row r="49" spans="12:16" x14ac:dyDescent="0.25">
      <c r="L49">
        <v>2</v>
      </c>
      <c r="M49">
        <f t="shared" ref="M49:M50" si="54">P39*L44</f>
        <v>1</v>
      </c>
      <c r="N49">
        <f>Q39*M44</f>
        <v>0</v>
      </c>
      <c r="O49">
        <f t="shared" si="53"/>
        <v>1</v>
      </c>
      <c r="P49">
        <f t="shared" si="53"/>
        <v>0</v>
      </c>
    </row>
    <row r="50" spans="12:16" x14ac:dyDescent="0.25">
      <c r="L50">
        <v>3</v>
      </c>
      <c r="M50">
        <f t="shared" si="54"/>
        <v>0</v>
      </c>
      <c r="N50">
        <f t="shared" si="53"/>
        <v>0</v>
      </c>
      <c r="O50">
        <f t="shared" si="53"/>
        <v>0</v>
      </c>
      <c r="P50">
        <f t="shared" si="53"/>
        <v>0</v>
      </c>
    </row>
    <row r="51" spans="12:16" x14ac:dyDescent="0.25">
      <c r="L51">
        <v>4</v>
      </c>
      <c r="M51">
        <f>P41*L46</f>
        <v>0</v>
      </c>
      <c r="N51">
        <f t="shared" si="53"/>
        <v>0</v>
      </c>
      <c r="O51">
        <f t="shared" si="53"/>
        <v>0</v>
      </c>
      <c r="P51">
        <f t="shared" si="5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32"/>
  <sheetViews>
    <sheetView topLeftCell="M31" workbookViewId="0">
      <selection activeCell="M64" sqref="M64:M90"/>
    </sheetView>
  </sheetViews>
  <sheetFormatPr defaultRowHeight="15" x14ac:dyDescent="0.25"/>
  <sheetData>
    <row r="1" spans="1:57" ht="48" thickBot="1" x14ac:dyDescent="0.3">
      <c r="A1" s="10" t="s">
        <v>75</v>
      </c>
      <c r="B1" s="11" t="s">
        <v>76</v>
      </c>
      <c r="C1" s="11" t="s">
        <v>77</v>
      </c>
      <c r="D1" s="11" t="s">
        <v>78</v>
      </c>
      <c r="E1" s="11" t="s">
        <v>79</v>
      </c>
      <c r="F1" s="11" t="s">
        <v>80</v>
      </c>
    </row>
    <row r="2" spans="1:57" ht="16.5" thickBot="1" x14ac:dyDescent="0.3">
      <c r="A2" s="12" t="s">
        <v>81</v>
      </c>
      <c r="B2" s="13" t="s">
        <v>82</v>
      </c>
      <c r="C2" s="13" t="s">
        <v>82</v>
      </c>
      <c r="D2" s="13" t="s">
        <v>82</v>
      </c>
      <c r="E2" s="13" t="s">
        <v>82</v>
      </c>
      <c r="F2" s="13" t="s">
        <v>82</v>
      </c>
    </row>
    <row r="3" spans="1:57" ht="16.5" thickBot="1" x14ac:dyDescent="0.3">
      <c r="A3" s="12" t="s">
        <v>0</v>
      </c>
      <c r="B3" s="13">
        <v>0.31</v>
      </c>
      <c r="C3" s="13">
        <v>0.31</v>
      </c>
      <c r="D3" s="13">
        <v>0.17</v>
      </c>
      <c r="E3" s="13">
        <v>0.11</v>
      </c>
      <c r="F3" s="13">
        <v>0.1</v>
      </c>
      <c r="O3" t="s">
        <v>83</v>
      </c>
    </row>
    <row r="4" spans="1:57" ht="16.5" thickBot="1" x14ac:dyDescent="0.3">
      <c r="A4" s="8" t="s">
        <v>48</v>
      </c>
      <c r="B4" s="9">
        <v>5.33</v>
      </c>
      <c r="C4" s="9">
        <v>3.67</v>
      </c>
      <c r="D4" s="9">
        <v>7.12</v>
      </c>
      <c r="E4" s="9">
        <v>8.61</v>
      </c>
      <c r="F4" s="9">
        <v>3.12</v>
      </c>
      <c r="J4">
        <f>B4/(SQRT(B4^2+B5^2+B6^2+B7^2+B8^2+B9^2+B10^2+B11^2+B12^2+B13^2+B14^2+B15^2+B16^2+B17^2+B18^2+B19^2+B20^2+B21^2+B22^2+B23^2+B24^2+B25^2+B26^2+B27^2+B28^2+B29^2+B30^2))</f>
        <v>0.1623991281289375</v>
      </c>
      <c r="K4">
        <f>C4/(SQRT(C4^2+C5^2+C6^2+C7^2+C8^2+C9^2+C10^2+C11^2+C12^2+C13^2+C14^2+C15^2+C16^2+C17^2+C18^2+C19^2+C20^2+C21^2+C22^2+C23^2+C24^2+C25^2+C26^2+C27^2+C28^2+C29^2+C30^2))</f>
        <v>0.13035667577593552</v>
      </c>
      <c r="L4">
        <f t="shared" ref="L4:N4" si="0">D4/(SQRT(D4^2+D5^2+D6^2+D7^2+D8^2+D9^2+D10^2+D11^2+D12^2+D13^2+D14^2+D15^2+D16^2+D17^2+D18^2+D19^2+D20^2+D21^2+D22^2+D23^2+D24^2+D25^2+D26^2+D27^2+D28^2+D29^2+D30^2))</f>
        <v>0.21187586215840801</v>
      </c>
      <c r="M4">
        <f t="shared" si="0"/>
        <v>0.25202111608628597</v>
      </c>
      <c r="N4">
        <f t="shared" si="0"/>
        <v>0.13174943810025441</v>
      </c>
      <c r="P4">
        <f>J$4*B3</f>
        <v>5.0343729719970629E-2</v>
      </c>
      <c r="Q4">
        <f>K4*C3</f>
        <v>4.0410569490540012E-2</v>
      </c>
      <c r="R4">
        <f>$L$4*D3</f>
        <v>3.6018896566929366E-2</v>
      </c>
      <c r="S4">
        <f>$M$4*E3</f>
        <v>2.7722322769491457E-2</v>
      </c>
      <c r="T4">
        <f>$N$4*F3</f>
        <v>1.3174943810025442E-2</v>
      </c>
      <c r="W4" s="1" t="s">
        <v>0</v>
      </c>
      <c r="X4" s="13">
        <v>0.31</v>
      </c>
      <c r="Y4" s="13">
        <v>0.31</v>
      </c>
      <c r="Z4" s="13">
        <v>0.17</v>
      </c>
      <c r="AA4" s="13">
        <v>0.11</v>
      </c>
      <c r="AB4" s="13">
        <v>0.1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</row>
    <row r="5" spans="1:57" ht="16.5" thickBot="1" x14ac:dyDescent="0.3">
      <c r="A5" s="8" t="s">
        <v>49</v>
      </c>
      <c r="B5" s="9">
        <v>6.14</v>
      </c>
      <c r="C5" s="9">
        <v>4.25</v>
      </c>
      <c r="D5" s="9">
        <v>6.13</v>
      </c>
      <c r="E5" s="9">
        <v>6.67</v>
      </c>
      <c r="F5" s="9">
        <v>2.98</v>
      </c>
      <c r="J5">
        <f>B5/(SQRT(B4^2+B5^2+B6^2+B7^2+B8^2+B9^2+B10^2+B11^2+B12^2+B13^2+B14^2+B15^2+B16^2+B17^2+B18^2+B19^2+B20^2+B21^2+B22^2+B23^2+B24^2+B25^2+B26^2+B27^2+B28^2+B29^2+B30^2+B31^2))</f>
        <v>0.18707892058380415</v>
      </c>
      <c r="K5">
        <f>C5/(SQRT(C4^2+C5^2+C6^2+C7^2+C8^2+C9^2+C10^2+C11^2+C12^2+C13^2+C14^2+C15^2+C16^2+C17^2+C18^2+C19^2+C20^2+C21^2+C22^2+C23^2+C24^2+C25^2+C26^2+C27^2+C28^2+C29^2+C30^2+C31^2))</f>
        <v>0.1509580032827591</v>
      </c>
      <c r="L5">
        <f t="shared" ref="L5:N5" si="1">D5/(SQRT(D4^2+D5^2+D6^2+D7^2+D8^2+D9^2+D10^2+D11^2+D12^2+D13^2+D14^2+D15^2+D16^2+D17^2+D18^2+D19^2+D20^2+D21^2+D22^2+D23^2+D24^2+D25^2+D26^2+D27^2+D28^2+D29^2+D30^2+D31^2))</f>
        <v>0.18241559480773048</v>
      </c>
      <c r="M5">
        <f t="shared" si="1"/>
        <v>0.19523587041759902</v>
      </c>
      <c r="N5">
        <f t="shared" si="1"/>
        <v>0.12583760433934554</v>
      </c>
      <c r="P5">
        <f>($J$4)*B4</f>
        <v>0.86558735292723687</v>
      </c>
      <c r="Q5">
        <f>$K$4*C4</f>
        <v>0.47840900009768333</v>
      </c>
      <c r="R5">
        <f t="shared" ref="R5:R30" si="2">$L$4*D4</f>
        <v>1.508556138567865</v>
      </c>
      <c r="S5">
        <f t="shared" ref="S5:S30" si="3">$M$4*E4</f>
        <v>2.1699018095029219</v>
      </c>
      <c r="T5">
        <f t="shared" ref="T5:T30" si="4">$N$4*F4</f>
        <v>0.4110582468727938</v>
      </c>
      <c r="W5" t="s">
        <v>27</v>
      </c>
      <c r="X5">
        <f>IF($P$4&gt;P5, 1,0)</f>
        <v>0</v>
      </c>
      <c r="Y5">
        <f>IF($Q$4&gt;Q5, 1,0)</f>
        <v>0</v>
      </c>
      <c r="Z5">
        <f>IF($R$4&gt;R5, 1,0)</f>
        <v>0</v>
      </c>
      <c r="AA5">
        <v>0</v>
      </c>
      <c r="AB5">
        <v>0</v>
      </c>
    </row>
    <row r="6" spans="1:57" ht="16.5" thickBot="1" x14ac:dyDescent="0.3">
      <c r="A6" s="8" t="s">
        <v>50</v>
      </c>
      <c r="B6" s="9">
        <v>6.95</v>
      </c>
      <c r="C6" s="9">
        <v>8.75</v>
      </c>
      <c r="D6" s="9">
        <v>8.36</v>
      </c>
      <c r="E6" s="9">
        <v>4.6500000000000004</v>
      </c>
      <c r="F6" s="9">
        <v>3.96</v>
      </c>
      <c r="J6">
        <f>B6/(SQRT(B4^2+B5^2+B6^2+B7^2+B8^2+B9^2+B10^2+B11^2+B12^2+B13^2+B14^2+B15^2+B16^2+B17^2+B18^2+B19^2+B20^2+B21^2+B22^2+B23^2+B24^2+B25^2+B26^2+B27^2+B28^2+B29^2+B30^2))</f>
        <v>0.21175871303867083</v>
      </c>
      <c r="K6">
        <f>C6/(SQRT(C4^2+C5^2+C6^2+C7^2+C8^2+C9^2+C10^2+C11^2+C12^2+C13^2+C14^2+C15^2+C16^2+C17^2+C18^2+C19^2+C20^2+C21^2+C22^2+C23^2+C24^2+C25^2+C26^2+C27^2+C28^2+C29^2+C30^2))</f>
        <v>0.31079588911156286</v>
      </c>
      <c r="L6">
        <f t="shared" ref="L6:N6" si="5">D6/(SQRT(D4^2+D5^2+D6^2+D7^2+D8^2+D9^2+D10^2+D11^2+D12^2+D13^2+D14^2+D15^2+D16^2+D17^2+D18^2+D19^2+D20^2+D21^2+D22^2+D23^2+D24^2+D25^2+D26^2+D27^2+D28^2+D29^2+D30^2))</f>
        <v>0.2487755909612768</v>
      </c>
      <c r="M6">
        <f t="shared" si="5"/>
        <v>0.13610896513370846</v>
      </c>
      <c r="N6">
        <f t="shared" si="5"/>
        <v>0.16722044066570751</v>
      </c>
      <c r="P6">
        <f t="shared" ref="P6:P30" si="6">($J$4)*B5</f>
        <v>0.99713064671167617</v>
      </c>
      <c r="Q6">
        <f t="shared" ref="Q6:Q30" si="7">$K$4*C5</f>
        <v>0.55401587204772595</v>
      </c>
      <c r="R6">
        <f t="shared" si="2"/>
        <v>1.298799035031041</v>
      </c>
      <c r="S6">
        <f t="shared" si="3"/>
        <v>1.6809808442955274</v>
      </c>
      <c r="T6">
        <f t="shared" si="4"/>
        <v>0.39261332553875816</v>
      </c>
      <c r="W6" t="s">
        <v>30</v>
      </c>
      <c r="X6">
        <f>IF($P$4&gt;P6, 1,0)</f>
        <v>0</v>
      </c>
      <c r="Y6">
        <f t="shared" ref="Y6:Y30" si="8">IF($Q$4&gt;Q6, 1,0)</f>
        <v>0</v>
      </c>
      <c r="Z6">
        <f t="shared" ref="Z6:Z30" si="9">IF($R$4&gt;R6, 1,0)</f>
        <v>0</v>
      </c>
      <c r="AA6">
        <v>0</v>
      </c>
      <c r="AB6">
        <v>0</v>
      </c>
    </row>
    <row r="7" spans="1:57" ht="16.5" thickBot="1" x14ac:dyDescent="0.3">
      <c r="A7" s="8" t="s">
        <v>51</v>
      </c>
      <c r="B7" s="9">
        <v>5.33</v>
      </c>
      <c r="C7" s="9">
        <v>7.67</v>
      </c>
      <c r="D7" s="9">
        <v>6.33</v>
      </c>
      <c r="E7" s="9">
        <v>4.33</v>
      </c>
      <c r="F7" s="9">
        <v>3.82</v>
      </c>
      <c r="J7">
        <f>B7/(SQRT(B4^2+B5^2+B6^2+B7^2+B8^2+B9^2+B10^2+B11^2+B12^2+B13^2+B14^2+B15^2+B16^2+B17^2+B18^2+B19^2+B20^2+B21^2+B22^2+B23^2+B24^2+B25^2+B26^2+B27^2+B28^2+B29^2+B30^2))</f>
        <v>0.1623991281289375</v>
      </c>
      <c r="K7">
        <f>C7/(SQRT(C4^2+C5^2+C6^2+C7^2+C8^2+C9^2+C10^2+C11^2+C12^2+C13^2+C14^2+C15^2+C16^2+C17^2+C18^2+C19^2+C20^2+C21^2+C22^2+C23^2+C24^2+C25^2+C26^2+C27^2+C28^2+C29^2+C30^2))</f>
        <v>0.27243479651264996</v>
      </c>
      <c r="L7">
        <f t="shared" ref="L7:N7" si="10">D7/(SQRT(D4^2+D5^2+D6^2+D7^2+D8^2+D9^2+D10^2+D11^2+D12^2+D13^2+D14^2+D15^2+D16^2+D17^2+D18^2+D19^2+D20^2+D21^2+D22^2+D23^2+D24^2+D25^2+D26^2+D27^2+D28^2+D29^2+D30^2))</f>
        <v>0.18836716396948353</v>
      </c>
      <c r="M7">
        <f t="shared" si="10"/>
        <v>0.12674232667289412</v>
      </c>
      <c r="N7">
        <f t="shared" si="10"/>
        <v>0.16130860690479865</v>
      </c>
      <c r="P7">
        <f t="shared" si="6"/>
        <v>1.1286739404961157</v>
      </c>
      <c r="Q7">
        <f t="shared" si="7"/>
        <v>1.1406209130394358</v>
      </c>
      <c r="R7">
        <f t="shared" si="2"/>
        <v>1.7712822076442909</v>
      </c>
      <c r="S7">
        <f t="shared" si="3"/>
        <v>1.17189818980123</v>
      </c>
      <c r="T7">
        <f t="shared" si="4"/>
        <v>0.5217277748770075</v>
      </c>
      <c r="W7" t="s">
        <v>31</v>
      </c>
      <c r="X7">
        <f t="shared" ref="X7:X9" si="11">IF($P$4&gt;P7, 1,0)</f>
        <v>0</v>
      </c>
      <c r="Y7">
        <f t="shared" si="8"/>
        <v>0</v>
      </c>
      <c r="Z7">
        <f t="shared" si="9"/>
        <v>0</v>
      </c>
      <c r="AA7">
        <v>0</v>
      </c>
      <c r="AB7">
        <v>0</v>
      </c>
    </row>
    <row r="8" spans="1:57" ht="16.5" thickBot="1" x14ac:dyDescent="0.3">
      <c r="A8" s="8" t="s">
        <v>52</v>
      </c>
      <c r="B8" s="9">
        <v>8.92</v>
      </c>
      <c r="C8" s="9">
        <v>2.67</v>
      </c>
      <c r="D8" s="9">
        <v>3.67</v>
      </c>
      <c r="E8" s="9">
        <v>5.67</v>
      </c>
      <c r="F8" s="9">
        <v>4.2300000000000004</v>
      </c>
      <c r="J8">
        <f>B8/(SQRT(B4^2+B5^2+B6^2+B7^2+B8^2+B9^2+B10^2+B11^2+B12^2+B13^2+B14^2+B15^2+B16^2+B17^2+B18^2+B19^2+B20^2+B21^2+B22^2+B23^2+B24^2+B25^2+B26^2+B27^2+B28^2+B29^2+B30^2))</f>
        <v>0.27178240579927249</v>
      </c>
      <c r="K8">
        <f>C8/(SQRT(C4^2+C5^2+C6^2+C7^2+C8^2+C9^2+C10^2+C11^2+C12^2+C13^2+C14^2+C15^2+C16^2+C17^2+C18^2+C19^2+C20^2+C21^2+C22^2+C23^2+C24^2+C25^2+C26^2+C27^2+C28^2+C29^2+C30^2))</f>
        <v>9.4837145591756905E-2</v>
      </c>
      <c r="L8">
        <f t="shared" ref="L8:N8" si="12">D8/(SQRT(D4^2+D5^2+D6^2+D7^2+D8^2+D9^2+D10^2+D11^2+D12^2+D13^2+D14^2+D15^2+D16^2+D17^2+D18^2+D19^2+D20^2+D21^2+D22^2+D23^2+D24^2+D25^2+D26^2+D27^2+D28^2+D29^2+D30^2))</f>
        <v>0.10921129411816817</v>
      </c>
      <c r="M8">
        <f t="shared" si="12"/>
        <v>0.16596512522755416</v>
      </c>
      <c r="N8">
        <f t="shared" si="12"/>
        <v>0.17862183434746032</v>
      </c>
      <c r="P8">
        <f t="shared" si="6"/>
        <v>0.86558735292723687</v>
      </c>
      <c r="Q8">
        <f t="shared" si="7"/>
        <v>0.99983570320142534</v>
      </c>
      <c r="R8">
        <f t="shared" si="2"/>
        <v>1.3411742074627226</v>
      </c>
      <c r="S8">
        <f t="shared" si="3"/>
        <v>1.0912514326536182</v>
      </c>
      <c r="T8">
        <f t="shared" si="4"/>
        <v>0.50328285354297186</v>
      </c>
      <c r="W8" t="s">
        <v>84</v>
      </c>
      <c r="X8">
        <f t="shared" si="11"/>
        <v>0</v>
      </c>
      <c r="Y8">
        <f t="shared" si="8"/>
        <v>0</v>
      </c>
      <c r="Z8">
        <f t="shared" si="9"/>
        <v>0</v>
      </c>
      <c r="AA8">
        <v>0</v>
      </c>
      <c r="AB8">
        <v>0</v>
      </c>
    </row>
    <row r="9" spans="1:57" ht="16.5" thickBot="1" x14ac:dyDescent="0.3">
      <c r="A9" s="8" t="s">
        <v>53</v>
      </c>
      <c r="B9" s="9">
        <v>8.6300000000000008</v>
      </c>
      <c r="C9" s="9">
        <v>5.67</v>
      </c>
      <c r="D9" s="9">
        <v>6.21</v>
      </c>
      <c r="E9" s="9">
        <v>8.0299999999999994</v>
      </c>
      <c r="F9" s="9">
        <v>3.67</v>
      </c>
      <c r="J9">
        <f>B9/(SQRT(B4^2+B5^2+B6^2+B7^2+B8^2+B9^2+B10^2+B11^2+B12^2+B13^2+B14^2+B15^2+B16^2+B17^2+B18^2+B19^2+B20^2+B21^2+B22^2+B23^2+B24^2+B25^2+B26^2+B27^2+B28^2+B29^2+B30^2))</f>
        <v>0.2629464307228388</v>
      </c>
      <c r="K9">
        <f>C9/(SQRT(C4^2+C5^2+C6^2+C7^2+C8^2+C9^2+C10^2+C11^2+C12^2+C13^2+C14^2+C15^2+C16^2+C17^2+C18^2+C19^2+C20^2+C21^2+C22^2+C23^2+C24^2+C25^2+C26^2+C27^2+C28^2+C29^2+C30^2))</f>
        <v>0.20139573614429274</v>
      </c>
      <c r="L9">
        <f t="shared" ref="L9:N9" si="13">D9/(SQRT(D4^2+D5^2+D6^2+D7^2+D8^2+D9^2+D10^2+D11^2+D12^2+D13^2+D14^2+D15^2+D16^2+D17^2+D18^2+D19^2+D20^2+D21^2+D22^2+D23^2+D24^2+D25^2+D26^2+D27^2+D28^2+D29^2+D30^2))</f>
        <v>0.18479622247243171</v>
      </c>
      <c r="M9">
        <f t="shared" si="13"/>
        <v>0.23504408387605996</v>
      </c>
      <c r="N9">
        <f t="shared" si="13"/>
        <v>0.1549744993038249</v>
      </c>
      <c r="P9">
        <f t="shared" si="6"/>
        <v>1.4486002229101225</v>
      </c>
      <c r="Q9">
        <f t="shared" si="7"/>
        <v>0.34805232432174782</v>
      </c>
      <c r="R9">
        <f t="shared" si="2"/>
        <v>0.77758441412135737</v>
      </c>
      <c r="S9">
        <f t="shared" si="3"/>
        <v>1.4289597282092414</v>
      </c>
      <c r="T9">
        <f t="shared" si="4"/>
        <v>0.55730012316407618</v>
      </c>
      <c r="W9" t="s">
        <v>85</v>
      </c>
      <c r="X9">
        <f t="shared" si="11"/>
        <v>0</v>
      </c>
      <c r="Y9">
        <f t="shared" si="8"/>
        <v>0</v>
      </c>
      <c r="Z9">
        <f t="shared" si="9"/>
        <v>0</v>
      </c>
      <c r="AA9">
        <v>0</v>
      </c>
      <c r="AB9">
        <v>0</v>
      </c>
    </row>
    <row r="10" spans="1:57" ht="16.5" thickBot="1" x14ac:dyDescent="0.3">
      <c r="A10" s="8" t="s">
        <v>54</v>
      </c>
      <c r="B10" s="9">
        <v>4.67</v>
      </c>
      <c r="C10" s="9">
        <v>4.1100000000000003</v>
      </c>
      <c r="D10" s="9">
        <v>4.67</v>
      </c>
      <c r="E10" s="9">
        <v>8.33</v>
      </c>
      <c r="F10" s="9">
        <v>3.67</v>
      </c>
      <c r="J10">
        <f>B10/(SQRT(B4^2+B5^2+B6^2+B7^2+B8^2+B9^2+B10^2+B11^2+B12^2+B13^2+B14^2+B15^2+B16^2+B17^2+B18^2+B19^2+B20^2+B21^2+B22^2+B23^2+B24^2+B25^2+B26^2+B27^2+B28^2+B29^2+B30^2))</f>
        <v>0.14228966761015724</v>
      </c>
      <c r="K10">
        <f>C10/(SQRT(C4^2+C5^2+C6^2+C7^2+C8^2+C9^2+C10^2+C11^2+C12^2+C13^2+C14^2+C15^2+C16^2+C17^2+C18^2+C19^2+C20^2+C21^2+C22^2+C23^2+C24^2+C25^2+C26^2+C27^2+C28^2+C29^2+C30^2))</f>
        <v>0.14598526905697412</v>
      </c>
      <c r="L10">
        <f t="shared" ref="L10:N10" si="14">D10/(SQRT(D4^2+D5^2+D6^2+D7^2+D8^2+D9^2+D10^2+D11^2+D12^2+D13^2+D14^2+D15^2+D16^2+D17^2+D18^2+D19^2+D20^2+D21^2+D22^2+D23^2+D24^2+D25^2+D26^2+D27^2+D28^2+D29^2+D30^2))</f>
        <v>0.13896913992693335</v>
      </c>
      <c r="M10">
        <f t="shared" si="14"/>
        <v>0.24382530743307343</v>
      </c>
      <c r="N10">
        <f t="shared" si="14"/>
        <v>0.1549744993038249</v>
      </c>
      <c r="P10">
        <f t="shared" si="6"/>
        <v>1.4015044757527308</v>
      </c>
      <c r="Q10">
        <f t="shared" si="7"/>
        <v>0.73912235164955431</v>
      </c>
      <c r="R10">
        <f t="shared" si="2"/>
        <v>1.3157491040037137</v>
      </c>
      <c r="S10">
        <f t="shared" si="3"/>
        <v>2.0237295621728761</v>
      </c>
      <c r="T10">
        <f t="shared" si="4"/>
        <v>0.48352043782793369</v>
      </c>
      <c r="W10" t="s">
        <v>90</v>
      </c>
      <c r="X10">
        <f t="shared" ref="X10:X30" si="15">IF($P$4&gt;P10, 1,0)</f>
        <v>0</v>
      </c>
      <c r="Y10">
        <f t="shared" si="8"/>
        <v>0</v>
      </c>
      <c r="Z10">
        <f t="shared" si="9"/>
        <v>0</v>
      </c>
      <c r="AA10">
        <v>0</v>
      </c>
      <c r="AB10">
        <v>0</v>
      </c>
    </row>
    <row r="11" spans="1:57" ht="16.5" thickBot="1" x14ac:dyDescent="0.3">
      <c r="A11" s="8" t="s">
        <v>55</v>
      </c>
      <c r="B11" s="9">
        <v>6.1</v>
      </c>
      <c r="C11" s="9">
        <v>4.33</v>
      </c>
      <c r="D11" s="9">
        <v>5.33</v>
      </c>
      <c r="E11" s="9">
        <v>5.78</v>
      </c>
      <c r="F11" s="9">
        <v>3.67</v>
      </c>
      <c r="J11">
        <f>B11/(SQRT(B4^2+B5^2+B6^2+B7^2+B8^2+B9^2+B10^2+B11^2+B12^2+B13^2+B14^2+B15^2+B16^2+B17^2+B18^2+B19^2+B20^2+B21^2+B22^2+B23^2+B24^2+B25^2+B26^2+B27^2+B28^2+B29^2+B30^2))</f>
        <v>0.18586016540084777</v>
      </c>
      <c r="K11">
        <f>C11/(SQRT(C4^2+C5^2+C6^2+C7^2+C8^2+C9^2+C10^2+C11^2+C12^2+C13^2+C14^2+C15^2+C16^2+C17^2+C18^2+C19^2+C20^2+C21^2+C22^2+C23^2+C24^2+C25^2+C26^2+C27^2+C28^2+C29^2+C30^2))</f>
        <v>0.1537995656974934</v>
      </c>
      <c r="L11">
        <f t="shared" ref="L11:N11" si="16">D11/(SQRT(D4^2+D5^2+D6^2+D7^2+D8^2+D9^2+D10^2+D11^2+D12^2+D13^2+D14^2+D15^2+D16^2+D17^2+D18^2+D19^2+D20^2+D21^2+D22^2+D23^2+D24^2+D25^2+D26^2+D27^2+D28^2+D29^2+D30^2))</f>
        <v>0.15860931816071835</v>
      </c>
      <c r="M11">
        <f t="shared" si="16"/>
        <v>0.16918490719845911</v>
      </c>
      <c r="N11">
        <f t="shared" si="16"/>
        <v>0.1549744993038249</v>
      </c>
      <c r="P11">
        <f t="shared" si="6"/>
        <v>0.7584039283621381</v>
      </c>
      <c r="Q11">
        <f t="shared" si="7"/>
        <v>0.53576593743909506</v>
      </c>
      <c r="R11">
        <f t="shared" si="2"/>
        <v>0.9894602762797654</v>
      </c>
      <c r="S11">
        <f t="shared" si="3"/>
        <v>2.0993358969987623</v>
      </c>
      <c r="T11">
        <f t="shared" si="4"/>
        <v>0.48352043782793369</v>
      </c>
      <c r="W11" t="s">
        <v>87</v>
      </c>
      <c r="X11">
        <f t="shared" si="15"/>
        <v>0</v>
      </c>
      <c r="Y11">
        <f t="shared" si="8"/>
        <v>0</v>
      </c>
      <c r="Z11">
        <f t="shared" si="9"/>
        <v>0</v>
      </c>
      <c r="AA11">
        <v>0</v>
      </c>
      <c r="AB11">
        <v>0</v>
      </c>
    </row>
    <row r="12" spans="1:57" ht="16.5" thickBot="1" x14ac:dyDescent="0.3">
      <c r="A12" s="8" t="s">
        <v>56</v>
      </c>
      <c r="B12" s="9">
        <v>3.67</v>
      </c>
      <c r="C12" s="9">
        <v>5.05</v>
      </c>
      <c r="D12" s="9">
        <v>7.16</v>
      </c>
      <c r="E12" s="9">
        <v>6.67</v>
      </c>
      <c r="F12" s="9">
        <v>5.67</v>
      </c>
      <c r="J12">
        <f>B12/(SQRT(B4^2+B5^2+B6^2+B7^2+B8^2+B9^2+B10^2+B11^2+B12^2+B13^2+B14^2+B15^2+B16^2+B17^2+B18^2+B19^2+B20^2+B21^2+B22^2+B23^2+B24^2+B25^2+B26^2+B27^2+B28^2+B29^2+B30^2))</f>
        <v>0.11182078803624776</v>
      </c>
      <c r="K12">
        <f>C12/(SQRT(C4^2+C5^2+C6^2+C7^2+C8^2+C9^2+C10^2+C11^2+C12^2+C13^2+C14^2+C15^2+C16^2+C17^2+C18^2+C19^2+C20^2+C21^2+C22^2+C23^2+C24^2+C25^2+C26^2+C27^2+C28^2+C29^2+C30^2))</f>
        <v>0.17937362743010199</v>
      </c>
      <c r="L12">
        <f t="shared" ref="L12:N12" si="17">D12/(SQRT(D4^2+D5^2+D6^2+D7^2+D8^2+D9^2+D10^2+D11^2+D12^2+D13^2+D14^2+D15^2+D16^2+D17^2+D18^2+D19^2+D20^2+D21^2+D22^2+D23^2+D24^2+D25^2+D26^2+D27^2+D28^2+D29^2+D30^2))</f>
        <v>0.21306617599075861</v>
      </c>
      <c r="M12">
        <f t="shared" si="17"/>
        <v>0.19523587041759902</v>
      </c>
      <c r="N12">
        <f t="shared" si="17"/>
        <v>0.2394292673168085</v>
      </c>
      <c r="P12">
        <f t="shared" si="6"/>
        <v>0.99063468158651868</v>
      </c>
      <c r="Q12">
        <f t="shared" si="7"/>
        <v>0.56444440610980084</v>
      </c>
      <c r="R12">
        <f t="shared" si="2"/>
        <v>1.1292983453043146</v>
      </c>
      <c r="S12">
        <f t="shared" si="3"/>
        <v>1.456682050978733</v>
      </c>
      <c r="T12">
        <f t="shared" si="4"/>
        <v>0.48352043782793369</v>
      </c>
      <c r="W12" t="s">
        <v>88</v>
      </c>
      <c r="X12">
        <f t="shared" si="15"/>
        <v>0</v>
      </c>
      <c r="Y12">
        <f t="shared" si="8"/>
        <v>0</v>
      </c>
      <c r="Z12">
        <f t="shared" si="9"/>
        <v>0</v>
      </c>
      <c r="AA12">
        <v>0</v>
      </c>
      <c r="AB12">
        <v>0</v>
      </c>
    </row>
    <row r="13" spans="1:57" ht="16.5" thickBot="1" x14ac:dyDescent="0.3">
      <c r="A13" s="8" t="s">
        <v>57</v>
      </c>
      <c r="B13" s="9">
        <v>6.33</v>
      </c>
      <c r="C13" s="9">
        <v>3.33</v>
      </c>
      <c r="D13" s="9">
        <v>4.33</v>
      </c>
      <c r="E13" s="9">
        <v>6.67</v>
      </c>
      <c r="F13" s="9">
        <v>4.33</v>
      </c>
      <c r="J13">
        <f>B13/(SQRT(B4^2+B5^2+B6^2+B7^2+B8^2+B9^2+B10^2+B11^2+B12^2+B13^2+B14^2+B15^2+B16^2+B17^2+B18^2+B19^2+B20^2+B21^2+B22^2+B23^2+B24^2+B25^2+B26^2+B27^2+B28^2+B29^2+B30^2))</f>
        <v>0.19286800770284696</v>
      </c>
      <c r="K13">
        <f>C13/(SQRT(C4^2+C5^2+C6^2+C7^2+C8^2+C9^2+C10^2+C11^2+C12^2+C13^2+C14^2+C15^2+C16^2+C17^2+C18^2+C19^2+C20^2+C21^2+C22^2+C23^2+C24^2+C25^2+C26^2+C27^2+C28^2+C29^2+C30^2))</f>
        <v>0.11828003551331479</v>
      </c>
      <c r="L13">
        <f t="shared" ref="L13:N13" si="18">D13/(SQRT(D4^2+D5^2+D6^2+D7^2+D8^2+D9^2+D10^2+D11^2+D12^2+D13^2+D14^2+D15^2+D16^2+D17^2+D18^2+D19^2+D20^2+D21^2+D22^2+D23^2+D24^2+D25^2+D26^2+D27^2+D28^2+D29^2+D30^2))</f>
        <v>0.12885147235195318</v>
      </c>
      <c r="M13">
        <f t="shared" si="18"/>
        <v>0.19523587041759902</v>
      </c>
      <c r="N13">
        <f t="shared" si="18"/>
        <v>0.18284457274810947</v>
      </c>
      <c r="P13">
        <f t="shared" si="6"/>
        <v>0.59600480023320057</v>
      </c>
      <c r="Q13">
        <f t="shared" si="7"/>
        <v>0.6583012126684743</v>
      </c>
      <c r="R13">
        <f t="shared" si="2"/>
        <v>1.5170311730542014</v>
      </c>
      <c r="S13">
        <f t="shared" si="3"/>
        <v>1.6809808442955274</v>
      </c>
      <c r="T13">
        <f t="shared" si="4"/>
        <v>0.74701931402844246</v>
      </c>
      <c r="W13" t="s">
        <v>89</v>
      </c>
      <c r="X13">
        <f t="shared" si="15"/>
        <v>0</v>
      </c>
      <c r="Y13">
        <f t="shared" si="8"/>
        <v>0</v>
      </c>
      <c r="Z13">
        <f t="shared" si="9"/>
        <v>0</v>
      </c>
      <c r="AA13">
        <v>0</v>
      </c>
      <c r="AB13">
        <v>0</v>
      </c>
    </row>
    <row r="14" spans="1:57" ht="16.5" thickBot="1" x14ac:dyDescent="0.3">
      <c r="A14" s="8" t="s">
        <v>58</v>
      </c>
      <c r="B14" s="9">
        <v>4.33</v>
      </c>
      <c r="C14" s="9">
        <v>6.95</v>
      </c>
      <c r="D14" s="9">
        <v>6.33</v>
      </c>
      <c r="E14" s="9">
        <v>6.42</v>
      </c>
      <c r="F14" s="9">
        <v>5.13</v>
      </c>
      <c r="J14">
        <f>B14/(SQRT(B4^2+B5^2+B6^2+B7^2+B8^2+B9^2+B10^2+B11^2+B12^2+B13^2+B14^2+B15^2+B16^2+B17^2+B18^2+B19^2+B20^2+B21^2+B22^2+B23^2+B24^2+B25^2+B26^2+B27^2+B28^2+B29^2+B30^2))</f>
        <v>0.13193024855502802</v>
      </c>
      <c r="K14">
        <f>C14/(SQRT(C4^2+C5^2+C6^2+C7^2+C8^2+C9^2+C10^2+C11^2+C12^2+C13^2+C14^2+C15^2+C16^2+C17^2+C18^2+C19^2+C20^2+C21^2+C22^2+C23^2+C24^2+C25^2+C26^2+C27^2+C28^2+C29^2+C30^2))</f>
        <v>0.24686073478004139</v>
      </c>
      <c r="L14">
        <f t="shared" ref="L14:N14" si="19">D14/(SQRT(D4^2+D5^2+D6^2+D7^2+D8^2+D9^2+D10^2+D11^2+D12^2+D13^2+D14^2+D15^2+D16^2+D17^2+D18^2+D19^2+D20^2+D21^2+D22^2+D23^2+D24^2+D25^2+D26^2+D27^2+D28^2+D29^2+D30^2))</f>
        <v>0.18836716396948353</v>
      </c>
      <c r="M14">
        <f t="shared" si="19"/>
        <v>0.18791818412008779</v>
      </c>
      <c r="N14">
        <f t="shared" si="19"/>
        <v>0.21662647995330292</v>
      </c>
      <c r="P14">
        <f t="shared" si="6"/>
        <v>1.0279864810561745</v>
      </c>
      <c r="Q14">
        <f t="shared" si="7"/>
        <v>0.43408773033386527</v>
      </c>
      <c r="R14">
        <f t="shared" si="2"/>
        <v>0.91742248314590669</v>
      </c>
      <c r="S14">
        <f t="shared" si="3"/>
        <v>1.6809808442955274</v>
      </c>
      <c r="T14">
        <f t="shared" si="4"/>
        <v>0.57047506697410166</v>
      </c>
      <c r="W14" t="s">
        <v>99</v>
      </c>
      <c r="X14">
        <f t="shared" si="15"/>
        <v>0</v>
      </c>
      <c r="Y14">
        <f t="shared" si="8"/>
        <v>0</v>
      </c>
      <c r="Z14">
        <f t="shared" si="9"/>
        <v>0</v>
      </c>
      <c r="AA14">
        <v>0</v>
      </c>
      <c r="AB14">
        <v>0</v>
      </c>
    </row>
    <row r="15" spans="1:57" ht="16.5" thickBot="1" x14ac:dyDescent="0.3">
      <c r="A15" s="8" t="s">
        <v>59</v>
      </c>
      <c r="B15" s="9">
        <v>8.33</v>
      </c>
      <c r="C15" s="9">
        <v>8.8800000000000008</v>
      </c>
      <c r="D15" s="9">
        <v>8.67</v>
      </c>
      <c r="E15" s="9">
        <v>8.32</v>
      </c>
      <c r="F15" s="9">
        <v>4.5599999999999996</v>
      </c>
      <c r="J15">
        <f>B15/(SQRT(B4^2+B5^2+B6^2+B7^2+B8^2+B9^2+B10^2+B11^2+B12^2+B13^2+B14^2+B15^2+B16^2+B17^2+B18^2+B19^2+B20^2+B21^2+B22^2+B23^2+B24^2+B25^2+B26^2+B27^2+B28^2+B29^2+B30^2))</f>
        <v>0.25380576685066591</v>
      </c>
      <c r="K15">
        <f>C15/(SQRT(C4^2+C5^2+C6^2+C7^2+C8^2+C9^2+C10^2+C11^2+C12^2+C13^2+C14^2+C15^2+C16^2+C17^2+C18^2+C19^2+C20^2+C21^2+C22^2+C23^2+C24^2+C25^2+C26^2+C27^2+C28^2+C29^2+C30^2))</f>
        <v>0.31541342803550615</v>
      </c>
      <c r="L15">
        <f t="shared" ref="L15:N15" si="20">D15/(SQRT(D4^2+D5^2+D6^2+D7^2+D8^2+D9^2+D10^2+D11^2+D12^2+D13^2+D14^2+D15^2+D16^2+D17^2+D18^2+D19^2+D20^2+D21^2+D22^2+D23^2+D24^2+D25^2+D26^2+D27^2+D28^2+D29^2+D30^2))</f>
        <v>0.25800052316199401</v>
      </c>
      <c r="M15">
        <f t="shared" si="20"/>
        <v>0.24353259998117299</v>
      </c>
      <c r="N15">
        <f t="shared" si="20"/>
        <v>0.19255687106960256</v>
      </c>
      <c r="P15">
        <f t="shared" si="6"/>
        <v>0.70318822479829945</v>
      </c>
      <c r="Q15">
        <f t="shared" si="7"/>
        <v>0.90597889664275189</v>
      </c>
      <c r="R15">
        <f t="shared" si="2"/>
        <v>1.3411742074627226</v>
      </c>
      <c r="S15">
        <f t="shared" si="3"/>
        <v>1.6179755652739558</v>
      </c>
      <c r="T15">
        <f t="shared" si="4"/>
        <v>0.6758746174543051</v>
      </c>
      <c r="W15" t="s">
        <v>100</v>
      </c>
      <c r="X15">
        <f t="shared" si="15"/>
        <v>0</v>
      </c>
      <c r="Y15">
        <f t="shared" si="8"/>
        <v>0</v>
      </c>
      <c r="Z15">
        <f t="shared" si="9"/>
        <v>0</v>
      </c>
      <c r="AA15">
        <v>0</v>
      </c>
      <c r="AB15">
        <v>0</v>
      </c>
    </row>
    <row r="16" spans="1:57" ht="16.5" thickBot="1" x14ac:dyDescent="0.3">
      <c r="A16" s="8" t="s">
        <v>60</v>
      </c>
      <c r="B16" s="9">
        <v>8.32</v>
      </c>
      <c r="C16" s="9">
        <v>7.31</v>
      </c>
      <c r="D16" s="9">
        <v>7.67</v>
      </c>
      <c r="E16" s="9">
        <v>6.67</v>
      </c>
      <c r="F16" s="9">
        <v>5.67</v>
      </c>
      <c r="J16">
        <f>B16/(SQRT(B4^2+B5^2+B6^2+B7^2+B8^2+B9^2+B10^2+B11^2+B12^2+B13^2+B14^2+B15^2+B16^2+B17^2+B18^2+B19^2+B20^2+B21^2+B22^2+B23^2+B24^2+B25^2+B26^2+B27^2+B28^2+B29^2+B30^2))</f>
        <v>0.25350107805492683</v>
      </c>
      <c r="K16">
        <f>C16/(SQRT(C4^2+C5^2+C6^2+C7^2+C8^2+C9^2+C10^2+C11^2+C12^2+C13^2+C14^2+C15^2+C16^2+C17^2+C18^2+C19^2+C20^2+C21^2+C22^2+C23^2+C24^2+C25^2+C26^2+C27^2+C28^2+C29^2+C30^2))</f>
        <v>0.25964776564634567</v>
      </c>
      <c r="L16">
        <f t="shared" ref="L16:N16" si="21">D16/(SQRT(D4^2+D5^2+D6^2+D7^2+D8^2+D9^2+D10^2+D11^2+D12^2+D13^2+D14^2+D15^2+D16^2+D17^2+D18^2+D19^2+D20^2+D21^2+D22^2+D23^2+D24^2+D25^2+D26^2+D27^2+D28^2+D29^2+D30^2))</f>
        <v>0.22824267735322884</v>
      </c>
      <c r="M16">
        <f t="shared" si="21"/>
        <v>0.19523587041759902</v>
      </c>
      <c r="N16">
        <f t="shared" si="21"/>
        <v>0.2394292673168085</v>
      </c>
      <c r="P16">
        <f t="shared" si="6"/>
        <v>1.3527847373140494</v>
      </c>
      <c r="Q16">
        <f>$K$4*C15</f>
        <v>1.1575672808903075</v>
      </c>
      <c r="R16">
        <f t="shared" si="2"/>
        <v>1.8369637249133974</v>
      </c>
      <c r="S16">
        <f t="shared" si="3"/>
        <v>2.0968156858378992</v>
      </c>
      <c r="T16">
        <f t="shared" si="4"/>
        <v>0.60077743773716008</v>
      </c>
      <c r="W16" t="s">
        <v>101</v>
      </c>
      <c r="X16">
        <f t="shared" si="15"/>
        <v>0</v>
      </c>
      <c r="Y16">
        <f t="shared" si="8"/>
        <v>0</v>
      </c>
      <c r="Z16">
        <f t="shared" si="9"/>
        <v>0</v>
      </c>
      <c r="AA16">
        <v>0</v>
      </c>
      <c r="AB16">
        <v>0</v>
      </c>
    </row>
    <row r="17" spans="1:28" ht="16.5" thickBot="1" x14ac:dyDescent="0.3">
      <c r="A17" s="8" t="s">
        <v>61</v>
      </c>
      <c r="B17" s="9">
        <v>8.27</v>
      </c>
      <c r="C17" s="9">
        <v>5.67</v>
      </c>
      <c r="D17" s="9">
        <v>7.33</v>
      </c>
      <c r="E17" s="9">
        <v>7.33</v>
      </c>
      <c r="F17" s="9">
        <v>4.33</v>
      </c>
      <c r="J17">
        <f>B17/(SQRT(B4^2+B5^2+B6^2+B7^2+B8^2+B9^2+B10^2+B11^2+B12^2+B13^2+B14^2+B15^2+B16^2+B17^2+B18^2+B19^2+B20^2+B21^2+B22^2+B23^2+B24^2+B25^2+B26^2+B27^2+B28^2+B29^2+B30^2))</f>
        <v>0.2519776340762313</v>
      </c>
      <c r="K17">
        <f>C17/(SQRT(C4^2+C5^2+C6^2+C7^2+C8^2+C9^2+C10^2+C11^2+C12^2+C13^2+C14^2+C15^2+C16^2+C17^2+C18^2+C19^2+C20^2+C21^2+C22^2+C23^2+C24^2+C25^2+C26^2+C27^2+C28^2+C29^2+C30^2))</f>
        <v>0.20139573614429274</v>
      </c>
      <c r="L17">
        <f t="shared" ref="L17:N17" si="22">D17/(SQRT(D4^2+D5^2+D6^2+D7^2+D8^2+D9^2+D10^2+D11^2+D12^2+D13^2+D14^2+D15^2+D16^2+D17^2+D18^2+D19^2+D20^2+D21^2+D22^2+D23^2+D24^2+D25^2+D26^2+D27^2+D28^2+D29^2+D30^2))</f>
        <v>0.2181250097782487</v>
      </c>
      <c r="M17">
        <f t="shared" si="22"/>
        <v>0.2145545622430286</v>
      </c>
      <c r="N17">
        <f t="shared" si="22"/>
        <v>0.18284457274810947</v>
      </c>
      <c r="P17">
        <f t="shared" si="6"/>
        <v>1.3511607460327602</v>
      </c>
      <c r="Q17">
        <f t="shared" si="7"/>
        <v>0.95290729992208856</v>
      </c>
      <c r="R17">
        <f t="shared" si="2"/>
        <v>1.6250878627549894</v>
      </c>
      <c r="S17">
        <f t="shared" si="3"/>
        <v>1.6809808442955274</v>
      </c>
      <c r="T17">
        <f t="shared" si="4"/>
        <v>0.74701931402844246</v>
      </c>
      <c r="W17" t="s">
        <v>102</v>
      </c>
      <c r="X17">
        <f t="shared" si="15"/>
        <v>0</v>
      </c>
      <c r="Y17">
        <f t="shared" si="8"/>
        <v>0</v>
      </c>
      <c r="Z17">
        <f t="shared" si="9"/>
        <v>0</v>
      </c>
      <c r="AA17">
        <v>0</v>
      </c>
      <c r="AB17">
        <v>0</v>
      </c>
    </row>
    <row r="18" spans="1:28" ht="16.5" thickBot="1" x14ac:dyDescent="0.3">
      <c r="A18" s="8" t="s">
        <v>62</v>
      </c>
      <c r="B18" s="9">
        <v>5.67</v>
      </c>
      <c r="C18" s="9">
        <v>3.67</v>
      </c>
      <c r="D18" s="9">
        <v>5.67</v>
      </c>
      <c r="E18" s="9">
        <v>4.67</v>
      </c>
      <c r="F18" s="9">
        <v>6.98</v>
      </c>
      <c r="J18">
        <f>B18/(SQRT(B4^2+B5^2+B6^2+B7^2+B8^2+B9^2+B10^2+B11^2+B12^2+B13^2+B14^2+B15^2+B16^2+B17^2+B18^2+B19^2+B20^2+B21^2+B22^2+B23^2+B24^2+B25^2+B26^2+B27^2+B28^2+B29^2+B30^2))</f>
        <v>0.17275854718406672</v>
      </c>
      <c r="K18">
        <f>C18/(SQRT(C4^2+C5^2+C6^2+C7^2+C8^2+C9^2+C10^2+C11^2+C12^2+C13^2+C14^2+C15^2+C16^2+C17^2+C18^2+C19^2+C20^2+C21^2+C22^2+C23^2+C24^2+C25^2+C26^2+C27^2+C28^2+C29^2+C30^2))</f>
        <v>0.13035667577593552</v>
      </c>
      <c r="L18">
        <f t="shared" ref="L18:N18" si="23">D18/(SQRT(D4^2+D5^2+D6^2+D7^2+D8^2+D9^2+D10^2+D11^2+D12^2+D13^2+D14^2+D15^2+D16^2+D17^2+D18^2+D19^2+D20^2+D21^2+D22^2+D23^2+D24^2+D25^2+D26^2+D27^2+D28^2+D29^2+D30^2))</f>
        <v>0.16872698573569853</v>
      </c>
      <c r="M18">
        <f t="shared" si="23"/>
        <v>0.13669438003750933</v>
      </c>
      <c r="N18">
        <f t="shared" si="23"/>
        <v>0.29474714036531274</v>
      </c>
      <c r="P18">
        <f t="shared" si="6"/>
        <v>1.343040789626313</v>
      </c>
      <c r="Q18">
        <f t="shared" si="7"/>
        <v>0.73912235164955431</v>
      </c>
      <c r="R18">
        <f t="shared" si="2"/>
        <v>1.5530500696211307</v>
      </c>
      <c r="S18">
        <f t="shared" si="3"/>
        <v>1.8473147809124761</v>
      </c>
      <c r="T18">
        <f t="shared" si="4"/>
        <v>0.57047506697410166</v>
      </c>
      <c r="W18" t="s">
        <v>103</v>
      </c>
      <c r="X18">
        <f t="shared" si="15"/>
        <v>0</v>
      </c>
      <c r="Y18">
        <f t="shared" si="8"/>
        <v>0</v>
      </c>
      <c r="Z18">
        <f t="shared" si="9"/>
        <v>0</v>
      </c>
      <c r="AA18">
        <v>0</v>
      </c>
      <c r="AB18">
        <v>0</v>
      </c>
    </row>
    <row r="19" spans="1:28" ht="16.5" thickBot="1" x14ac:dyDescent="0.3">
      <c r="A19" s="8" t="s">
        <v>63</v>
      </c>
      <c r="B19" s="9">
        <v>4.33</v>
      </c>
      <c r="C19" s="9">
        <v>5.15</v>
      </c>
      <c r="D19" s="9">
        <v>8.67</v>
      </c>
      <c r="E19" s="9">
        <v>6.67</v>
      </c>
      <c r="F19" s="9">
        <v>4.67</v>
      </c>
      <c r="J19">
        <f>B19/(SQRT(B4^2+B5^2+B6^2+B7^2+B8^2+B9^2+B10^2+B11^2+B12^2+B13^2+B14^2+B15^2+B16^2+B17^2+B18^2+B19^2+B20^2+B21^2+B22^2+B23^2+B24^2+B25^2+B26^2+B27^2+B28^2+B29^2+B30^2))</f>
        <v>0.13193024855502802</v>
      </c>
      <c r="K19">
        <f>C19/(SQRT(C4^2+C5^2+C6^2+C7^2+C8^2+C9^2+C10^2+C11^2+C12^2+C13^2+C14^2+C15^2+C16^2+C17^2+C18^2+C19^2+C20^2+C21^2+C22^2+C23^2+C24^2+C25^2+C26^2+C27^2+C28^2+C29^2+C30^2))</f>
        <v>0.18292558044851986</v>
      </c>
      <c r="L19">
        <f t="shared" ref="L19:N19" si="24">D19/(SQRT(D4^2+D5^2+D6^2+D7^2+D8^2+D9^2+D10^2+D11^2+D12^2+D13^2+D14^2+D15^2+D16^2+D17^2+D18^2+D19^2+D20^2+D21^2+D22^2+D23^2+D24^2+D25^2+D26^2+D27^2+D28^2+D29^2+D30^2))</f>
        <v>0.25800052316199401</v>
      </c>
      <c r="M19">
        <f t="shared" si="24"/>
        <v>0.19523587041759902</v>
      </c>
      <c r="N19">
        <f t="shared" si="24"/>
        <v>0.19720188331031668</v>
      </c>
      <c r="P19">
        <f t="shared" si="6"/>
        <v>0.92080305649107563</v>
      </c>
      <c r="Q19">
        <f t="shared" si="7"/>
        <v>0.47840900009768333</v>
      </c>
      <c r="R19">
        <f t="shared" si="2"/>
        <v>1.2013361384381733</v>
      </c>
      <c r="S19">
        <f t="shared" si="3"/>
        <v>1.1769386121229555</v>
      </c>
      <c r="T19">
        <f t="shared" si="4"/>
        <v>0.91961107793977581</v>
      </c>
      <c r="W19" t="s">
        <v>104</v>
      </c>
      <c r="X19">
        <f t="shared" si="15"/>
        <v>0</v>
      </c>
      <c r="Y19">
        <f t="shared" si="8"/>
        <v>0</v>
      </c>
      <c r="Z19">
        <f t="shared" si="9"/>
        <v>0</v>
      </c>
      <c r="AA19">
        <v>0</v>
      </c>
      <c r="AB19">
        <v>0</v>
      </c>
    </row>
    <row r="20" spans="1:28" ht="16.5" thickBot="1" x14ac:dyDescent="0.3">
      <c r="A20" s="8" t="s">
        <v>64</v>
      </c>
      <c r="B20" s="9">
        <v>6.33</v>
      </c>
      <c r="C20" s="9">
        <v>5.67</v>
      </c>
      <c r="D20" s="9">
        <v>7.67</v>
      </c>
      <c r="E20" s="9">
        <v>6.24</v>
      </c>
      <c r="F20" s="9">
        <v>4.33</v>
      </c>
      <c r="J20">
        <f>B20/(SQRT(B4^2+B5^2+B6^2+B7^2+B8^2+B9^2+B10^2+B11^2+B12^2+B13^2+B14^2+B15^2+B16^2+B17^2+B18^2+B19^2+B20^2+B21^2+B22^2+B23^2+B24^2+B25^2+B26^2+B27^2+B28^2+B29^2+B30^2))</f>
        <v>0.19286800770284696</v>
      </c>
      <c r="K20">
        <f>C20/(SQRT(C4^2+C5^2+C6^2+C7^2+C8^2+C9^2+C10^2+C11^2+C12^2+C13^2+C14^2+C15^2+C16^2+C17^2+C18^2+C19^2+C20^2+C21^2+C22^2+C23^2+C24^2+C25^2+C26^2+C27^2+C28^2+C29^2+C30^2))</f>
        <v>0.20139573614429274</v>
      </c>
      <c r="L20">
        <f t="shared" ref="L20:N20" si="25">D20/(SQRT(D4^2+D5^2+D6^2+D7^2+D8^2+D9^2+D10^2+D11^2+D12^2+D13^2+D14^2+D15^2+D16^2+D17^2+D18^2+D19^2+D20^2+D21^2+D22^2+D23^2+D24^2+D25^2+D26^2+D27^2+D28^2+D29^2+D30^2))</f>
        <v>0.22824267735322884</v>
      </c>
      <c r="M20">
        <f t="shared" si="25"/>
        <v>0.18264944998587973</v>
      </c>
      <c r="N20">
        <f t="shared" si="25"/>
        <v>0.18284457274810947</v>
      </c>
      <c r="P20">
        <f t="shared" si="6"/>
        <v>0.70318822479829945</v>
      </c>
      <c r="Q20">
        <f t="shared" si="7"/>
        <v>0.67133688024606797</v>
      </c>
      <c r="R20">
        <f t="shared" si="2"/>
        <v>1.8369637249133974</v>
      </c>
      <c r="S20">
        <f t="shared" si="3"/>
        <v>1.6809808442955274</v>
      </c>
      <c r="T20">
        <f t="shared" si="4"/>
        <v>0.61526987592818805</v>
      </c>
      <c r="W20" t="s">
        <v>105</v>
      </c>
      <c r="X20">
        <f t="shared" si="15"/>
        <v>0</v>
      </c>
      <c r="Y20">
        <f t="shared" si="8"/>
        <v>0</v>
      </c>
      <c r="Z20">
        <f t="shared" si="9"/>
        <v>0</v>
      </c>
      <c r="AA20">
        <v>0</v>
      </c>
      <c r="AB20">
        <v>0</v>
      </c>
    </row>
    <row r="21" spans="1:28" ht="16.5" thickBot="1" x14ac:dyDescent="0.3">
      <c r="A21" s="8" t="s">
        <v>65</v>
      </c>
      <c r="B21" s="9">
        <v>5.67</v>
      </c>
      <c r="C21" s="9">
        <v>3.33</v>
      </c>
      <c r="D21" s="9">
        <v>5.33</v>
      </c>
      <c r="E21" s="9">
        <v>6.67</v>
      </c>
      <c r="F21" s="9">
        <v>5.23</v>
      </c>
      <c r="J21">
        <f>B21/(SQRT(B4^2+B5^2+B6^2+B7^2+B8^2+B9^2+B10^2+B11^2+B12^2+B13^2+B14^2+B15^2+B16^2+B17^2+B18^2+B19^2+B20^2+B21^2+B22^2+B23^2+B24^2+B25^2+B26^2+B27^2+B28^2+B29^2+B30^2))</f>
        <v>0.17275854718406672</v>
      </c>
      <c r="K21">
        <f>C21/(SQRT(C4^2+C5^2+C6^2+C7^2+C8^2+C9^2+C10^2+C11^2+C12^2+C13^2+C14^2+C15^2+C16^2+C17^2+C18^2+C19^2+C20^2+C21^2+C22^2+C23^2+C24^2+C25^2+C26^2+C27^2+C28^2+C29^2+C30^2))</f>
        <v>0.11828003551331479</v>
      </c>
      <c r="L21">
        <f t="shared" ref="L21:N21" si="26">D21/(SQRT(D4^2+D5^2+D6^2+D7^2+D8^2+D9^2+D10^2+D11^2+D12^2+D13^2+D14^2+D15^2+D16^2+D17^2+D18^2+D19^2+D20^2+D21^2+D22^2+D23^2+D24^2+D25^2+D26^2+D27^2+D28^2+D29^2+D30^2))</f>
        <v>0.15860931816071835</v>
      </c>
      <c r="M21">
        <f t="shared" si="26"/>
        <v>0.19523587041759902</v>
      </c>
      <c r="N21">
        <f t="shared" si="26"/>
        <v>0.2208492183539521</v>
      </c>
      <c r="P21">
        <f t="shared" si="6"/>
        <v>1.0279864810561745</v>
      </c>
      <c r="Q21">
        <f t="shared" si="7"/>
        <v>0.73912235164955431</v>
      </c>
      <c r="R21">
        <f t="shared" si="2"/>
        <v>1.6250878627549894</v>
      </c>
      <c r="S21">
        <f t="shared" si="3"/>
        <v>1.5726117643784245</v>
      </c>
      <c r="T21">
        <f t="shared" si="4"/>
        <v>0.57047506697410166</v>
      </c>
      <c r="W21" t="s">
        <v>106</v>
      </c>
      <c r="X21">
        <f t="shared" si="15"/>
        <v>0</v>
      </c>
      <c r="Y21">
        <f t="shared" si="8"/>
        <v>0</v>
      </c>
      <c r="Z21">
        <f t="shared" si="9"/>
        <v>0</v>
      </c>
      <c r="AA21">
        <v>0</v>
      </c>
      <c r="AB21">
        <v>0</v>
      </c>
    </row>
    <row r="22" spans="1:28" ht="16.5" thickBot="1" x14ac:dyDescent="0.3">
      <c r="A22" s="8" t="s">
        <v>66</v>
      </c>
      <c r="B22" s="9">
        <v>5.23</v>
      </c>
      <c r="C22" s="9">
        <v>5.33</v>
      </c>
      <c r="D22" s="9">
        <v>5.67</v>
      </c>
      <c r="E22" s="9">
        <v>5.33</v>
      </c>
      <c r="F22" s="9">
        <v>4.93</v>
      </c>
      <c r="J22">
        <f>B22/(SQRT(B4^2+B5^2+B6^2+B7^2+B8^2+B9^2+B10^2+B11^2+B12^2+B13^2+B14^2+B15^2+B16^2+B17^2+B18^2+B19^2+B20^2+B21^2+B22^2+B23^2+B24^2+B25^2+B26^2+B27^2+B28^2+B29^2+B30^2))</f>
        <v>0.15935224017154656</v>
      </c>
      <c r="K22">
        <f>C22/(SQRT(C4^2+C5^2+C6^2+C7^2+C8^2+C9^2+C10^2+C11^2+C12^2+C13^2+C14^2+C15^2+C16^2+C17^2+C18^2+C19^2+C20^2+C21^2+C22^2+C23^2+C24^2+C25^2+C26^2+C27^2+C28^2+C29^2+C30^2))</f>
        <v>0.18931909588167201</v>
      </c>
      <c r="L22">
        <f t="shared" ref="L22:N22" si="27">D22/(SQRT(D4^2+D5^2+D6^2+D7^2+D8^2+D9^2+D10^2+D11^2+D12^2+D13^2+D14^2+D15^2+D16^2+D17^2+D18^2+D19^2+D20^2+D21^2+D22^2+D23^2+D24^2+D25^2+D26^2+D27^2+D28^2+D29^2+D30^2))</f>
        <v>0.16872698573569853</v>
      </c>
      <c r="M22">
        <f t="shared" si="27"/>
        <v>0.15601307186293895</v>
      </c>
      <c r="N22">
        <f t="shared" si="27"/>
        <v>0.20818100315200455</v>
      </c>
      <c r="P22">
        <f t="shared" si="6"/>
        <v>0.92080305649107563</v>
      </c>
      <c r="Q22">
        <f t="shared" si="7"/>
        <v>0.43408773033386527</v>
      </c>
      <c r="R22">
        <f t="shared" si="2"/>
        <v>1.1292983453043146</v>
      </c>
      <c r="S22">
        <f t="shared" si="3"/>
        <v>1.6809808442955274</v>
      </c>
      <c r="T22">
        <f t="shared" si="4"/>
        <v>0.68904956126433059</v>
      </c>
      <c r="W22" t="s">
        <v>107</v>
      </c>
      <c r="X22">
        <f t="shared" si="15"/>
        <v>0</v>
      </c>
      <c r="Y22">
        <f t="shared" si="8"/>
        <v>0</v>
      </c>
      <c r="Z22">
        <f t="shared" si="9"/>
        <v>0</v>
      </c>
      <c r="AA22">
        <v>0</v>
      </c>
      <c r="AB22">
        <v>0</v>
      </c>
    </row>
    <row r="23" spans="1:28" ht="16.5" thickBot="1" x14ac:dyDescent="0.3">
      <c r="A23" s="8" t="s">
        <v>67</v>
      </c>
      <c r="B23" s="9">
        <v>4.2</v>
      </c>
      <c r="C23" s="9">
        <v>4.33</v>
      </c>
      <c r="D23" s="9">
        <v>8.33</v>
      </c>
      <c r="E23" s="9">
        <v>8.33</v>
      </c>
      <c r="F23" s="9">
        <v>3.67</v>
      </c>
      <c r="J23">
        <f>B23/(SQRT(B4^2+B5^2+B6^2+B7^2+B8^2+B9^2+B10^2+B11^2+B12^2+B13^2+B14^2+B15^2+B16^2+B17^2+B18^2+B19^2+B20^2+B21^2+B22^2+B23^2+B24^2+B25^2+B26^2+B27^2+B28^2+B29^2+B30^2))</f>
        <v>0.12796929421041978</v>
      </c>
      <c r="K23">
        <f>C23/(SQRT(C4^2+C5^2+C6^2+C7^2+C8^2+C9^2+C10^2+C11^2+C12^2+C13^2+C14^2+C15^2+C16^2+C17^2+C18^2+C19^2+C20^2+C21^2+C22^2+C23^2+C24^2+C25^2+C26^2+C27^2+C28^2+C29^2+C30^2))</f>
        <v>0.1537995656974934</v>
      </c>
      <c r="L23">
        <f t="shared" ref="L23:N23" si="28">D23/(SQRT(D4^2+D5^2+D6^2+D7^2+D8^2+D9^2+D10^2+D11^2+D12^2+D13^2+D14^2+D15^2+D16^2+D17^2+D18^2+D19^2+D20^2+D21^2+D22^2+D23^2+D24^2+D25^2+D26^2+D27^2+D28^2+D29^2+D30^2))</f>
        <v>0.24788285558701387</v>
      </c>
      <c r="M23">
        <f t="shared" si="28"/>
        <v>0.24382530743307343</v>
      </c>
      <c r="N23">
        <f t="shared" si="28"/>
        <v>0.1549744993038249</v>
      </c>
      <c r="P23">
        <f t="shared" si="6"/>
        <v>0.84934744011434327</v>
      </c>
      <c r="Q23">
        <f t="shared" si="7"/>
        <v>0.6948010818857363</v>
      </c>
      <c r="R23">
        <f t="shared" si="2"/>
        <v>1.2013361384381733</v>
      </c>
      <c r="S23">
        <f t="shared" si="3"/>
        <v>1.3432725487399042</v>
      </c>
      <c r="T23">
        <f t="shared" si="4"/>
        <v>0.64952472983425424</v>
      </c>
      <c r="W23" t="s">
        <v>108</v>
      </c>
      <c r="X23">
        <f t="shared" si="15"/>
        <v>0</v>
      </c>
      <c r="Y23">
        <f t="shared" si="8"/>
        <v>0</v>
      </c>
      <c r="Z23">
        <f t="shared" si="9"/>
        <v>0</v>
      </c>
      <c r="AA23">
        <v>0</v>
      </c>
      <c r="AB23">
        <v>0</v>
      </c>
    </row>
    <row r="24" spans="1:28" ht="16.5" thickBot="1" x14ac:dyDescent="0.3">
      <c r="A24" s="8" t="s">
        <v>68</v>
      </c>
      <c r="B24" s="9">
        <v>6.1</v>
      </c>
      <c r="C24" s="9">
        <v>5.67</v>
      </c>
      <c r="D24" s="9">
        <v>5.67</v>
      </c>
      <c r="E24" s="9">
        <v>5.33</v>
      </c>
      <c r="F24" s="9">
        <v>3.33</v>
      </c>
      <c r="J24">
        <f>B24/(SQRT(B4^2+B5^2+B6^2+B7^2+B8^2+B9^2+B10^2+B11^2+B12^2+B13^2+B14^2+B15^2+B16^2+B17^2+B18^2+B19^2+B20^2+B21^2+B22^2+B23^2+B24^2+B25^2+B26^2+B27^2+B28^2+B29^2+B30^2))</f>
        <v>0.18586016540084777</v>
      </c>
      <c r="K24">
        <f>C24/(SQRT(C4^2+C5^2+C6^2+C7^2+C8^2+C9^2+C10^2+C11^2+C12^2+C13^2+C14^2+C15^2+C16^2+C17^2+C18^2+C19^2+C20^2+C21^2+C22^2+C23^2+C24^2+C25^2+C26^2+C27^2+C28^2+C29^2+C30^2))</f>
        <v>0.20139573614429274</v>
      </c>
      <c r="L24">
        <f t="shared" ref="L24:N24" si="29">D24/(SQRT(D4^2+D5^2+D6^2+D7^2+D8^2+D9^2+D10^2+D11^2+D12^2+D13^2+D14^2+D15^2+D16^2+D17^2+D18^2+D19^2+D20^2+D21^2+D22^2+D23^2+D24^2+D25^2+D26^2+D27^2+D28^2+D29^2+D30^2))</f>
        <v>0.16872698573569853</v>
      </c>
      <c r="M24">
        <f t="shared" si="29"/>
        <v>0.15601307186293895</v>
      </c>
      <c r="N24">
        <f t="shared" si="29"/>
        <v>0.14061718874161769</v>
      </c>
      <c r="P24">
        <f t="shared" si="6"/>
        <v>0.68207633814153756</v>
      </c>
      <c r="Q24">
        <f t="shared" si="7"/>
        <v>0.56444440610980084</v>
      </c>
      <c r="R24">
        <f t="shared" si="2"/>
        <v>1.7649259317795387</v>
      </c>
      <c r="S24">
        <f t="shared" si="3"/>
        <v>2.0993358969987623</v>
      </c>
      <c r="T24">
        <f t="shared" si="4"/>
        <v>0.48352043782793369</v>
      </c>
      <c r="W24" t="s">
        <v>109</v>
      </c>
      <c r="X24">
        <f t="shared" si="15"/>
        <v>0</v>
      </c>
      <c r="Y24">
        <f t="shared" si="8"/>
        <v>0</v>
      </c>
      <c r="Z24">
        <f t="shared" si="9"/>
        <v>0</v>
      </c>
      <c r="AA24">
        <v>0</v>
      </c>
      <c r="AB24">
        <v>0</v>
      </c>
    </row>
    <row r="25" spans="1:28" ht="16.5" thickBot="1" x14ac:dyDescent="0.3">
      <c r="A25" s="8" t="s">
        <v>69</v>
      </c>
      <c r="B25" s="9">
        <v>4.67</v>
      </c>
      <c r="C25" s="9">
        <v>3.25</v>
      </c>
      <c r="D25" s="9">
        <v>3.15</v>
      </c>
      <c r="E25" s="9">
        <v>4.6900000000000004</v>
      </c>
      <c r="F25" s="9">
        <v>4.75</v>
      </c>
      <c r="J25">
        <f>B25/(SQRT(B4^2+B5^2+B6^2+B7^2+B8^2+B9^2+B10^2+B11^2+B12^2+B13^2+B14^2+B15^2+B16^2+B17^2+B18^2+B19^2+B20^2+B21^2+B22^2+B23^2+B24^2+B25^2+B26^2+B27^2+B28^2+B29^2+B30^2))</f>
        <v>0.14228966761015724</v>
      </c>
      <c r="K25">
        <f>C25/(SQRT(C4^2+C5^2+C6^2+C7^2+C8^2+C9^2+C10^2+C11^2+C12^2+C13^2+C14^2+C15^2+C16^2+C17^2+C18^2+C19^2+C20^2+C21^2+C22^2+C23^2+C24^2+C25^2+C26^2+C27^2+C28^2+C29^2+C30^2))</f>
        <v>0.11543847309858049</v>
      </c>
      <c r="L25">
        <f t="shared" ref="L25:N25" si="30">D25/(SQRT(D4^2+D5^2+D6^2+D7^2+D8^2+D9^2+D10^2+D11^2+D12^2+D13^2+D14^2+D15^2+D16^2+D17^2+D18^2+D19^2+D20^2+D21^2+D22^2+D23^2+D24^2+D25^2+D26^2+D27^2+D28^2+D29^2+D30^2))</f>
        <v>9.3737214297610283E-2</v>
      </c>
      <c r="M25">
        <f t="shared" si="30"/>
        <v>0.13727979494131026</v>
      </c>
      <c r="N25">
        <f t="shared" si="30"/>
        <v>0.20058007403083603</v>
      </c>
      <c r="P25">
        <f t="shared" si="6"/>
        <v>0.99063468158651868</v>
      </c>
      <c r="Q25">
        <f t="shared" si="7"/>
        <v>0.73912235164955431</v>
      </c>
      <c r="R25">
        <f t="shared" si="2"/>
        <v>1.2013361384381733</v>
      </c>
      <c r="S25">
        <f t="shared" si="3"/>
        <v>1.3432725487399042</v>
      </c>
      <c r="T25">
        <f t="shared" si="4"/>
        <v>0.4387256288738472</v>
      </c>
      <c r="W25" t="s">
        <v>110</v>
      </c>
      <c r="X25">
        <f t="shared" si="15"/>
        <v>0</v>
      </c>
      <c r="Y25">
        <f t="shared" si="8"/>
        <v>0</v>
      </c>
      <c r="Z25">
        <f t="shared" si="9"/>
        <v>0</v>
      </c>
      <c r="AA25">
        <v>0</v>
      </c>
      <c r="AB25">
        <v>0</v>
      </c>
    </row>
    <row r="26" spans="1:28" ht="16.5" thickBot="1" x14ac:dyDescent="0.3">
      <c r="A26" s="8" t="s">
        <v>70</v>
      </c>
      <c r="B26" s="9">
        <v>3.67</v>
      </c>
      <c r="C26" s="9">
        <v>3.67</v>
      </c>
      <c r="D26" s="9">
        <v>6.67</v>
      </c>
      <c r="E26" s="9">
        <v>7.67</v>
      </c>
      <c r="F26" s="9">
        <v>4.67</v>
      </c>
      <c r="J26">
        <f>B26/(SQRT(B4^2+B5^2+B6^2+B7^2+B8^2+B9^2+B10^2+B11^2+B12^2+B13^2+B14^2+B15^2+B16^2+B17^2+B18^2+B19^2+B20^2+B21^2+B22^2+B23^2+B24^2+B25^2+B26^2+B27^2+B28^2+B29^2+B30^2))</f>
        <v>0.11182078803624776</v>
      </c>
      <c r="K26">
        <f>C26/(SQRT(C4^2+C5^2+C6^2+C7^2+C8^2+C9^2+C10^2+C11^2+C12^2+C13^2+C14^2+C15^2+C16^2+C17^2+C18^2+C19^2+C20^2+C21^2+C22^2+C23^2+C24^2+C25^2+C26^2+C27^2+C28^2+C29^2+C30^2))</f>
        <v>0.13035667577593552</v>
      </c>
      <c r="L26">
        <f t="shared" ref="L26:N26" si="31">D26/(SQRT(D4^2+D5^2+D6^2+D7^2+D8^2+D9^2+D10^2+D11^2+D12^2+D13^2+D14^2+D15^2+D16^2+D17^2+D18^2+D19^2+D20^2+D21^2+D22^2+D23^2+D24^2+D25^2+D26^2+D27^2+D28^2+D29^2+D30^2))</f>
        <v>0.19848483154446367</v>
      </c>
      <c r="M26">
        <f t="shared" si="31"/>
        <v>0.22450661560764384</v>
      </c>
      <c r="N26">
        <f t="shared" si="31"/>
        <v>0.19720188331031668</v>
      </c>
      <c r="P26">
        <f t="shared" si="6"/>
        <v>0.7584039283621381</v>
      </c>
      <c r="Q26">
        <f t="shared" si="7"/>
        <v>0.42365919627179044</v>
      </c>
      <c r="R26">
        <f t="shared" si="2"/>
        <v>0.66740896579898523</v>
      </c>
      <c r="S26">
        <f t="shared" si="3"/>
        <v>1.1819790344446812</v>
      </c>
      <c r="T26">
        <f t="shared" si="4"/>
        <v>0.62580983097620846</v>
      </c>
      <c r="W26" t="s">
        <v>111</v>
      </c>
      <c r="X26">
        <f t="shared" si="15"/>
        <v>0</v>
      </c>
      <c r="Y26">
        <f t="shared" si="8"/>
        <v>0</v>
      </c>
      <c r="Z26">
        <f t="shared" si="9"/>
        <v>0</v>
      </c>
      <c r="AA26">
        <v>0</v>
      </c>
      <c r="AB26">
        <v>0</v>
      </c>
    </row>
    <row r="27" spans="1:28" ht="16.5" thickBot="1" x14ac:dyDescent="0.3">
      <c r="A27" s="8" t="s">
        <v>71</v>
      </c>
      <c r="B27" s="9">
        <v>8.33</v>
      </c>
      <c r="C27" s="9">
        <v>2.67</v>
      </c>
      <c r="D27" s="9">
        <v>4.67</v>
      </c>
      <c r="E27" s="9">
        <v>7.33</v>
      </c>
      <c r="F27" s="9">
        <v>4.67</v>
      </c>
      <c r="J27">
        <f>B27/(SQRT(B4^2+B5^2+B6^2+B7^2+B8^2+B9^2+B10^2+B11^2+B12^2+B13^2+B14^2+B15^2+B16^2+B17^2+B18^2+B19^2+B20^2+B21^2+B22^2+B23^2+B24^2+B25^2+B26^2+B27^2+B28^2+B29^2+B30^2))</f>
        <v>0.25380576685066591</v>
      </c>
      <c r="K27">
        <f>C27/(SQRT(C4^2+C5^2+C6^2+C7^2+C8^2+C9^2+C10^2+C11^2+C12^2+C13^2+C14^2+C15^2+C16^2+C17^2+C18^2+C19^2+C20^2+C21^2+C22^2+C23^2+C24^2+C25^2+C26^2+C27^2+C28^2+C29^2+C30^2))</f>
        <v>9.4837145591756905E-2</v>
      </c>
      <c r="L27">
        <f t="shared" ref="L27:N27" si="32">D27/(SQRT(D4^2+D5^2+D6^2+D7^2+D8^2+D9^2+D10^2+D11^2+D12^2+D13^2+D14^2+D15^2+D16^2+D17^2+D18^2+D19^2+D20^2+D21^2+D22^2+D23^2+D24^2+D25^2+D26^2+D27^2+D28^2+D29^2+D30^2))</f>
        <v>0.13896913992693335</v>
      </c>
      <c r="M27">
        <f t="shared" si="32"/>
        <v>0.2145545622430286</v>
      </c>
      <c r="N27">
        <f t="shared" si="32"/>
        <v>0.19720188331031668</v>
      </c>
      <c r="P27">
        <f t="shared" si="6"/>
        <v>0.59600480023320057</v>
      </c>
      <c r="Q27">
        <f t="shared" si="7"/>
        <v>0.47840900009768333</v>
      </c>
      <c r="R27">
        <f t="shared" si="2"/>
        <v>1.4132120005965814</v>
      </c>
      <c r="S27">
        <f t="shared" si="3"/>
        <v>1.9330019603818134</v>
      </c>
      <c r="T27">
        <f t="shared" si="4"/>
        <v>0.61526987592818805</v>
      </c>
      <c r="W27" t="s">
        <v>112</v>
      </c>
      <c r="X27">
        <f t="shared" si="15"/>
        <v>0</v>
      </c>
      <c r="Y27">
        <f t="shared" si="8"/>
        <v>0</v>
      </c>
      <c r="Z27">
        <f t="shared" si="9"/>
        <v>0</v>
      </c>
      <c r="AA27">
        <v>0</v>
      </c>
      <c r="AB27">
        <v>0</v>
      </c>
    </row>
    <row r="28" spans="1:28" ht="16.5" thickBot="1" x14ac:dyDescent="0.3">
      <c r="A28" s="8" t="s">
        <v>72</v>
      </c>
      <c r="B28" s="9">
        <v>8.67</v>
      </c>
      <c r="C28" s="9">
        <v>2.33</v>
      </c>
      <c r="D28" s="9">
        <v>4.13</v>
      </c>
      <c r="E28" s="9">
        <v>5.67</v>
      </c>
      <c r="F28" s="9">
        <v>4.67</v>
      </c>
      <c r="J28">
        <f>B28/(SQRT(B4^2+B5^2+B6^2+B7^2+B8^2+B9^2+B10^2+B11^2+B12^2+B13^2+B14^2+B15^2+B16^2+B17^2+B18^2+B19^2+B20^2+B21^2+B22^2+B23^2+B24^2+B25^2+B26^2+B27^2+B28^2+B29^2+B30^2))</f>
        <v>0.26416518590579513</v>
      </c>
      <c r="K28">
        <f>C28/(SQRT(C4^2+C5^2+C6^2+C7^2+C8^2+C9^2+C10^2+C11^2+C12^2+C13^2+C14^2+C15^2+C16^2+C17^2+C18^2+C19^2+C20^2+C21^2+C22^2+C23^2+C24^2+C25^2+C26^2+C27^2+C28^2+C29^2+C30^2))</f>
        <v>8.2760505329136175E-2</v>
      </c>
      <c r="L28">
        <f t="shared" ref="L28:N28" si="33">D28/(SQRT(D4^2+D5^2+D6^2+D7^2+D8^2+D9^2+D10^2+D11^2+D12^2+D13^2+D14^2+D15^2+D16^2+D17^2+D18^2+D19^2+D20^2+D21^2+D22^2+D23^2+D24^2+D25^2+D26^2+D27^2+D28^2+D29^2+D30^2))</f>
        <v>0.12289990319020015</v>
      </c>
      <c r="M28">
        <f t="shared" si="33"/>
        <v>0.16596512522755416</v>
      </c>
      <c r="N28">
        <f t="shared" si="33"/>
        <v>0.19720188331031668</v>
      </c>
      <c r="P28">
        <f t="shared" si="6"/>
        <v>1.3527847373140494</v>
      </c>
      <c r="Q28">
        <f t="shared" si="7"/>
        <v>0.34805232432174782</v>
      </c>
      <c r="R28">
        <f t="shared" si="2"/>
        <v>0.9894602762797654</v>
      </c>
      <c r="S28">
        <f t="shared" si="3"/>
        <v>1.8473147809124761</v>
      </c>
      <c r="T28">
        <f t="shared" si="4"/>
        <v>0.61526987592818805</v>
      </c>
      <c r="W28" t="s">
        <v>113</v>
      </c>
      <c r="X28">
        <f t="shared" si="15"/>
        <v>0</v>
      </c>
      <c r="Y28">
        <f t="shared" si="8"/>
        <v>0</v>
      </c>
      <c r="Z28">
        <f t="shared" si="9"/>
        <v>0</v>
      </c>
      <c r="AA28">
        <v>0</v>
      </c>
      <c r="AB28">
        <v>0</v>
      </c>
    </row>
    <row r="29" spans="1:28" ht="16.5" thickBot="1" x14ac:dyDescent="0.3">
      <c r="A29" s="8" t="s">
        <v>73</v>
      </c>
      <c r="B29" s="9">
        <v>5.67</v>
      </c>
      <c r="C29" s="9">
        <v>6.33</v>
      </c>
      <c r="D29" s="9">
        <v>6.33</v>
      </c>
      <c r="E29" s="9">
        <v>5.33</v>
      </c>
      <c r="F29" s="9">
        <v>4.96</v>
      </c>
      <c r="J29">
        <f>B29/(SQRT(B4^2+B5^2+B6^2+B7^2+B8^2+B9^2+B10^2+B11^2+B12^2+B13^2+B14^2+B15^2+B16^2+B17^2+B18^2+B19^2+B20^2+B21^2+B22^2+B23^2+B24^2+B25^2+B26^2+B27^2+B28^2+B29^2+B30^2))</f>
        <v>0.17275854718406672</v>
      </c>
      <c r="K29">
        <f>C29/(SQRT(C4^2+C5^2+C6^2+C7^2+C8^2+C9^2+C10^2+C11^2+C12^2+C13^2+C14^2+C15^2+C16^2+C17^2+C18^2+C19^2+C20^2+C21^2+C22^2+C23^2+C24^2+C25^2+C26^2+C27^2+C28^2+C29^2+C30^2))</f>
        <v>0.22483862606585064</v>
      </c>
      <c r="L29">
        <f t="shared" ref="L29:N29" si="34">D29/(SQRT(D4^2+D5^2+D6^2+D7^2+D8^2+D9^2+D10^2+D11^2+D12^2+D13^2+D14^2+D15^2+D16^2+D17^2+D18^2+D19^2+D20^2+D21^2+D22^2+D23^2+D24^2+D25^2+D26^2+D27^2+D28^2+D29^2+D30^2))</f>
        <v>0.18836716396948353</v>
      </c>
      <c r="M29">
        <f t="shared" si="34"/>
        <v>0.15601307186293895</v>
      </c>
      <c r="N29">
        <f t="shared" si="34"/>
        <v>0.2094478246721993</v>
      </c>
      <c r="P29">
        <f t="shared" si="6"/>
        <v>1.4080004408778881</v>
      </c>
      <c r="Q29">
        <f t="shared" si="7"/>
        <v>0.30373105455792976</v>
      </c>
      <c r="R29">
        <f t="shared" si="2"/>
        <v>0.87504731071422504</v>
      </c>
      <c r="S29">
        <f t="shared" si="3"/>
        <v>1.4289597282092414</v>
      </c>
      <c r="T29">
        <f t="shared" si="4"/>
        <v>0.61526987592818805</v>
      </c>
      <c r="W29" t="s">
        <v>114</v>
      </c>
      <c r="X29">
        <f t="shared" si="15"/>
        <v>0</v>
      </c>
      <c r="Y29">
        <f t="shared" si="8"/>
        <v>0</v>
      </c>
      <c r="Z29">
        <f t="shared" si="9"/>
        <v>0</v>
      </c>
      <c r="AA29">
        <v>0</v>
      </c>
      <c r="AB29">
        <v>0</v>
      </c>
    </row>
    <row r="30" spans="1:28" ht="16.5" thickBot="1" x14ac:dyDescent="0.3">
      <c r="A30" s="8" t="s">
        <v>74</v>
      </c>
      <c r="B30" s="9">
        <v>4.97</v>
      </c>
      <c r="C30" s="9">
        <v>7.89</v>
      </c>
      <c r="D30" s="9">
        <v>8.33</v>
      </c>
      <c r="E30" s="9">
        <v>6.33</v>
      </c>
      <c r="F30" s="9">
        <v>5.16</v>
      </c>
      <c r="J30">
        <f>B30/(SQRT(B4^2+B5^2+B6^2+B7^2+B8^2+B9^2+B10^2+B11^2+B12^2+B13^2+B14^2+B15^2+B16^2+B17^2+B18^2+B19^2+B20^2+B21^2+B22^2+B23^2+B24^2+B25^2+B26^2+B27^2+B28^2+B29^2+B30^2))</f>
        <v>0.15143033148233007</v>
      </c>
      <c r="K30">
        <f>C30/(SQRT(C4^2+C5^2+C6^2+C7^2+C8^2+C9^2+C10^2+C11^2+C12^2+C13^2+C14^2+C15^2+C16^2+C17^2+C18^2+C19^2+C20^2+C21^2+C22^2+C23^2+C24^2+C25^2+C26^2+C27^2+C28^2+C29^2+C30^2))</f>
        <v>0.28024909315316926</v>
      </c>
      <c r="L30">
        <f t="shared" ref="L30:N30" si="35">D30/(SQRT(D4^2+D5^2+D6^2+D7^2+D8^2+D9^2+D10^2+D11^2+D12^2+D13^2+D14^2+D15^2+D16^2+D17^2+D18^2+D19^2+D20^2+D21^2+D22^2+D23^2+D24^2+D25^2+D26^2+D27^2+D28^2+D29^2+D30^2))</f>
        <v>0.24788285558701387</v>
      </c>
      <c r="M30">
        <f t="shared" si="35"/>
        <v>0.18528381705298377</v>
      </c>
      <c r="N30">
        <f t="shared" si="35"/>
        <v>0.21789330147349767</v>
      </c>
      <c r="P30">
        <f t="shared" si="6"/>
        <v>0.92080305649107563</v>
      </c>
      <c r="Q30">
        <f t="shared" si="7"/>
        <v>0.82515775766167188</v>
      </c>
      <c r="R30">
        <f t="shared" si="2"/>
        <v>1.3411742074627226</v>
      </c>
      <c r="S30">
        <f t="shared" si="3"/>
        <v>1.3432725487399042</v>
      </c>
      <c r="T30">
        <f t="shared" si="4"/>
        <v>0.65347721297726191</v>
      </c>
      <c r="W30" t="s">
        <v>115</v>
      </c>
      <c r="X30">
        <f t="shared" si="15"/>
        <v>0</v>
      </c>
      <c r="Y30">
        <f t="shared" si="8"/>
        <v>0</v>
      </c>
      <c r="Z30">
        <f t="shared" si="9"/>
        <v>0</v>
      </c>
      <c r="AA30">
        <v>0</v>
      </c>
      <c r="AB30">
        <v>0</v>
      </c>
    </row>
    <row r="31" spans="1:28" ht="49.5" thickBot="1" x14ac:dyDescent="0.3">
      <c r="H31" t="s">
        <v>770</v>
      </c>
      <c r="N31" s="16" t="s">
        <v>9</v>
      </c>
      <c r="O31" s="17" t="s">
        <v>771</v>
      </c>
      <c r="P31" s="17" t="s">
        <v>772</v>
      </c>
      <c r="Q31" s="18" t="s">
        <v>773</v>
      </c>
      <c r="R31" s="18" t="s">
        <v>774</v>
      </c>
      <c r="W31" t="s">
        <v>33</v>
      </c>
      <c r="X31">
        <f>IF($P$5&gt;P4, 1,0)</f>
        <v>1</v>
      </c>
      <c r="Y31">
        <f>IF($Q$5&gt;Q4, 1,0)</f>
        <v>1</v>
      </c>
      <c r="Z31">
        <f>IF($R$5&gt;R4, 1,0)</f>
        <v>1</v>
      </c>
      <c r="AA31">
        <v>1</v>
      </c>
      <c r="AB31">
        <v>1</v>
      </c>
    </row>
    <row r="32" spans="1:28" ht="16.5" thickBot="1" x14ac:dyDescent="0.3">
      <c r="A32" s="15" t="s">
        <v>768</v>
      </c>
      <c r="B32">
        <f>MAX(B4:B30)</f>
        <v>8.92</v>
      </c>
      <c r="C32">
        <f t="shared" ref="C32:F32" si="36">MAX(C4:C30)</f>
        <v>8.8800000000000008</v>
      </c>
      <c r="D32">
        <f t="shared" si="36"/>
        <v>8.67</v>
      </c>
      <c r="E32">
        <f t="shared" si="36"/>
        <v>8.61</v>
      </c>
      <c r="F32">
        <f t="shared" si="36"/>
        <v>6.98</v>
      </c>
      <c r="H32">
        <v>1</v>
      </c>
      <c r="I32">
        <f>$B$3*($B$32-B4)/($B$32-$B$33)</f>
        <v>0.21198095238095238</v>
      </c>
      <c r="J32">
        <f>$B$3*($C$32-C4)/($C$32-$C$33)</f>
        <v>0.24658015267175573</v>
      </c>
      <c r="K32">
        <f>$B$3*($D$32-D4)/($D$32-$D$33)</f>
        <v>8.7047101449275355E-2</v>
      </c>
      <c r="L32">
        <f>$B$3*($E$32-E4)/($E$32-$E$33)</f>
        <v>0</v>
      </c>
      <c r="M32">
        <f>$B$3*($F$32-F4)/($F$32-$F$33)</f>
        <v>0.29915000000000003</v>
      </c>
      <c r="N32" s="8" t="s">
        <v>48</v>
      </c>
      <c r="O32">
        <f>SUM(I32:M32)</f>
        <v>0.84475820650198341</v>
      </c>
      <c r="P32">
        <f>MAX(I32:M32)</f>
        <v>0.29915000000000003</v>
      </c>
      <c r="Q32">
        <v>0.75689614561310425</v>
      </c>
      <c r="R32">
        <v>19</v>
      </c>
      <c r="W32" t="s">
        <v>91</v>
      </c>
      <c r="X32">
        <f t="shared" ref="X32:X57" si="37">IF($P$5&gt;P5, 1,0)</f>
        <v>0</v>
      </c>
      <c r="Y32">
        <f t="shared" ref="Y32:Y57" si="38">IF($Q$5&gt;Q5, 1,0)</f>
        <v>0</v>
      </c>
      <c r="Z32">
        <f t="shared" ref="Z32:Z57" si="39">IF($R$5&gt;R5, 1,0)</f>
        <v>0</v>
      </c>
      <c r="AA32">
        <v>0</v>
      </c>
      <c r="AB32">
        <v>0</v>
      </c>
    </row>
    <row r="33" spans="1:28" ht="16.5" thickBot="1" x14ac:dyDescent="0.3">
      <c r="A33" s="15" t="s">
        <v>769</v>
      </c>
      <c r="B33">
        <f>MIN(B4:B30)</f>
        <v>3.67</v>
      </c>
      <c r="C33">
        <f t="shared" ref="C33:F33" si="40">MIN(C4:C30)</f>
        <v>2.33</v>
      </c>
      <c r="D33">
        <f t="shared" si="40"/>
        <v>3.15</v>
      </c>
      <c r="E33">
        <f t="shared" si="40"/>
        <v>4.33</v>
      </c>
      <c r="F33">
        <f t="shared" si="40"/>
        <v>2.98</v>
      </c>
      <c r="H33">
        <v>2</v>
      </c>
      <c r="I33">
        <f t="shared" ref="I33:I58" si="41">$B$3*($B$32-B5)/($B$32-$B$33)</f>
        <v>0.16415238095238097</v>
      </c>
      <c r="J33">
        <f t="shared" ref="J33:J58" si="42">$B$3*($C$32-C5)/($C$32-$C$33)</f>
        <v>0.21912977099236641</v>
      </c>
      <c r="K33">
        <f t="shared" ref="K33:K58" si="43">$B$3*($D$32-D5)/($D$32-$D$33)</f>
        <v>0.1426449275362319</v>
      </c>
      <c r="L33">
        <f t="shared" ref="L33:L58" si="44">$B$3*($E$32-E5)/($E$32-$E$33)</f>
        <v>0.14051401869158878</v>
      </c>
      <c r="M33">
        <f t="shared" ref="M33:M58" si="45">$B$3*($F$32-F5)/($F$32-$F$33)</f>
        <v>0.31</v>
      </c>
      <c r="N33" s="8" t="s">
        <v>49</v>
      </c>
      <c r="O33">
        <f t="shared" ref="O33:O57" si="46">SUM(I33:M33)</f>
        <v>0.97644109817256797</v>
      </c>
      <c r="P33">
        <f t="shared" ref="P33:P58" si="47">MAX(I33:M33)</f>
        <v>0.31</v>
      </c>
      <c r="Q33">
        <v>0.85216706673637799</v>
      </c>
      <c r="R33">
        <v>26</v>
      </c>
      <c r="W33" t="s">
        <v>28</v>
      </c>
      <c r="X33">
        <f t="shared" si="37"/>
        <v>0</v>
      </c>
      <c r="Y33">
        <f t="shared" si="38"/>
        <v>0</v>
      </c>
      <c r="Z33">
        <f t="shared" si="39"/>
        <v>1</v>
      </c>
      <c r="AA33">
        <v>1</v>
      </c>
      <c r="AB33">
        <v>1</v>
      </c>
    </row>
    <row r="34" spans="1:28" ht="16.5" thickBot="1" x14ac:dyDescent="0.3">
      <c r="H34">
        <v>3</v>
      </c>
      <c r="I34">
        <f t="shared" si="41"/>
        <v>0.11632380952380951</v>
      </c>
      <c r="J34">
        <f t="shared" si="42"/>
        <v>6.1526717557252274E-3</v>
      </c>
      <c r="K34">
        <f t="shared" si="43"/>
        <v>1.7409420289855104E-2</v>
      </c>
      <c r="L34">
        <f t="shared" si="44"/>
        <v>0.28682242990654205</v>
      </c>
      <c r="M34">
        <f t="shared" si="45"/>
        <v>0.23405000000000004</v>
      </c>
      <c r="N34" s="8" t="s">
        <v>50</v>
      </c>
      <c r="O34">
        <f t="shared" si="46"/>
        <v>0.66075833147593199</v>
      </c>
      <c r="P34">
        <f t="shared" si="47"/>
        <v>0.28682242990654205</v>
      </c>
      <c r="Q34">
        <v>0.6321324113185447</v>
      </c>
      <c r="R34">
        <v>9</v>
      </c>
      <c r="W34" t="s">
        <v>32</v>
      </c>
      <c r="X34">
        <f t="shared" si="37"/>
        <v>0</v>
      </c>
      <c r="Y34">
        <f t="shared" si="38"/>
        <v>0</v>
      </c>
      <c r="Z34">
        <f t="shared" si="39"/>
        <v>0</v>
      </c>
      <c r="AA34">
        <v>1</v>
      </c>
      <c r="AB34">
        <v>0</v>
      </c>
    </row>
    <row r="35" spans="1:28" ht="16.5" thickBot="1" x14ac:dyDescent="0.3">
      <c r="H35">
        <v>4</v>
      </c>
      <c r="I35">
        <f t="shared" si="41"/>
        <v>0.21198095238095238</v>
      </c>
      <c r="J35">
        <f t="shared" si="42"/>
        <v>5.7267175572519119E-2</v>
      </c>
      <c r="K35">
        <f t="shared" si="43"/>
        <v>0.13141304347826085</v>
      </c>
      <c r="L35">
        <f t="shared" si="44"/>
        <v>0.31</v>
      </c>
      <c r="M35">
        <f t="shared" si="45"/>
        <v>0.24490000000000003</v>
      </c>
      <c r="N35" s="8" t="s">
        <v>51</v>
      </c>
      <c r="O35">
        <f t="shared" si="46"/>
        <v>0.95556117143173236</v>
      </c>
      <c r="P35">
        <f t="shared" si="47"/>
        <v>0.31</v>
      </c>
      <c r="Q35">
        <v>0.84213604660757335</v>
      </c>
      <c r="R35">
        <v>24</v>
      </c>
      <c r="W35" t="s">
        <v>92</v>
      </c>
      <c r="X35">
        <f t="shared" si="37"/>
        <v>0</v>
      </c>
      <c r="Y35">
        <f t="shared" si="38"/>
        <v>0</v>
      </c>
      <c r="Z35">
        <f t="shared" si="39"/>
        <v>1</v>
      </c>
      <c r="AA35">
        <v>1</v>
      </c>
      <c r="AB35">
        <v>0</v>
      </c>
    </row>
    <row r="36" spans="1:28" ht="16.5" thickBot="1" x14ac:dyDescent="0.3">
      <c r="H36">
        <v>5</v>
      </c>
      <c r="I36">
        <f t="shared" si="41"/>
        <v>0</v>
      </c>
      <c r="J36">
        <f t="shared" si="42"/>
        <v>0.2939083969465649</v>
      </c>
      <c r="K36">
        <f t="shared" si="43"/>
        <v>0.28079710144927539</v>
      </c>
      <c r="L36">
        <f t="shared" si="44"/>
        <v>0.21294392523364486</v>
      </c>
      <c r="M36">
        <f t="shared" si="45"/>
        <v>0.21312500000000001</v>
      </c>
      <c r="N36" s="8" t="s">
        <v>52</v>
      </c>
      <c r="O36">
        <f t="shared" si="46"/>
        <v>1.0007744236294851</v>
      </c>
      <c r="P36">
        <f t="shared" si="47"/>
        <v>0.2939083969465649</v>
      </c>
      <c r="Q36">
        <v>0.81638536795295336</v>
      </c>
      <c r="R36">
        <v>22</v>
      </c>
      <c r="W36" t="s">
        <v>93</v>
      </c>
      <c r="X36">
        <f t="shared" si="37"/>
        <v>0</v>
      </c>
      <c r="Y36">
        <f t="shared" si="38"/>
        <v>1</v>
      </c>
      <c r="Z36">
        <f t="shared" si="39"/>
        <v>1</v>
      </c>
      <c r="AA36">
        <v>1</v>
      </c>
      <c r="AB36">
        <v>0</v>
      </c>
    </row>
    <row r="37" spans="1:28" ht="16.5" thickBot="1" x14ac:dyDescent="0.3">
      <c r="H37">
        <v>6</v>
      </c>
      <c r="I37">
        <f t="shared" si="41"/>
        <v>1.7123809523809472E-2</v>
      </c>
      <c r="J37">
        <f t="shared" si="42"/>
        <v>0.15192366412213743</v>
      </c>
      <c r="K37">
        <f t="shared" si="43"/>
        <v>0.13815217391304349</v>
      </c>
      <c r="L37">
        <f t="shared" si="44"/>
        <v>4.2009345794392534E-2</v>
      </c>
      <c r="M37">
        <f t="shared" si="45"/>
        <v>0.25652500000000006</v>
      </c>
      <c r="N37" s="8" t="s">
        <v>53</v>
      </c>
      <c r="O37">
        <f t="shared" si="46"/>
        <v>0.60573399335338296</v>
      </c>
      <c r="P37">
        <f t="shared" si="47"/>
        <v>0.25652500000000006</v>
      </c>
      <c r="Q37">
        <v>0.51631757806606748</v>
      </c>
      <c r="R37">
        <v>6</v>
      </c>
      <c r="W37" t="s">
        <v>86</v>
      </c>
      <c r="X37">
        <f t="shared" si="37"/>
        <v>0</v>
      </c>
      <c r="Y37">
        <f t="shared" si="38"/>
        <v>0</v>
      </c>
      <c r="Z37">
        <f t="shared" si="39"/>
        <v>1</v>
      </c>
      <c r="AA37">
        <v>1</v>
      </c>
      <c r="AB37">
        <v>0</v>
      </c>
    </row>
    <row r="38" spans="1:28" ht="16.5" thickBot="1" x14ac:dyDescent="0.3">
      <c r="H38">
        <v>7</v>
      </c>
      <c r="I38">
        <f t="shared" si="41"/>
        <v>0.25095238095238093</v>
      </c>
      <c r="J38">
        <f t="shared" si="42"/>
        <v>0.2257557251908397</v>
      </c>
      <c r="K38">
        <f t="shared" si="43"/>
        <v>0.22463768115942032</v>
      </c>
      <c r="L38">
        <f t="shared" si="44"/>
        <v>2.028037383177566E-2</v>
      </c>
      <c r="M38">
        <f t="shared" si="45"/>
        <v>0.25652500000000006</v>
      </c>
      <c r="N38" s="8" t="s">
        <v>54</v>
      </c>
      <c r="O38">
        <f t="shared" si="46"/>
        <v>0.97815116113441669</v>
      </c>
      <c r="P38">
        <f t="shared" si="47"/>
        <v>0.25652500000000006</v>
      </c>
      <c r="Q38">
        <v>0.69523219556890936</v>
      </c>
      <c r="R38">
        <v>14</v>
      </c>
      <c r="W38" t="s">
        <v>94</v>
      </c>
      <c r="X38">
        <f t="shared" si="37"/>
        <v>1</v>
      </c>
      <c r="Y38">
        <f t="shared" si="38"/>
        <v>0</v>
      </c>
      <c r="Z38">
        <f t="shared" si="39"/>
        <v>1</v>
      </c>
      <c r="AA38">
        <v>1</v>
      </c>
      <c r="AB38">
        <v>0</v>
      </c>
    </row>
    <row r="39" spans="1:28" ht="16.5" thickBot="1" x14ac:dyDescent="0.3">
      <c r="H39">
        <v>8</v>
      </c>
      <c r="I39">
        <f t="shared" si="41"/>
        <v>0.16651428571428573</v>
      </c>
      <c r="J39">
        <f t="shared" si="42"/>
        <v>0.21534351145038169</v>
      </c>
      <c r="K39">
        <f t="shared" si="43"/>
        <v>0.18757246376811593</v>
      </c>
      <c r="L39">
        <f t="shared" si="44"/>
        <v>0.20497663551401865</v>
      </c>
      <c r="M39">
        <f t="shared" si="45"/>
        <v>0.25652500000000006</v>
      </c>
      <c r="N39" s="8" t="s">
        <v>55</v>
      </c>
      <c r="O39">
        <f t="shared" si="46"/>
        <v>1.0309318964468019</v>
      </c>
      <c r="P39">
        <f t="shared" si="47"/>
        <v>0.25652500000000006</v>
      </c>
      <c r="Q39">
        <v>0.72058882755824438</v>
      </c>
      <c r="R39">
        <v>15</v>
      </c>
      <c r="W39" t="s">
        <v>95</v>
      </c>
      <c r="X39">
        <f t="shared" si="37"/>
        <v>0</v>
      </c>
      <c r="Y39">
        <f t="shared" si="38"/>
        <v>0</v>
      </c>
      <c r="Z39">
        <f t="shared" si="39"/>
        <v>1</v>
      </c>
      <c r="AA39">
        <v>1</v>
      </c>
      <c r="AB39">
        <v>0</v>
      </c>
    </row>
    <row r="40" spans="1:28" ht="16.5" thickBot="1" x14ac:dyDescent="0.3">
      <c r="H40">
        <v>9</v>
      </c>
      <c r="I40">
        <f t="shared" si="41"/>
        <v>0.31</v>
      </c>
      <c r="J40">
        <f t="shared" si="42"/>
        <v>0.18126717557251909</v>
      </c>
      <c r="K40">
        <f t="shared" si="43"/>
        <v>8.4800724637681152E-2</v>
      </c>
      <c r="L40">
        <f t="shared" si="44"/>
        <v>0.14051401869158878</v>
      </c>
      <c r="M40">
        <f t="shared" si="45"/>
        <v>0.10152500000000003</v>
      </c>
      <c r="N40" s="8" t="s">
        <v>56</v>
      </c>
      <c r="O40">
        <f t="shared" si="46"/>
        <v>0.8181069189017891</v>
      </c>
      <c r="P40">
        <f t="shared" si="47"/>
        <v>0.31</v>
      </c>
      <c r="Q40">
        <v>0.77610102689550342</v>
      </c>
      <c r="R40">
        <v>20</v>
      </c>
      <c r="W40" t="s">
        <v>116</v>
      </c>
      <c r="X40">
        <f t="shared" si="37"/>
        <v>1</v>
      </c>
      <c r="Y40">
        <f t="shared" si="38"/>
        <v>0</v>
      </c>
      <c r="Z40">
        <f t="shared" si="39"/>
        <v>0</v>
      </c>
      <c r="AA40">
        <v>1</v>
      </c>
      <c r="AB40">
        <v>0</v>
      </c>
    </row>
    <row r="41" spans="1:28" ht="16.5" thickBot="1" x14ac:dyDescent="0.3">
      <c r="H41">
        <v>10</v>
      </c>
      <c r="I41">
        <f t="shared" si="41"/>
        <v>0.15293333333333331</v>
      </c>
      <c r="J41">
        <f t="shared" si="42"/>
        <v>0.26267175572519086</v>
      </c>
      <c r="K41">
        <f t="shared" si="43"/>
        <v>0.24373188405797103</v>
      </c>
      <c r="L41">
        <f t="shared" si="44"/>
        <v>0.14051401869158878</v>
      </c>
      <c r="M41">
        <f t="shared" si="45"/>
        <v>0.20537500000000003</v>
      </c>
      <c r="N41" s="8" t="s">
        <v>57</v>
      </c>
      <c r="O41">
        <f t="shared" si="46"/>
        <v>1.0052259918080839</v>
      </c>
      <c r="P41">
        <f t="shared" si="47"/>
        <v>0.26267175572519086</v>
      </c>
      <c r="Q41">
        <v>0.72637286008227908</v>
      </c>
      <c r="R41">
        <v>16</v>
      </c>
      <c r="W41" t="s">
        <v>117</v>
      </c>
      <c r="X41">
        <f t="shared" si="37"/>
        <v>0</v>
      </c>
      <c r="Y41">
        <f t="shared" si="38"/>
        <v>1</v>
      </c>
      <c r="Z41">
        <f t="shared" si="39"/>
        <v>1</v>
      </c>
      <c r="AA41">
        <v>1</v>
      </c>
      <c r="AB41">
        <v>0</v>
      </c>
    </row>
    <row r="42" spans="1:28" ht="16.5" thickBot="1" x14ac:dyDescent="0.3">
      <c r="H42">
        <v>11</v>
      </c>
      <c r="I42">
        <f t="shared" si="41"/>
        <v>0.27102857142857145</v>
      </c>
      <c r="J42">
        <f t="shared" si="42"/>
        <v>9.1343511450381693E-2</v>
      </c>
      <c r="K42">
        <f t="shared" si="43"/>
        <v>0.13141304347826085</v>
      </c>
      <c r="L42">
        <f t="shared" si="44"/>
        <v>0.15862149532710279</v>
      </c>
      <c r="M42">
        <f t="shared" si="45"/>
        <v>0.14337500000000003</v>
      </c>
      <c r="N42" s="8" t="s">
        <v>58</v>
      </c>
      <c r="O42">
        <f t="shared" si="46"/>
        <v>0.79578162168431688</v>
      </c>
      <c r="P42">
        <f t="shared" si="47"/>
        <v>0.27102857142857145</v>
      </c>
      <c r="Q42">
        <v>0.65040615482336384</v>
      </c>
      <c r="R42">
        <v>11</v>
      </c>
      <c r="W42" t="s">
        <v>118</v>
      </c>
      <c r="X42">
        <f t="shared" si="37"/>
        <v>1</v>
      </c>
      <c r="Y42">
        <f t="shared" si="38"/>
        <v>0</v>
      </c>
      <c r="Z42">
        <f t="shared" si="39"/>
        <v>1</v>
      </c>
      <c r="AA42">
        <v>1</v>
      </c>
      <c r="AB42">
        <v>0</v>
      </c>
    </row>
    <row r="43" spans="1:28" ht="16.5" thickBot="1" x14ac:dyDescent="0.3">
      <c r="H43">
        <v>12</v>
      </c>
      <c r="I43">
        <f t="shared" si="41"/>
        <v>3.4838095238095231E-2</v>
      </c>
      <c r="J43">
        <f t="shared" si="42"/>
        <v>0</v>
      </c>
      <c r="K43">
        <f t="shared" si="43"/>
        <v>0</v>
      </c>
      <c r="L43">
        <f t="shared" si="44"/>
        <v>2.1004672897196201E-2</v>
      </c>
      <c r="M43">
        <f t="shared" si="45"/>
        <v>0.18755000000000005</v>
      </c>
      <c r="N43" s="8" t="s">
        <v>59</v>
      </c>
      <c r="O43">
        <f t="shared" si="46"/>
        <v>0.24339276813529148</v>
      </c>
      <c r="P43">
        <f t="shared" si="47"/>
        <v>0.18755000000000005</v>
      </c>
      <c r="Q43">
        <v>0.13876068376068387</v>
      </c>
      <c r="R43">
        <v>2</v>
      </c>
      <c r="W43" t="s">
        <v>119</v>
      </c>
      <c r="X43">
        <f t="shared" si="37"/>
        <v>0</v>
      </c>
      <c r="Y43">
        <f t="shared" si="38"/>
        <v>0</v>
      </c>
      <c r="Z43">
        <f t="shared" si="39"/>
        <v>0</v>
      </c>
      <c r="AA43">
        <v>1</v>
      </c>
      <c r="AB43">
        <v>0</v>
      </c>
    </row>
    <row r="44" spans="1:28" ht="16.5" thickBot="1" x14ac:dyDescent="0.3">
      <c r="H44">
        <v>13</v>
      </c>
      <c r="I44">
        <f t="shared" si="41"/>
        <v>3.5428571428571407E-2</v>
      </c>
      <c r="J44">
        <f t="shared" si="42"/>
        <v>7.4305343511450433E-2</v>
      </c>
      <c r="K44">
        <f t="shared" si="43"/>
        <v>5.6159420289855079E-2</v>
      </c>
      <c r="L44">
        <f t="shared" si="44"/>
        <v>0.14051401869158878</v>
      </c>
      <c r="M44">
        <f t="shared" si="45"/>
        <v>0.10152500000000003</v>
      </c>
      <c r="N44" s="8" t="s">
        <v>60</v>
      </c>
      <c r="O44">
        <f t="shared" si="46"/>
        <v>0.40793235392146571</v>
      </c>
      <c r="P44">
        <f t="shared" si="47"/>
        <v>0.14051401869158878</v>
      </c>
      <c r="Q44">
        <v>7.9047207276754905E-2</v>
      </c>
      <c r="R44">
        <v>1</v>
      </c>
      <c r="W44" t="s">
        <v>120</v>
      </c>
      <c r="X44">
        <f t="shared" si="37"/>
        <v>0</v>
      </c>
      <c r="Y44">
        <f t="shared" si="38"/>
        <v>0</v>
      </c>
      <c r="Z44">
        <f t="shared" si="39"/>
        <v>0</v>
      </c>
      <c r="AA44">
        <v>1</v>
      </c>
      <c r="AB44">
        <v>0</v>
      </c>
    </row>
    <row r="45" spans="1:28" ht="16.5" thickBot="1" x14ac:dyDescent="0.3">
      <c r="H45">
        <v>14</v>
      </c>
      <c r="I45">
        <f t="shared" si="41"/>
        <v>3.8380952380952398E-2</v>
      </c>
      <c r="J45">
        <f t="shared" si="42"/>
        <v>0.15192366412213743</v>
      </c>
      <c r="K45">
        <f t="shared" si="43"/>
        <v>7.5253623188405797E-2</v>
      </c>
      <c r="L45">
        <f t="shared" si="44"/>
        <v>9.2710280373831749E-2</v>
      </c>
      <c r="M45">
        <f t="shared" si="45"/>
        <v>0.20537500000000003</v>
      </c>
      <c r="N45" s="8" t="s">
        <v>61</v>
      </c>
      <c r="O45">
        <f t="shared" si="46"/>
        <v>0.56364352006532736</v>
      </c>
      <c r="P45">
        <f t="shared" si="47"/>
        <v>0.20537500000000003</v>
      </c>
      <c r="Q45">
        <v>0.34519926735312434</v>
      </c>
      <c r="R45">
        <v>3</v>
      </c>
      <c r="W45" t="s">
        <v>121</v>
      </c>
      <c r="X45">
        <f t="shared" si="37"/>
        <v>0</v>
      </c>
      <c r="Y45">
        <f t="shared" si="38"/>
        <v>0</v>
      </c>
      <c r="Z45">
        <f t="shared" si="39"/>
        <v>0</v>
      </c>
      <c r="AA45">
        <v>1</v>
      </c>
      <c r="AB45">
        <v>0</v>
      </c>
    </row>
    <row r="46" spans="1:28" ht="16.5" thickBot="1" x14ac:dyDescent="0.3">
      <c r="H46">
        <v>15</v>
      </c>
      <c r="I46">
        <f t="shared" si="41"/>
        <v>0.19190476190476191</v>
      </c>
      <c r="J46">
        <f t="shared" si="42"/>
        <v>0.24658015267175573</v>
      </c>
      <c r="K46">
        <f t="shared" si="43"/>
        <v>0.16847826086956522</v>
      </c>
      <c r="L46">
        <f t="shared" si="44"/>
        <v>0.28537383177570091</v>
      </c>
      <c r="M46">
        <f t="shared" si="45"/>
        <v>0</v>
      </c>
      <c r="N46" s="8" t="s">
        <v>62</v>
      </c>
      <c r="O46">
        <f t="shared" si="46"/>
        <v>0.89233700722178377</v>
      </c>
      <c r="P46">
        <f t="shared" si="47"/>
        <v>0.28537383177570091</v>
      </c>
      <c r="Q46">
        <v>0.73911266701467881</v>
      </c>
      <c r="R46">
        <v>18</v>
      </c>
      <c r="W46" t="s">
        <v>122</v>
      </c>
      <c r="X46">
        <f t="shared" si="37"/>
        <v>0</v>
      </c>
      <c r="Y46">
        <f t="shared" si="38"/>
        <v>0</v>
      </c>
      <c r="Z46">
        <f t="shared" si="39"/>
        <v>1</v>
      </c>
      <c r="AA46">
        <v>1</v>
      </c>
      <c r="AB46">
        <v>0</v>
      </c>
    </row>
    <row r="47" spans="1:28" ht="16.5" thickBot="1" x14ac:dyDescent="0.3">
      <c r="H47">
        <v>16</v>
      </c>
      <c r="I47">
        <f t="shared" si="41"/>
        <v>0.27102857142857145</v>
      </c>
      <c r="J47">
        <f t="shared" si="42"/>
        <v>0.17653435114503815</v>
      </c>
      <c r="K47">
        <f t="shared" si="43"/>
        <v>0</v>
      </c>
      <c r="L47">
        <f t="shared" si="44"/>
        <v>0.14051401869158878</v>
      </c>
      <c r="M47">
        <f t="shared" si="45"/>
        <v>0.17902500000000005</v>
      </c>
      <c r="N47" s="8" t="s">
        <v>63</v>
      </c>
      <c r="O47">
        <f t="shared" si="46"/>
        <v>0.76710194126519848</v>
      </c>
      <c r="P47">
        <f t="shared" si="47"/>
        <v>0.27102857142857145</v>
      </c>
      <c r="Q47">
        <v>0.63662801972056093</v>
      </c>
      <c r="R47">
        <v>10</v>
      </c>
      <c r="W47" t="s">
        <v>123</v>
      </c>
      <c r="X47">
        <f t="shared" si="37"/>
        <v>1</v>
      </c>
      <c r="Y47">
        <f t="shared" si="38"/>
        <v>0</v>
      </c>
      <c r="Z47">
        <f t="shared" si="39"/>
        <v>0</v>
      </c>
      <c r="AA47">
        <v>1</v>
      </c>
      <c r="AB47">
        <v>0</v>
      </c>
    </row>
    <row r="48" spans="1:28" ht="16.5" thickBot="1" x14ac:dyDescent="0.3">
      <c r="H48">
        <v>17</v>
      </c>
      <c r="I48">
        <f t="shared" si="41"/>
        <v>0.15293333333333331</v>
      </c>
      <c r="J48">
        <f t="shared" si="42"/>
        <v>0.15192366412213743</v>
      </c>
      <c r="K48">
        <f t="shared" si="43"/>
        <v>5.6159420289855079E-2</v>
      </c>
      <c r="L48">
        <f t="shared" si="44"/>
        <v>0.17165887850467287</v>
      </c>
      <c r="M48">
        <f t="shared" si="45"/>
        <v>0.20537500000000003</v>
      </c>
      <c r="N48" s="8" t="s">
        <v>64</v>
      </c>
      <c r="O48">
        <f t="shared" si="46"/>
        <v>0.73805029624999885</v>
      </c>
      <c r="P48">
        <f t="shared" si="47"/>
        <v>0.20537500000000003</v>
      </c>
      <c r="Q48">
        <v>0.42898681623790313</v>
      </c>
      <c r="R48">
        <v>4</v>
      </c>
      <c r="W48" t="s">
        <v>124</v>
      </c>
      <c r="X48">
        <f t="shared" si="37"/>
        <v>0</v>
      </c>
      <c r="Y48">
        <f t="shared" si="38"/>
        <v>0</v>
      </c>
      <c r="Z48">
        <f t="shared" si="39"/>
        <v>0</v>
      </c>
      <c r="AA48">
        <v>1</v>
      </c>
      <c r="AB48">
        <v>0</v>
      </c>
    </row>
    <row r="49" spans="8:28" ht="16.5" thickBot="1" x14ac:dyDescent="0.3">
      <c r="H49">
        <v>18</v>
      </c>
      <c r="I49">
        <f t="shared" si="41"/>
        <v>0.19190476190476191</v>
      </c>
      <c r="J49">
        <f t="shared" si="42"/>
        <v>0.26267175572519086</v>
      </c>
      <c r="K49">
        <f t="shared" si="43"/>
        <v>0.18757246376811593</v>
      </c>
      <c r="L49">
        <f t="shared" si="44"/>
        <v>0.14051401869158878</v>
      </c>
      <c r="M49">
        <f t="shared" si="45"/>
        <v>0.135625</v>
      </c>
      <c r="N49" s="8" t="s">
        <v>65</v>
      </c>
      <c r="O49">
        <f t="shared" si="46"/>
        <v>0.9182880000896575</v>
      </c>
      <c r="P49">
        <f t="shared" si="47"/>
        <v>0.26267175572519086</v>
      </c>
      <c r="Q49">
        <v>0.68460658591332635</v>
      </c>
      <c r="R49">
        <v>13</v>
      </c>
      <c r="W49" t="s">
        <v>125</v>
      </c>
      <c r="X49">
        <f t="shared" si="37"/>
        <v>0</v>
      </c>
      <c r="Y49">
        <f t="shared" si="38"/>
        <v>1</v>
      </c>
      <c r="Z49">
        <f t="shared" si="39"/>
        <v>1</v>
      </c>
      <c r="AA49">
        <v>1</v>
      </c>
      <c r="AB49">
        <v>0</v>
      </c>
    </row>
    <row r="50" spans="8:28" ht="16.5" thickBot="1" x14ac:dyDescent="0.3">
      <c r="H50">
        <v>19</v>
      </c>
      <c r="I50">
        <f t="shared" si="41"/>
        <v>0.21788571428571427</v>
      </c>
      <c r="J50">
        <f t="shared" si="42"/>
        <v>0.16801526717557255</v>
      </c>
      <c r="K50">
        <f t="shared" si="43"/>
        <v>0.16847826086956522</v>
      </c>
      <c r="L50">
        <f t="shared" si="44"/>
        <v>0.23757009345794389</v>
      </c>
      <c r="M50">
        <f t="shared" si="45"/>
        <v>0.15887500000000004</v>
      </c>
      <c r="N50" s="8" t="s">
        <v>66</v>
      </c>
      <c r="O50">
        <f t="shared" si="46"/>
        <v>0.95082433578879599</v>
      </c>
      <c r="P50">
        <f t="shared" si="47"/>
        <v>0.23757009345794389</v>
      </c>
      <c r="Q50">
        <v>0.62618518827752445</v>
      </c>
      <c r="R50">
        <v>8</v>
      </c>
      <c r="W50" t="s">
        <v>126</v>
      </c>
      <c r="X50">
        <f t="shared" si="37"/>
        <v>1</v>
      </c>
      <c r="Y50">
        <f t="shared" si="38"/>
        <v>0</v>
      </c>
      <c r="Z50">
        <f t="shared" si="39"/>
        <v>1</v>
      </c>
      <c r="AA50">
        <v>1</v>
      </c>
      <c r="AB50">
        <v>0</v>
      </c>
    </row>
    <row r="51" spans="8:28" ht="16.5" thickBot="1" x14ac:dyDescent="0.3">
      <c r="H51">
        <v>20</v>
      </c>
      <c r="I51">
        <f t="shared" si="41"/>
        <v>0.2787047619047619</v>
      </c>
      <c r="J51">
        <f t="shared" si="42"/>
        <v>0.21534351145038169</v>
      </c>
      <c r="K51">
        <f t="shared" si="43"/>
        <v>1.9094202898550718E-2</v>
      </c>
      <c r="L51">
        <f t="shared" si="44"/>
        <v>2.028037383177566E-2</v>
      </c>
      <c r="M51">
        <f t="shared" si="45"/>
        <v>0.25652500000000006</v>
      </c>
      <c r="N51" s="8" t="s">
        <v>67</v>
      </c>
      <c r="O51">
        <f t="shared" si="46"/>
        <v>0.78994785008546997</v>
      </c>
      <c r="P51">
        <f t="shared" si="47"/>
        <v>0.2787047619047619</v>
      </c>
      <c r="Q51">
        <v>0.67024902884563309</v>
      </c>
      <c r="R51">
        <v>12</v>
      </c>
      <c r="W51" t="s">
        <v>127</v>
      </c>
      <c r="X51">
        <f t="shared" si="37"/>
        <v>1</v>
      </c>
      <c r="Y51">
        <f t="shared" si="38"/>
        <v>0</v>
      </c>
      <c r="Z51">
        <f t="shared" si="39"/>
        <v>0</v>
      </c>
      <c r="AA51">
        <v>1</v>
      </c>
      <c r="AB51">
        <v>0</v>
      </c>
    </row>
    <row r="52" spans="8:28" ht="16.5" thickBot="1" x14ac:dyDescent="0.3">
      <c r="H52">
        <v>21</v>
      </c>
      <c r="I52">
        <f t="shared" si="41"/>
        <v>0.16651428571428573</v>
      </c>
      <c r="J52">
        <f t="shared" si="42"/>
        <v>0.15192366412213743</v>
      </c>
      <c r="K52">
        <f t="shared" si="43"/>
        <v>0.16847826086956522</v>
      </c>
      <c r="L52">
        <f t="shared" si="44"/>
        <v>0.23757009345794389</v>
      </c>
      <c r="M52">
        <f t="shared" si="45"/>
        <v>0.28287500000000004</v>
      </c>
      <c r="N52" s="8" t="s">
        <v>68</v>
      </c>
      <c r="O52">
        <f t="shared" si="46"/>
        <v>1.0073613041639322</v>
      </c>
      <c r="P52">
        <f t="shared" si="47"/>
        <v>0.28287500000000004</v>
      </c>
      <c r="Q52">
        <v>0.78700021535081532</v>
      </c>
      <c r="R52">
        <v>21</v>
      </c>
      <c r="W52" t="s">
        <v>128</v>
      </c>
      <c r="X52">
        <f t="shared" si="37"/>
        <v>0</v>
      </c>
      <c r="Y52">
        <f t="shared" si="38"/>
        <v>0</v>
      </c>
      <c r="Z52">
        <f t="shared" si="39"/>
        <v>1</v>
      </c>
      <c r="AA52">
        <v>1</v>
      </c>
      <c r="AB52">
        <v>0</v>
      </c>
    </row>
    <row r="53" spans="8:28" ht="16.5" thickBot="1" x14ac:dyDescent="0.3">
      <c r="H53">
        <v>22</v>
      </c>
      <c r="I53">
        <f t="shared" si="41"/>
        <v>0.25095238095238093</v>
      </c>
      <c r="J53">
        <f t="shared" si="42"/>
        <v>0.26645801526717561</v>
      </c>
      <c r="K53">
        <f t="shared" si="43"/>
        <v>0.31</v>
      </c>
      <c r="L53">
        <f t="shared" si="44"/>
        <v>0.28392523364485978</v>
      </c>
      <c r="M53">
        <f t="shared" si="45"/>
        <v>0.17282500000000003</v>
      </c>
      <c r="N53" s="8" t="s">
        <v>69</v>
      </c>
      <c r="O53">
        <f t="shared" si="46"/>
        <v>1.2841606298644161</v>
      </c>
      <c r="P53">
        <f t="shared" si="47"/>
        <v>0.31</v>
      </c>
      <c r="Q53">
        <v>0.99999999999999978</v>
      </c>
      <c r="R53">
        <v>27</v>
      </c>
      <c r="W53" t="s">
        <v>129</v>
      </c>
      <c r="X53">
        <f t="shared" si="37"/>
        <v>1</v>
      </c>
      <c r="Y53">
        <f t="shared" si="38"/>
        <v>1</v>
      </c>
      <c r="Z53">
        <f t="shared" si="39"/>
        <v>1</v>
      </c>
      <c r="AA53">
        <v>1</v>
      </c>
      <c r="AB53">
        <v>0</v>
      </c>
    </row>
    <row r="54" spans="8:28" ht="16.5" thickBot="1" x14ac:dyDescent="0.3">
      <c r="H54">
        <v>23</v>
      </c>
      <c r="I54">
        <f t="shared" si="41"/>
        <v>0.31</v>
      </c>
      <c r="J54">
        <f t="shared" si="42"/>
        <v>0.24658015267175573</v>
      </c>
      <c r="K54">
        <f t="shared" si="43"/>
        <v>0.11231884057971016</v>
      </c>
      <c r="L54">
        <f t="shared" si="44"/>
        <v>6.808411214953268E-2</v>
      </c>
      <c r="M54">
        <f t="shared" si="45"/>
        <v>0.17902500000000005</v>
      </c>
      <c r="N54" s="8" t="s">
        <v>70</v>
      </c>
      <c r="O54">
        <f t="shared" si="46"/>
        <v>0.91600810540099875</v>
      </c>
      <c r="P54">
        <f t="shared" si="47"/>
        <v>0.31</v>
      </c>
      <c r="Q54">
        <v>0.82313417909937592</v>
      </c>
      <c r="R54">
        <v>23</v>
      </c>
      <c r="W54" t="s">
        <v>130</v>
      </c>
      <c r="X54">
        <f t="shared" si="37"/>
        <v>1</v>
      </c>
      <c r="Y54">
        <f t="shared" si="38"/>
        <v>0</v>
      </c>
      <c r="Z54">
        <f t="shared" si="39"/>
        <v>1</v>
      </c>
      <c r="AA54">
        <v>1</v>
      </c>
      <c r="AB54">
        <v>0</v>
      </c>
    </row>
    <row r="55" spans="8:28" ht="16.5" thickBot="1" x14ac:dyDescent="0.3">
      <c r="H55">
        <v>24</v>
      </c>
      <c r="I55">
        <f t="shared" si="41"/>
        <v>3.4838095238095231E-2</v>
      </c>
      <c r="J55">
        <f t="shared" si="42"/>
        <v>0.2939083969465649</v>
      </c>
      <c r="K55">
        <f t="shared" si="43"/>
        <v>0.22463768115942032</v>
      </c>
      <c r="L55">
        <f t="shared" si="44"/>
        <v>9.2710280373831749E-2</v>
      </c>
      <c r="M55">
        <f t="shared" si="45"/>
        <v>0.17902500000000005</v>
      </c>
      <c r="N55" s="8" t="s">
        <v>71</v>
      </c>
      <c r="O55">
        <f t="shared" si="46"/>
        <v>0.82511945371791229</v>
      </c>
      <c r="P55">
        <f t="shared" si="47"/>
        <v>0.2939083969465649</v>
      </c>
      <c r="Q55">
        <v>0.73199816866927225</v>
      </c>
      <c r="R55">
        <v>17</v>
      </c>
      <c r="W55" t="s">
        <v>131</v>
      </c>
      <c r="X55">
        <f t="shared" si="37"/>
        <v>0</v>
      </c>
      <c r="Y55">
        <f t="shared" si="38"/>
        <v>1</v>
      </c>
      <c r="Z55">
        <f t="shared" si="39"/>
        <v>1</v>
      </c>
      <c r="AA55">
        <v>1</v>
      </c>
      <c r="AB55">
        <v>0</v>
      </c>
    </row>
    <row r="56" spans="8:28" ht="16.5" thickBot="1" x14ac:dyDescent="0.3">
      <c r="H56">
        <v>25</v>
      </c>
      <c r="I56">
        <f t="shared" si="41"/>
        <v>1.4761904761904763E-2</v>
      </c>
      <c r="J56">
        <f t="shared" si="42"/>
        <v>0.31000000000000005</v>
      </c>
      <c r="K56">
        <f t="shared" si="43"/>
        <v>0.25496376811594207</v>
      </c>
      <c r="L56">
        <f t="shared" si="44"/>
        <v>0.21294392523364486</v>
      </c>
      <c r="M56">
        <f t="shared" si="45"/>
        <v>0.17902500000000005</v>
      </c>
      <c r="N56" s="8" t="s">
        <v>72</v>
      </c>
      <c r="O56">
        <f t="shared" si="46"/>
        <v>0.97169459811149173</v>
      </c>
      <c r="P56">
        <f t="shared" si="47"/>
        <v>0.31000000000000005</v>
      </c>
      <c r="Q56">
        <v>0.84988677915467359</v>
      </c>
      <c r="R56">
        <v>25</v>
      </c>
      <c r="W56" t="s">
        <v>132</v>
      </c>
      <c r="X56">
        <f t="shared" si="37"/>
        <v>0</v>
      </c>
      <c r="Y56">
        <f t="shared" si="38"/>
        <v>1</v>
      </c>
      <c r="Z56">
        <f t="shared" si="39"/>
        <v>1</v>
      </c>
      <c r="AA56">
        <v>1</v>
      </c>
      <c r="AB56">
        <v>0</v>
      </c>
    </row>
    <row r="57" spans="8:28" ht="16.5" thickBot="1" x14ac:dyDescent="0.3">
      <c r="H57">
        <v>26</v>
      </c>
      <c r="I57">
        <f t="shared" si="41"/>
        <v>0.19190476190476191</v>
      </c>
      <c r="J57">
        <f t="shared" si="42"/>
        <v>0.12068702290076337</v>
      </c>
      <c r="K57">
        <f t="shared" si="43"/>
        <v>0.13141304347826085</v>
      </c>
      <c r="L57">
        <f t="shared" si="44"/>
        <v>0.23757009345794389</v>
      </c>
      <c r="M57">
        <f t="shared" si="45"/>
        <v>0.15655000000000002</v>
      </c>
      <c r="N57" s="8" t="s">
        <v>73</v>
      </c>
      <c r="O57">
        <f t="shared" si="46"/>
        <v>0.83812492174173014</v>
      </c>
      <c r="P57">
        <f t="shared" si="47"/>
        <v>0.23757009345794389</v>
      </c>
      <c r="Q57">
        <v>0.57204275258594395</v>
      </c>
      <c r="R57">
        <v>7</v>
      </c>
      <c r="W57" t="s">
        <v>133</v>
      </c>
      <c r="X57">
        <f t="shared" si="37"/>
        <v>0</v>
      </c>
      <c r="Y57">
        <f t="shared" si="38"/>
        <v>0</v>
      </c>
      <c r="Z57">
        <f t="shared" si="39"/>
        <v>1</v>
      </c>
      <c r="AA57">
        <v>1</v>
      </c>
      <c r="AB57">
        <v>0</v>
      </c>
    </row>
    <row r="58" spans="8:28" ht="16.5" thickBot="1" x14ac:dyDescent="0.3">
      <c r="H58">
        <v>27</v>
      </c>
      <c r="I58">
        <f t="shared" si="41"/>
        <v>0.23323809523809527</v>
      </c>
      <c r="J58">
        <f t="shared" si="42"/>
        <v>4.6854961832061115E-2</v>
      </c>
      <c r="K58">
        <f t="shared" si="43"/>
        <v>1.9094202898550718E-2</v>
      </c>
      <c r="L58">
        <f t="shared" si="44"/>
        <v>0.16514018691588783</v>
      </c>
      <c r="M58">
        <f t="shared" si="45"/>
        <v>0.14105000000000001</v>
      </c>
      <c r="N58" s="8" t="s">
        <v>74</v>
      </c>
      <c r="O58">
        <f>SUM(I58:M58)</f>
        <v>0.60537744688459494</v>
      </c>
      <c r="P58">
        <f t="shared" si="47"/>
        <v>0.23323809523809527</v>
      </c>
      <c r="Q58">
        <v>0.44744767176429823</v>
      </c>
      <c r="R58">
        <v>5</v>
      </c>
      <c r="W58" t="s">
        <v>36</v>
      </c>
      <c r="X58">
        <f>IF($P$6&gt;P4, 1,0)</f>
        <v>1</v>
      </c>
      <c r="Y58">
        <f>IF($Q$6&gt;Q4, 1,0)</f>
        <v>1</v>
      </c>
      <c r="Z58">
        <f>IF($R$6&gt;R4, 1,0)</f>
        <v>1</v>
      </c>
      <c r="AA58">
        <v>1</v>
      </c>
      <c r="AB58">
        <v>1</v>
      </c>
    </row>
    <row r="59" spans="8:28" ht="15.75" thickBot="1" x14ac:dyDescent="0.3">
      <c r="W59" t="s">
        <v>34</v>
      </c>
      <c r="X59">
        <f t="shared" ref="X59:X84" si="48">IF($P$6&gt;P5, 1,0)</f>
        <v>1</v>
      </c>
      <c r="Y59">
        <f t="shared" ref="Y59:Y84" si="49">IF($Q$6&gt;Q5, 1,0)</f>
        <v>1</v>
      </c>
      <c r="Z59">
        <f t="shared" ref="Z59:Z84" si="50">IF($R$6&gt;R5, 1,0)</f>
        <v>0</v>
      </c>
      <c r="AA59">
        <v>0</v>
      </c>
      <c r="AB59">
        <v>0</v>
      </c>
    </row>
    <row r="60" spans="8:28" ht="19.5" thickBot="1" x14ac:dyDescent="0.3">
      <c r="M60" s="19"/>
      <c r="N60" s="19" t="s">
        <v>775</v>
      </c>
      <c r="O60">
        <f>MIN(O32:O58)</f>
        <v>0.24339276813529148</v>
      </c>
      <c r="P60">
        <f>MIN(P32:P58)</f>
        <v>0.14051401869158878</v>
      </c>
      <c r="W60" t="s">
        <v>96</v>
      </c>
      <c r="X60">
        <f t="shared" si="48"/>
        <v>0</v>
      </c>
      <c r="Y60">
        <f t="shared" si="49"/>
        <v>0</v>
      </c>
      <c r="Z60">
        <f t="shared" si="50"/>
        <v>0</v>
      </c>
      <c r="AA60">
        <v>0</v>
      </c>
      <c r="AB60">
        <v>0</v>
      </c>
    </row>
    <row r="61" spans="8:28" ht="19.5" thickBot="1" x14ac:dyDescent="0.3">
      <c r="M61" s="20"/>
      <c r="N61" s="20" t="s">
        <v>776</v>
      </c>
      <c r="O61">
        <f>MAX(O32:O58)</f>
        <v>1.2841606298644161</v>
      </c>
      <c r="P61">
        <f>MAX(P32:P58)</f>
        <v>0.31000000000000005</v>
      </c>
      <c r="W61" t="s">
        <v>29</v>
      </c>
      <c r="X61">
        <f t="shared" si="48"/>
        <v>0</v>
      </c>
      <c r="Y61">
        <f t="shared" si="49"/>
        <v>0</v>
      </c>
      <c r="Z61">
        <f t="shared" si="50"/>
        <v>0</v>
      </c>
      <c r="AA61">
        <v>1</v>
      </c>
      <c r="AB61">
        <v>0</v>
      </c>
    </row>
    <row r="62" spans="8:28" x14ac:dyDescent="0.25">
      <c r="W62" t="s">
        <v>97</v>
      </c>
      <c r="X62">
        <f t="shared" si="48"/>
        <v>1</v>
      </c>
      <c r="Y62">
        <f t="shared" si="49"/>
        <v>0</v>
      </c>
      <c r="Z62">
        <f t="shared" si="50"/>
        <v>0</v>
      </c>
      <c r="AA62">
        <v>1</v>
      </c>
      <c r="AB62">
        <v>0</v>
      </c>
    </row>
    <row r="63" spans="8:28" x14ac:dyDescent="0.25">
      <c r="W63" t="s">
        <v>98</v>
      </c>
      <c r="X63">
        <f t="shared" si="48"/>
        <v>0</v>
      </c>
      <c r="Y63">
        <f t="shared" si="49"/>
        <v>1</v>
      </c>
      <c r="Z63">
        <f t="shared" si="50"/>
        <v>1</v>
      </c>
      <c r="AA63">
        <v>1</v>
      </c>
      <c r="AB63">
        <v>0</v>
      </c>
    </row>
    <row r="64" spans="8:28" x14ac:dyDescent="0.25">
      <c r="H64">
        <v>2</v>
      </c>
      <c r="I64">
        <f>(0.5*((O33-$O$60)/($O$61-$O$60)))+(0.5*((P33-$P$60)/($P$61-$P$60)))</f>
        <v>0.85216706673637799</v>
      </c>
      <c r="J64">
        <f t="shared" ref="J64:J84" si="51">IF(I64=MIN($I$63:$I$89),1,0)</f>
        <v>1</v>
      </c>
      <c r="M64">
        <v>13</v>
      </c>
      <c r="N64">
        <v>7.9047207276754905E-2</v>
      </c>
      <c r="O64">
        <v>1</v>
      </c>
      <c r="W64" t="s">
        <v>152</v>
      </c>
      <c r="X64">
        <f t="shared" si="48"/>
        <v>0</v>
      </c>
      <c r="Y64">
        <f t="shared" si="49"/>
        <v>0</v>
      </c>
      <c r="Z64">
        <f t="shared" si="50"/>
        <v>0</v>
      </c>
      <c r="AA64">
        <v>0</v>
      </c>
      <c r="AB64">
        <v>0</v>
      </c>
    </row>
    <row r="65" spans="13:28" x14ac:dyDescent="0.25">
      <c r="M65">
        <v>12</v>
      </c>
      <c r="N65">
        <v>0.13876068376068387</v>
      </c>
      <c r="O65">
        <v>2</v>
      </c>
      <c r="W65" t="s">
        <v>153</v>
      </c>
      <c r="X65">
        <f t="shared" si="48"/>
        <v>1</v>
      </c>
      <c r="Y65">
        <f t="shared" si="49"/>
        <v>1</v>
      </c>
      <c r="Z65">
        <f t="shared" si="50"/>
        <v>1</v>
      </c>
      <c r="AA65">
        <v>0</v>
      </c>
      <c r="AB65">
        <v>0</v>
      </c>
    </row>
    <row r="66" spans="13:28" x14ac:dyDescent="0.25">
      <c r="M66">
        <v>14</v>
      </c>
      <c r="N66">
        <v>0.34519926735312434</v>
      </c>
      <c r="O66">
        <v>3</v>
      </c>
      <c r="W66" t="s">
        <v>154</v>
      </c>
      <c r="X66">
        <f t="shared" si="48"/>
        <v>1</v>
      </c>
      <c r="Y66">
        <f t="shared" si="49"/>
        <v>0</v>
      </c>
      <c r="Z66">
        <f t="shared" si="50"/>
        <v>1</v>
      </c>
      <c r="AA66">
        <v>1</v>
      </c>
      <c r="AB66">
        <v>0</v>
      </c>
    </row>
    <row r="67" spans="13:28" x14ac:dyDescent="0.25">
      <c r="M67">
        <v>17</v>
      </c>
      <c r="N67">
        <v>0.42898681623790313</v>
      </c>
      <c r="O67">
        <v>4</v>
      </c>
      <c r="W67" t="s">
        <v>158</v>
      </c>
      <c r="X67">
        <f t="shared" si="48"/>
        <v>1</v>
      </c>
      <c r="Y67">
        <f t="shared" si="49"/>
        <v>0</v>
      </c>
      <c r="Z67">
        <f t="shared" si="50"/>
        <v>0</v>
      </c>
      <c r="AA67">
        <v>0</v>
      </c>
      <c r="AB67">
        <v>0</v>
      </c>
    </row>
    <row r="68" spans="13:28" x14ac:dyDescent="0.25">
      <c r="M68">
        <v>27</v>
      </c>
      <c r="N68">
        <v>0.44744767176429823</v>
      </c>
      <c r="O68">
        <v>5</v>
      </c>
      <c r="W68" t="s">
        <v>159</v>
      </c>
      <c r="X68">
        <f t="shared" si="48"/>
        <v>0</v>
      </c>
      <c r="Y68">
        <f t="shared" si="49"/>
        <v>1</v>
      </c>
      <c r="Z68">
        <f t="shared" si="50"/>
        <v>1</v>
      </c>
      <c r="AA68">
        <v>0</v>
      </c>
      <c r="AB68">
        <v>0</v>
      </c>
    </row>
    <row r="69" spans="13:28" x14ac:dyDescent="0.25">
      <c r="M69">
        <v>6</v>
      </c>
      <c r="N69">
        <v>0.51631757806606748</v>
      </c>
      <c r="O69">
        <v>6</v>
      </c>
      <c r="W69" t="s">
        <v>160</v>
      </c>
      <c r="X69">
        <f t="shared" si="48"/>
        <v>1</v>
      </c>
      <c r="Y69">
        <f t="shared" si="49"/>
        <v>0</v>
      </c>
      <c r="Z69">
        <f t="shared" si="50"/>
        <v>0</v>
      </c>
      <c r="AA69">
        <v>1</v>
      </c>
      <c r="AB69">
        <v>0</v>
      </c>
    </row>
    <row r="70" spans="13:28" x14ac:dyDescent="0.25">
      <c r="M70">
        <v>26</v>
      </c>
      <c r="N70">
        <v>0.57204275258594395</v>
      </c>
      <c r="O70">
        <v>7</v>
      </c>
      <c r="W70" t="s">
        <v>161</v>
      </c>
      <c r="X70">
        <f t="shared" si="48"/>
        <v>0</v>
      </c>
      <c r="Y70">
        <f t="shared" si="49"/>
        <v>0</v>
      </c>
      <c r="Z70">
        <f t="shared" si="50"/>
        <v>0</v>
      </c>
      <c r="AA70">
        <v>0</v>
      </c>
      <c r="AB70">
        <v>0</v>
      </c>
    </row>
    <row r="71" spans="13:28" x14ac:dyDescent="0.25">
      <c r="M71">
        <v>19</v>
      </c>
      <c r="N71">
        <v>0.62618518827752445</v>
      </c>
      <c r="O71">
        <v>8</v>
      </c>
      <c r="W71" t="s">
        <v>162</v>
      </c>
      <c r="X71">
        <f t="shared" si="48"/>
        <v>0</v>
      </c>
      <c r="Y71">
        <f t="shared" si="49"/>
        <v>0</v>
      </c>
      <c r="Z71">
        <f t="shared" si="50"/>
        <v>0</v>
      </c>
      <c r="AA71">
        <v>0</v>
      </c>
      <c r="AB71">
        <v>0</v>
      </c>
    </row>
    <row r="72" spans="13:28" x14ac:dyDescent="0.25">
      <c r="M72">
        <v>3</v>
      </c>
      <c r="N72">
        <v>0.6321324113185447</v>
      </c>
      <c r="O72">
        <v>9</v>
      </c>
      <c r="W72" t="s">
        <v>163</v>
      </c>
      <c r="X72">
        <f t="shared" si="48"/>
        <v>0</v>
      </c>
      <c r="Y72">
        <f t="shared" si="49"/>
        <v>0</v>
      </c>
      <c r="Z72">
        <f t="shared" si="50"/>
        <v>0</v>
      </c>
      <c r="AA72">
        <v>0</v>
      </c>
      <c r="AB72">
        <v>0</v>
      </c>
    </row>
    <row r="73" spans="13:28" x14ac:dyDescent="0.25">
      <c r="M73">
        <v>16</v>
      </c>
      <c r="N73">
        <v>0.63662801972056093</v>
      </c>
      <c r="O73">
        <v>10</v>
      </c>
      <c r="W73" t="s">
        <v>164</v>
      </c>
      <c r="X73">
        <f t="shared" si="48"/>
        <v>1</v>
      </c>
      <c r="Y73">
        <f t="shared" si="49"/>
        <v>1</v>
      </c>
      <c r="Z73">
        <f t="shared" si="50"/>
        <v>1</v>
      </c>
      <c r="AA73">
        <v>1</v>
      </c>
      <c r="AB73">
        <v>0</v>
      </c>
    </row>
    <row r="74" spans="13:28" x14ac:dyDescent="0.25">
      <c r="M74">
        <v>11</v>
      </c>
      <c r="N74">
        <v>0.65040615482336384</v>
      </c>
      <c r="O74">
        <v>11</v>
      </c>
      <c r="W74" t="s">
        <v>165</v>
      </c>
      <c r="X74">
        <f t="shared" si="48"/>
        <v>1</v>
      </c>
      <c r="Y74">
        <f t="shared" si="49"/>
        <v>0</v>
      </c>
      <c r="Z74">
        <f t="shared" si="50"/>
        <v>0</v>
      </c>
      <c r="AA74">
        <v>0</v>
      </c>
      <c r="AB74">
        <v>0</v>
      </c>
    </row>
    <row r="75" spans="13:28" x14ac:dyDescent="0.25">
      <c r="M75">
        <v>20</v>
      </c>
      <c r="N75">
        <v>0.67024902884563309</v>
      </c>
      <c r="O75">
        <v>12</v>
      </c>
      <c r="W75" t="s">
        <v>166</v>
      </c>
      <c r="X75">
        <f t="shared" si="48"/>
        <v>0</v>
      </c>
      <c r="Y75">
        <f t="shared" si="49"/>
        <v>0</v>
      </c>
      <c r="Z75">
        <f t="shared" si="50"/>
        <v>0</v>
      </c>
      <c r="AA75">
        <v>1</v>
      </c>
      <c r="AB75">
        <v>0</v>
      </c>
    </row>
    <row r="76" spans="13:28" x14ac:dyDescent="0.25">
      <c r="M76">
        <v>18</v>
      </c>
      <c r="N76">
        <v>0.68460658591332635</v>
      </c>
      <c r="O76">
        <v>13</v>
      </c>
      <c r="W76" t="s">
        <v>167</v>
      </c>
      <c r="X76">
        <f t="shared" si="48"/>
        <v>1</v>
      </c>
      <c r="Y76">
        <f t="shared" si="49"/>
        <v>1</v>
      </c>
      <c r="Z76">
        <f t="shared" si="50"/>
        <v>1</v>
      </c>
      <c r="AA76">
        <v>0</v>
      </c>
      <c r="AB76">
        <v>0</v>
      </c>
    </row>
    <row r="77" spans="13:28" x14ac:dyDescent="0.25">
      <c r="M77">
        <v>7</v>
      </c>
      <c r="N77">
        <v>0.69523219556890936</v>
      </c>
      <c r="O77">
        <v>14</v>
      </c>
      <c r="W77" t="s">
        <v>168</v>
      </c>
      <c r="X77">
        <f t="shared" si="48"/>
        <v>1</v>
      </c>
      <c r="Y77">
        <f t="shared" si="49"/>
        <v>0</v>
      </c>
      <c r="Z77">
        <f t="shared" si="50"/>
        <v>1</v>
      </c>
      <c r="AA77">
        <v>1</v>
      </c>
      <c r="AB77">
        <v>0</v>
      </c>
    </row>
    <row r="78" spans="13:28" x14ac:dyDescent="0.25">
      <c r="M78">
        <v>8</v>
      </c>
      <c r="N78">
        <v>0.72058882755824438</v>
      </c>
      <c r="O78">
        <v>15</v>
      </c>
      <c r="W78" t="s">
        <v>169</v>
      </c>
      <c r="X78">
        <f t="shared" si="48"/>
        <v>1</v>
      </c>
      <c r="Y78">
        <f t="shared" si="49"/>
        <v>0</v>
      </c>
      <c r="Z78">
        <f t="shared" si="50"/>
        <v>0</v>
      </c>
      <c r="AA78">
        <v>0</v>
      </c>
      <c r="AB78">
        <v>0</v>
      </c>
    </row>
    <row r="79" spans="13:28" x14ac:dyDescent="0.25">
      <c r="M79">
        <v>10</v>
      </c>
      <c r="N79">
        <v>0.72637286008227908</v>
      </c>
      <c r="O79">
        <v>16</v>
      </c>
      <c r="W79" t="s">
        <v>170</v>
      </c>
      <c r="X79">
        <f t="shared" si="48"/>
        <v>1</v>
      </c>
      <c r="Y79">
        <f t="shared" si="49"/>
        <v>0</v>
      </c>
      <c r="Z79">
        <f t="shared" si="50"/>
        <v>1</v>
      </c>
      <c r="AA79">
        <v>1</v>
      </c>
      <c r="AB79">
        <v>0</v>
      </c>
    </row>
    <row r="80" spans="13:28" x14ac:dyDescent="0.25">
      <c r="M80">
        <v>24</v>
      </c>
      <c r="N80">
        <v>0.73199816866927225</v>
      </c>
      <c r="O80">
        <v>17</v>
      </c>
      <c r="W80" t="s">
        <v>171</v>
      </c>
      <c r="X80">
        <f t="shared" si="48"/>
        <v>1</v>
      </c>
      <c r="Y80">
        <f t="shared" si="49"/>
        <v>1</v>
      </c>
      <c r="Z80">
        <f t="shared" si="50"/>
        <v>1</v>
      </c>
      <c r="AA80">
        <v>1</v>
      </c>
      <c r="AB80">
        <v>0</v>
      </c>
    </row>
    <row r="81" spans="8:28" x14ac:dyDescent="0.25">
      <c r="M81">
        <v>15</v>
      </c>
      <c r="N81">
        <v>0.73911266701467881</v>
      </c>
      <c r="O81">
        <v>18</v>
      </c>
      <c r="W81" t="s">
        <v>172</v>
      </c>
      <c r="X81">
        <f t="shared" si="48"/>
        <v>1</v>
      </c>
      <c r="Y81">
        <f t="shared" si="49"/>
        <v>1</v>
      </c>
      <c r="Z81">
        <f t="shared" si="50"/>
        <v>0</v>
      </c>
      <c r="AA81">
        <v>0</v>
      </c>
      <c r="AB81">
        <v>0</v>
      </c>
    </row>
    <row r="82" spans="8:28" x14ac:dyDescent="0.25">
      <c r="M82">
        <v>1</v>
      </c>
      <c r="N82">
        <v>0.75689614561310403</v>
      </c>
      <c r="O82">
        <v>19</v>
      </c>
      <c r="W82" t="s">
        <v>173</v>
      </c>
      <c r="X82">
        <f t="shared" si="48"/>
        <v>0</v>
      </c>
      <c r="Y82">
        <f t="shared" si="49"/>
        <v>1</v>
      </c>
      <c r="Z82">
        <f t="shared" si="50"/>
        <v>1</v>
      </c>
      <c r="AA82">
        <v>0</v>
      </c>
      <c r="AB82">
        <v>0</v>
      </c>
    </row>
    <row r="83" spans="8:28" x14ac:dyDescent="0.25">
      <c r="M83">
        <v>9</v>
      </c>
      <c r="N83">
        <v>0.77610102689550342</v>
      </c>
      <c r="O83">
        <v>20</v>
      </c>
      <c r="W83" t="s">
        <v>174</v>
      </c>
      <c r="X83">
        <f t="shared" si="48"/>
        <v>0</v>
      </c>
      <c r="Y83">
        <f t="shared" si="49"/>
        <v>1</v>
      </c>
      <c r="Z83">
        <f t="shared" si="50"/>
        <v>1</v>
      </c>
      <c r="AA83">
        <v>1</v>
      </c>
      <c r="AB83">
        <v>0</v>
      </c>
    </row>
    <row r="84" spans="8:28" x14ac:dyDescent="0.25">
      <c r="H84">
        <v>22</v>
      </c>
      <c r="I84">
        <f t="shared" ref="I84" si="52">(0.5*((O53-$O$60)/($O$61-$O$60)))+(0.5*((P53-$P$60)/($P$61-$P$60)))</f>
        <v>0.99999999999999978</v>
      </c>
      <c r="J84">
        <f t="shared" si="51"/>
        <v>0</v>
      </c>
      <c r="M84">
        <v>21</v>
      </c>
      <c r="N84">
        <v>0.78700021535081532</v>
      </c>
      <c r="O84">
        <v>21</v>
      </c>
      <c r="W84" t="s">
        <v>175</v>
      </c>
      <c r="X84">
        <f t="shared" si="48"/>
        <v>1</v>
      </c>
      <c r="Y84">
        <f t="shared" si="49"/>
        <v>0</v>
      </c>
      <c r="Z84">
        <f t="shared" si="50"/>
        <v>0</v>
      </c>
      <c r="AA84">
        <v>1</v>
      </c>
      <c r="AB84">
        <v>0</v>
      </c>
    </row>
    <row r="85" spans="8:28" x14ac:dyDescent="0.25">
      <c r="M85">
        <v>5</v>
      </c>
      <c r="N85">
        <v>0.81638536795295336</v>
      </c>
      <c r="O85">
        <v>22</v>
      </c>
      <c r="W85" t="s">
        <v>37</v>
      </c>
      <c r="X85">
        <f>IF($P$7&gt;P4, 1,0)</f>
        <v>1</v>
      </c>
      <c r="Y85">
        <f>IF($Q$7&gt;Q4, 1,0)</f>
        <v>1</v>
      </c>
      <c r="Z85">
        <f>IF($R$7&gt;R4, 1,0)</f>
        <v>1</v>
      </c>
      <c r="AA85">
        <f>IF($S$7&gt;S4, 1,0)</f>
        <v>1</v>
      </c>
      <c r="AB85">
        <f>IF($T$7&gt;T4, 1,0)</f>
        <v>1</v>
      </c>
    </row>
    <row r="86" spans="8:28" x14ac:dyDescent="0.25">
      <c r="M86">
        <v>23</v>
      </c>
      <c r="N86">
        <v>0.82313417909937592</v>
      </c>
      <c r="O86">
        <v>23</v>
      </c>
      <c r="W86" t="s">
        <v>38</v>
      </c>
      <c r="X86">
        <f t="shared" ref="X86:X111" si="53">IF($P$7&gt;P5, 1,0)</f>
        <v>1</v>
      </c>
      <c r="Y86">
        <f t="shared" ref="Y86:Y111" si="54">IF($Q$7&gt;Q5, 1,0)</f>
        <v>1</v>
      </c>
      <c r="Z86">
        <f t="shared" ref="Z86:Z111" si="55">IF($R$7&gt;R5, 1,0)</f>
        <v>1</v>
      </c>
      <c r="AA86">
        <f t="shared" ref="AA86:AA111" si="56">IF($S$7&gt;S5, 1,0)</f>
        <v>0</v>
      </c>
      <c r="AB86">
        <f t="shared" ref="AB86:AB111" si="57">IF($T$7&gt;T5, 1,0)</f>
        <v>1</v>
      </c>
    </row>
    <row r="87" spans="8:28" x14ac:dyDescent="0.25">
      <c r="M87">
        <v>4</v>
      </c>
      <c r="N87">
        <v>0.84213604660757335</v>
      </c>
      <c r="O87">
        <v>24</v>
      </c>
      <c r="W87" t="s">
        <v>35</v>
      </c>
      <c r="X87">
        <f t="shared" si="53"/>
        <v>1</v>
      </c>
      <c r="Y87">
        <f t="shared" si="54"/>
        <v>1</v>
      </c>
      <c r="Z87">
        <f t="shared" si="55"/>
        <v>1</v>
      </c>
      <c r="AA87">
        <f t="shared" si="56"/>
        <v>0</v>
      </c>
      <c r="AB87">
        <f t="shared" si="57"/>
        <v>1</v>
      </c>
    </row>
    <row r="88" spans="8:28" x14ac:dyDescent="0.25">
      <c r="M88">
        <v>25</v>
      </c>
      <c r="N88">
        <v>0.84988677915467359</v>
      </c>
      <c r="O88">
        <v>25</v>
      </c>
      <c r="W88" t="s">
        <v>155</v>
      </c>
      <c r="X88">
        <f t="shared" si="53"/>
        <v>0</v>
      </c>
      <c r="Y88">
        <f t="shared" si="54"/>
        <v>0</v>
      </c>
      <c r="Z88">
        <f t="shared" si="55"/>
        <v>0</v>
      </c>
      <c r="AA88">
        <f t="shared" si="56"/>
        <v>0</v>
      </c>
      <c r="AB88">
        <f t="shared" si="57"/>
        <v>0</v>
      </c>
    </row>
    <row r="89" spans="8:28" x14ac:dyDescent="0.25">
      <c r="M89">
        <v>2</v>
      </c>
      <c r="N89">
        <v>0.85216706673637799</v>
      </c>
      <c r="O89">
        <v>26</v>
      </c>
      <c r="W89" t="s">
        <v>156</v>
      </c>
      <c r="X89">
        <f t="shared" si="53"/>
        <v>1</v>
      </c>
      <c r="Y89">
        <f t="shared" si="54"/>
        <v>1</v>
      </c>
      <c r="Z89">
        <f t="shared" si="55"/>
        <v>1</v>
      </c>
      <c r="AA89">
        <f t="shared" si="56"/>
        <v>1</v>
      </c>
      <c r="AB89">
        <f t="shared" si="57"/>
        <v>1</v>
      </c>
    </row>
    <row r="90" spans="8:28" x14ac:dyDescent="0.25">
      <c r="M90">
        <v>22</v>
      </c>
      <c r="N90">
        <v>0.99999999999999978</v>
      </c>
      <c r="O90">
        <v>27</v>
      </c>
      <c r="W90" t="s">
        <v>157</v>
      </c>
      <c r="X90">
        <f t="shared" si="53"/>
        <v>0</v>
      </c>
      <c r="Y90">
        <f t="shared" si="54"/>
        <v>1</v>
      </c>
      <c r="Z90">
        <f t="shared" si="55"/>
        <v>1</v>
      </c>
      <c r="AA90">
        <f t="shared" si="56"/>
        <v>0</v>
      </c>
      <c r="AB90">
        <f t="shared" si="57"/>
        <v>0</v>
      </c>
    </row>
    <row r="91" spans="8:28" x14ac:dyDescent="0.25">
      <c r="W91" t="s">
        <v>176</v>
      </c>
      <c r="X91">
        <f t="shared" si="53"/>
        <v>0</v>
      </c>
      <c r="Y91">
        <f t="shared" si="54"/>
        <v>1</v>
      </c>
      <c r="Z91">
        <f t="shared" si="55"/>
        <v>1</v>
      </c>
      <c r="AA91">
        <f t="shared" si="56"/>
        <v>0</v>
      </c>
      <c r="AB91">
        <f t="shared" si="57"/>
        <v>1</v>
      </c>
    </row>
    <row r="92" spans="8:28" x14ac:dyDescent="0.25">
      <c r="W92" t="s">
        <v>177</v>
      </c>
      <c r="X92">
        <f t="shared" si="53"/>
        <v>1</v>
      </c>
      <c r="Y92">
        <f t="shared" si="54"/>
        <v>1</v>
      </c>
      <c r="Z92">
        <f t="shared" si="55"/>
        <v>1</v>
      </c>
      <c r="AA92">
        <f t="shared" si="56"/>
        <v>0</v>
      </c>
      <c r="AB92">
        <f t="shared" si="57"/>
        <v>1</v>
      </c>
    </row>
    <row r="93" spans="8:28" x14ac:dyDescent="0.25">
      <c r="W93" t="s">
        <v>178</v>
      </c>
      <c r="X93">
        <f t="shared" si="53"/>
        <v>1</v>
      </c>
      <c r="Y93">
        <f t="shared" si="54"/>
        <v>1</v>
      </c>
      <c r="Z93">
        <f t="shared" si="55"/>
        <v>1</v>
      </c>
      <c r="AA93">
        <f t="shared" si="56"/>
        <v>0</v>
      </c>
      <c r="AB93">
        <f t="shared" si="57"/>
        <v>1</v>
      </c>
    </row>
    <row r="94" spans="8:28" x14ac:dyDescent="0.25">
      <c r="W94" t="s">
        <v>179</v>
      </c>
      <c r="X94">
        <f t="shared" si="53"/>
        <v>1</v>
      </c>
      <c r="Y94">
        <f t="shared" si="54"/>
        <v>1</v>
      </c>
      <c r="Z94">
        <f t="shared" si="55"/>
        <v>1</v>
      </c>
      <c r="AA94">
        <f t="shared" si="56"/>
        <v>0</v>
      </c>
      <c r="AB94">
        <f t="shared" si="57"/>
        <v>0</v>
      </c>
    </row>
    <row r="95" spans="8:28" x14ac:dyDescent="0.25">
      <c r="W95" t="s">
        <v>180</v>
      </c>
      <c r="X95">
        <f t="shared" si="53"/>
        <v>1</v>
      </c>
      <c r="Y95">
        <f t="shared" si="54"/>
        <v>1</v>
      </c>
      <c r="Z95">
        <f t="shared" si="55"/>
        <v>1</v>
      </c>
      <c r="AA95">
        <f t="shared" si="56"/>
        <v>0</v>
      </c>
      <c r="AB95">
        <f t="shared" si="57"/>
        <v>0</v>
      </c>
    </row>
    <row r="96" spans="8:28" x14ac:dyDescent="0.25">
      <c r="W96" t="s">
        <v>181</v>
      </c>
      <c r="X96">
        <f t="shared" si="53"/>
        <v>1</v>
      </c>
      <c r="Y96">
        <f t="shared" si="54"/>
        <v>1</v>
      </c>
      <c r="Z96">
        <f t="shared" si="55"/>
        <v>1</v>
      </c>
      <c r="AA96">
        <f t="shared" si="56"/>
        <v>0</v>
      </c>
      <c r="AB96">
        <f t="shared" si="57"/>
        <v>0</v>
      </c>
    </row>
    <row r="97" spans="23:28" x14ac:dyDescent="0.25">
      <c r="W97" t="s">
        <v>182</v>
      </c>
      <c r="X97">
        <f t="shared" si="53"/>
        <v>0</v>
      </c>
      <c r="Y97">
        <f t="shared" si="54"/>
        <v>0</v>
      </c>
      <c r="Z97">
        <f t="shared" si="55"/>
        <v>0</v>
      </c>
      <c r="AA97">
        <f t="shared" si="56"/>
        <v>0</v>
      </c>
      <c r="AB97">
        <f t="shared" si="57"/>
        <v>0</v>
      </c>
    </row>
    <row r="98" spans="23:28" x14ac:dyDescent="0.25">
      <c r="W98" t="s">
        <v>183</v>
      </c>
      <c r="X98">
        <f t="shared" si="53"/>
        <v>0</v>
      </c>
      <c r="Y98">
        <f t="shared" si="54"/>
        <v>1</v>
      </c>
      <c r="Z98">
        <f t="shared" si="55"/>
        <v>1</v>
      </c>
      <c r="AA98">
        <f t="shared" si="56"/>
        <v>0</v>
      </c>
      <c r="AB98">
        <f t="shared" si="57"/>
        <v>0</v>
      </c>
    </row>
    <row r="99" spans="23:28" x14ac:dyDescent="0.25">
      <c r="W99" t="s">
        <v>184</v>
      </c>
      <c r="X99">
        <f t="shared" si="53"/>
        <v>0</v>
      </c>
      <c r="Y99">
        <f t="shared" si="54"/>
        <v>1</v>
      </c>
      <c r="Z99">
        <f t="shared" si="55"/>
        <v>1</v>
      </c>
      <c r="AA99">
        <f t="shared" si="56"/>
        <v>0</v>
      </c>
      <c r="AB99">
        <f t="shared" si="57"/>
        <v>0</v>
      </c>
    </row>
    <row r="100" spans="23:28" x14ac:dyDescent="0.25">
      <c r="W100" t="s">
        <v>185</v>
      </c>
      <c r="X100">
        <f t="shared" si="53"/>
        <v>1</v>
      </c>
      <c r="Y100">
        <f t="shared" si="54"/>
        <v>1</v>
      </c>
      <c r="Z100">
        <f t="shared" si="55"/>
        <v>1</v>
      </c>
      <c r="AA100">
        <f t="shared" si="56"/>
        <v>0</v>
      </c>
      <c r="AB100">
        <f t="shared" si="57"/>
        <v>0</v>
      </c>
    </row>
    <row r="101" spans="23:28" x14ac:dyDescent="0.25">
      <c r="W101" t="s">
        <v>186</v>
      </c>
      <c r="X101">
        <f t="shared" si="53"/>
        <v>1</v>
      </c>
      <c r="Y101">
        <f t="shared" si="54"/>
        <v>1</v>
      </c>
      <c r="Z101">
        <f t="shared" si="55"/>
        <v>0</v>
      </c>
      <c r="AA101">
        <f t="shared" si="56"/>
        <v>0</v>
      </c>
      <c r="AB101">
        <f t="shared" si="57"/>
        <v>0</v>
      </c>
    </row>
    <row r="102" spans="23:28" x14ac:dyDescent="0.25">
      <c r="W102" t="s">
        <v>187</v>
      </c>
      <c r="X102">
        <f t="shared" si="53"/>
        <v>1</v>
      </c>
      <c r="Y102">
        <f t="shared" si="54"/>
        <v>1</v>
      </c>
      <c r="Z102">
        <f t="shared" si="55"/>
        <v>1</v>
      </c>
      <c r="AA102">
        <f t="shared" si="56"/>
        <v>0</v>
      </c>
      <c r="AB102">
        <f t="shared" si="57"/>
        <v>0</v>
      </c>
    </row>
    <row r="103" spans="23:28" x14ac:dyDescent="0.25">
      <c r="W103" t="s">
        <v>188</v>
      </c>
      <c r="X103">
        <f t="shared" si="53"/>
        <v>1</v>
      </c>
      <c r="Y103">
        <f t="shared" si="54"/>
        <v>1</v>
      </c>
      <c r="Z103">
        <f t="shared" si="55"/>
        <v>1</v>
      </c>
      <c r="AA103">
        <f t="shared" si="56"/>
        <v>0</v>
      </c>
      <c r="AB103">
        <f t="shared" si="57"/>
        <v>0</v>
      </c>
    </row>
    <row r="104" spans="23:28" x14ac:dyDescent="0.25">
      <c r="W104" t="s">
        <v>189</v>
      </c>
      <c r="X104">
        <f t="shared" si="53"/>
        <v>1</v>
      </c>
      <c r="Y104">
        <f t="shared" si="54"/>
        <v>1</v>
      </c>
      <c r="Z104">
        <f t="shared" si="55"/>
        <v>1</v>
      </c>
      <c r="AA104">
        <f t="shared" si="56"/>
        <v>0</v>
      </c>
      <c r="AB104">
        <f t="shared" si="57"/>
        <v>0</v>
      </c>
    </row>
    <row r="105" spans="23:28" x14ac:dyDescent="0.25">
      <c r="W105" t="s">
        <v>190</v>
      </c>
      <c r="X105">
        <f t="shared" si="53"/>
        <v>1</v>
      </c>
      <c r="Y105">
        <f t="shared" si="54"/>
        <v>1</v>
      </c>
      <c r="Z105">
        <f t="shared" si="55"/>
        <v>1</v>
      </c>
      <c r="AA105">
        <f t="shared" si="56"/>
        <v>0</v>
      </c>
      <c r="AB105">
        <f t="shared" si="57"/>
        <v>1</v>
      </c>
    </row>
    <row r="106" spans="23:28" x14ac:dyDescent="0.25">
      <c r="W106" t="s">
        <v>191</v>
      </c>
      <c r="X106">
        <f t="shared" si="53"/>
        <v>1</v>
      </c>
      <c r="Y106">
        <f t="shared" si="54"/>
        <v>1</v>
      </c>
      <c r="Z106">
        <f t="shared" si="55"/>
        <v>1</v>
      </c>
      <c r="AA106">
        <f t="shared" si="56"/>
        <v>0</v>
      </c>
      <c r="AB106">
        <f t="shared" si="57"/>
        <v>1</v>
      </c>
    </row>
    <row r="107" spans="23:28" x14ac:dyDescent="0.25">
      <c r="W107" t="s">
        <v>192</v>
      </c>
      <c r="X107">
        <f t="shared" si="53"/>
        <v>1</v>
      </c>
      <c r="Y107">
        <f t="shared" si="54"/>
        <v>1</v>
      </c>
      <c r="Z107">
        <f t="shared" si="55"/>
        <v>1</v>
      </c>
      <c r="AA107">
        <f t="shared" si="56"/>
        <v>0</v>
      </c>
      <c r="AB107">
        <f t="shared" si="57"/>
        <v>0</v>
      </c>
    </row>
    <row r="108" spans="23:28" x14ac:dyDescent="0.25">
      <c r="W108" t="s">
        <v>193</v>
      </c>
      <c r="X108">
        <f t="shared" si="53"/>
        <v>1</v>
      </c>
      <c r="Y108">
        <f t="shared" si="54"/>
        <v>1</v>
      </c>
      <c r="Z108">
        <f t="shared" si="55"/>
        <v>1</v>
      </c>
      <c r="AA108">
        <f t="shared" si="56"/>
        <v>0</v>
      </c>
      <c r="AB108">
        <f t="shared" si="57"/>
        <v>0</v>
      </c>
    </row>
    <row r="109" spans="23:28" x14ac:dyDescent="0.25">
      <c r="W109" t="s">
        <v>194</v>
      </c>
      <c r="X109">
        <f t="shared" si="53"/>
        <v>0</v>
      </c>
      <c r="Y109">
        <f t="shared" si="54"/>
        <v>1</v>
      </c>
      <c r="Z109">
        <f t="shared" si="55"/>
        <v>1</v>
      </c>
      <c r="AA109">
        <f t="shared" si="56"/>
        <v>0</v>
      </c>
      <c r="AB109">
        <f t="shared" si="57"/>
        <v>0</v>
      </c>
    </row>
    <row r="110" spans="23:28" x14ac:dyDescent="0.25">
      <c r="W110" t="s">
        <v>195</v>
      </c>
      <c r="X110">
        <f t="shared" si="53"/>
        <v>0</v>
      </c>
      <c r="Y110">
        <f t="shared" si="54"/>
        <v>1</v>
      </c>
      <c r="Z110">
        <f t="shared" si="55"/>
        <v>1</v>
      </c>
      <c r="AA110">
        <f t="shared" si="56"/>
        <v>0</v>
      </c>
      <c r="AB110">
        <f t="shared" si="57"/>
        <v>0</v>
      </c>
    </row>
    <row r="111" spans="23:28" x14ac:dyDescent="0.25">
      <c r="W111" t="s">
        <v>196</v>
      </c>
      <c r="X111">
        <f t="shared" si="53"/>
        <v>1</v>
      </c>
      <c r="Y111">
        <f t="shared" si="54"/>
        <v>1</v>
      </c>
      <c r="Z111">
        <f t="shared" si="55"/>
        <v>1</v>
      </c>
      <c r="AA111">
        <f t="shared" si="56"/>
        <v>0</v>
      </c>
      <c r="AB111">
        <f t="shared" si="57"/>
        <v>0</v>
      </c>
    </row>
    <row r="112" spans="23:28" x14ac:dyDescent="0.25">
      <c r="W112" t="s">
        <v>197</v>
      </c>
      <c r="X112">
        <f>IF($P$8&gt;P4, 1,0)</f>
        <v>1</v>
      </c>
      <c r="Y112">
        <f>IF($Q$8&gt;Q4, 1,0)</f>
        <v>1</v>
      </c>
      <c r="Z112">
        <f>IF($R$8&gt;R4, 1,0)</f>
        <v>1</v>
      </c>
      <c r="AA112">
        <f>IF($S$8&gt;S4, 1,0)</f>
        <v>1</v>
      </c>
      <c r="AB112">
        <f>IF($T$8&gt;T4, 1,0)</f>
        <v>1</v>
      </c>
    </row>
    <row r="113" spans="23:28" x14ac:dyDescent="0.25">
      <c r="W113" t="s">
        <v>198</v>
      </c>
      <c r="X113">
        <f t="shared" ref="X113:X138" si="58">IF($P$8&gt;P5, 1,0)</f>
        <v>0</v>
      </c>
      <c r="Y113">
        <f t="shared" ref="Y113:Y138" si="59">IF($Q$8&gt;Q5, 1,0)</f>
        <v>1</v>
      </c>
      <c r="Z113">
        <f t="shared" ref="Z113:Z165" si="60">IF($R$8&gt;R5, 1,0)</f>
        <v>0</v>
      </c>
      <c r="AA113">
        <f t="shared" ref="AA113:AA165" si="61">IF($S$8&gt;S5, 1,0)</f>
        <v>0</v>
      </c>
      <c r="AB113">
        <f t="shared" ref="AB113:AB165" si="62">IF($T$8&gt;T5, 1,0)</f>
        <v>1</v>
      </c>
    </row>
    <row r="114" spans="23:28" x14ac:dyDescent="0.25">
      <c r="W114" t="s">
        <v>199</v>
      </c>
      <c r="X114">
        <f t="shared" si="58"/>
        <v>0</v>
      </c>
      <c r="Y114">
        <f t="shared" si="59"/>
        <v>1</v>
      </c>
      <c r="Z114">
        <f t="shared" si="60"/>
        <v>1</v>
      </c>
      <c r="AA114">
        <f t="shared" si="61"/>
        <v>0</v>
      </c>
      <c r="AB114">
        <f t="shared" si="62"/>
        <v>1</v>
      </c>
    </row>
    <row r="115" spans="23:28" x14ac:dyDescent="0.25">
      <c r="W115" t="s">
        <v>200</v>
      </c>
      <c r="X115">
        <f t="shared" si="58"/>
        <v>0</v>
      </c>
      <c r="Y115">
        <f t="shared" si="59"/>
        <v>0</v>
      </c>
      <c r="Z115">
        <f t="shared" si="60"/>
        <v>0</v>
      </c>
      <c r="AA115">
        <f t="shared" si="61"/>
        <v>0</v>
      </c>
      <c r="AB115">
        <f t="shared" si="62"/>
        <v>0</v>
      </c>
    </row>
    <row r="116" spans="23:28" x14ac:dyDescent="0.25">
      <c r="W116" t="s">
        <v>201</v>
      </c>
      <c r="X116">
        <f t="shared" si="58"/>
        <v>0</v>
      </c>
      <c r="Y116">
        <f t="shared" si="59"/>
        <v>0</v>
      </c>
      <c r="Z116">
        <f t="shared" si="60"/>
        <v>0</v>
      </c>
      <c r="AA116">
        <f t="shared" si="61"/>
        <v>0</v>
      </c>
      <c r="AB116">
        <f t="shared" si="62"/>
        <v>0</v>
      </c>
    </row>
    <row r="117" spans="23:28" x14ac:dyDescent="0.25">
      <c r="W117" t="s">
        <v>202</v>
      </c>
      <c r="X117">
        <f t="shared" si="58"/>
        <v>0</v>
      </c>
      <c r="Y117">
        <f t="shared" si="59"/>
        <v>1</v>
      </c>
      <c r="Z117">
        <f t="shared" si="60"/>
        <v>1</v>
      </c>
      <c r="AA117">
        <f t="shared" si="61"/>
        <v>0</v>
      </c>
      <c r="AB117">
        <f t="shared" si="62"/>
        <v>0</v>
      </c>
    </row>
    <row r="118" spans="23:28" x14ac:dyDescent="0.25">
      <c r="W118" t="s">
        <v>203</v>
      </c>
      <c r="X118">
        <f t="shared" si="58"/>
        <v>0</v>
      </c>
      <c r="Y118">
        <f t="shared" si="59"/>
        <v>1</v>
      </c>
      <c r="Z118">
        <f t="shared" si="60"/>
        <v>1</v>
      </c>
      <c r="AA118">
        <f t="shared" si="61"/>
        <v>0</v>
      </c>
      <c r="AB118">
        <f t="shared" si="62"/>
        <v>1</v>
      </c>
    </row>
    <row r="119" spans="23:28" x14ac:dyDescent="0.25">
      <c r="W119" t="s">
        <v>204</v>
      </c>
      <c r="X119">
        <f t="shared" si="58"/>
        <v>1</v>
      </c>
      <c r="Y119">
        <f t="shared" si="59"/>
        <v>1</v>
      </c>
      <c r="Z119">
        <f t="shared" si="60"/>
        <v>1</v>
      </c>
      <c r="AA119">
        <f t="shared" si="61"/>
        <v>0</v>
      </c>
      <c r="AB119">
        <f t="shared" si="62"/>
        <v>1</v>
      </c>
    </row>
    <row r="120" spans="23:28" x14ac:dyDescent="0.25">
      <c r="W120" t="s">
        <v>205</v>
      </c>
      <c r="X120">
        <f t="shared" si="58"/>
        <v>0</v>
      </c>
      <c r="Y120">
        <f t="shared" si="59"/>
        <v>1</v>
      </c>
      <c r="Z120">
        <f t="shared" si="60"/>
        <v>1</v>
      </c>
      <c r="AA120">
        <f t="shared" si="61"/>
        <v>0</v>
      </c>
      <c r="AB120">
        <f t="shared" si="62"/>
        <v>1</v>
      </c>
    </row>
    <row r="121" spans="23:28" x14ac:dyDescent="0.25">
      <c r="W121" t="s">
        <v>206</v>
      </c>
      <c r="X121">
        <f t="shared" si="58"/>
        <v>1</v>
      </c>
      <c r="Y121">
        <f t="shared" si="59"/>
        <v>1</v>
      </c>
      <c r="Z121">
        <f t="shared" si="60"/>
        <v>0</v>
      </c>
      <c r="AA121">
        <f t="shared" si="61"/>
        <v>0</v>
      </c>
      <c r="AB121">
        <f t="shared" si="62"/>
        <v>0</v>
      </c>
    </row>
    <row r="122" spans="23:28" x14ac:dyDescent="0.25">
      <c r="W122" t="s">
        <v>207</v>
      </c>
      <c r="X122">
        <f t="shared" si="58"/>
        <v>0</v>
      </c>
      <c r="Y122">
        <f t="shared" si="59"/>
        <v>1</v>
      </c>
      <c r="Z122">
        <f t="shared" si="60"/>
        <v>1</v>
      </c>
      <c r="AA122">
        <f t="shared" si="61"/>
        <v>0</v>
      </c>
      <c r="AB122">
        <f t="shared" si="62"/>
        <v>0</v>
      </c>
    </row>
    <row r="123" spans="23:28" x14ac:dyDescent="0.25">
      <c r="W123" t="s">
        <v>208</v>
      </c>
      <c r="X123">
        <f t="shared" si="58"/>
        <v>1</v>
      </c>
      <c r="Y123">
        <f t="shared" si="59"/>
        <v>1</v>
      </c>
      <c r="Z123">
        <f t="shared" si="60"/>
        <v>0</v>
      </c>
      <c r="AA123">
        <f t="shared" si="61"/>
        <v>0</v>
      </c>
      <c r="AB123">
        <f t="shared" si="62"/>
        <v>0</v>
      </c>
    </row>
    <row r="124" spans="23:28" x14ac:dyDescent="0.25">
      <c r="W124" t="s">
        <v>209</v>
      </c>
      <c r="X124">
        <f t="shared" si="58"/>
        <v>0</v>
      </c>
      <c r="Y124">
        <f t="shared" si="59"/>
        <v>0</v>
      </c>
      <c r="Z124">
        <f t="shared" si="60"/>
        <v>0</v>
      </c>
      <c r="AA124">
        <f t="shared" si="61"/>
        <v>0</v>
      </c>
      <c r="AB124">
        <f t="shared" si="62"/>
        <v>0</v>
      </c>
    </row>
    <row r="125" spans="23:28" x14ac:dyDescent="0.25">
      <c r="W125" t="s">
        <v>210</v>
      </c>
      <c r="X125">
        <f t="shared" si="58"/>
        <v>0</v>
      </c>
      <c r="Y125">
        <f t="shared" si="59"/>
        <v>1</v>
      </c>
      <c r="Z125">
        <f t="shared" si="60"/>
        <v>0</v>
      </c>
      <c r="AA125">
        <f t="shared" si="61"/>
        <v>0</v>
      </c>
      <c r="AB125">
        <f t="shared" si="62"/>
        <v>0</v>
      </c>
    </row>
    <row r="126" spans="23:28" x14ac:dyDescent="0.25">
      <c r="W126" t="s">
        <v>211</v>
      </c>
      <c r="X126">
        <f t="shared" si="58"/>
        <v>0</v>
      </c>
      <c r="Y126">
        <f t="shared" si="59"/>
        <v>1</v>
      </c>
      <c r="Z126">
        <f t="shared" si="60"/>
        <v>0</v>
      </c>
      <c r="AA126">
        <f t="shared" si="61"/>
        <v>0</v>
      </c>
      <c r="AB126">
        <f t="shared" si="62"/>
        <v>0</v>
      </c>
    </row>
    <row r="127" spans="23:28" x14ac:dyDescent="0.25">
      <c r="W127" t="s">
        <v>212</v>
      </c>
      <c r="X127">
        <f t="shared" si="58"/>
        <v>0</v>
      </c>
      <c r="Y127">
        <f t="shared" si="59"/>
        <v>1</v>
      </c>
      <c r="Z127">
        <f t="shared" si="60"/>
        <v>1</v>
      </c>
      <c r="AA127">
        <f t="shared" si="61"/>
        <v>0</v>
      </c>
      <c r="AB127">
        <f t="shared" si="62"/>
        <v>0</v>
      </c>
    </row>
    <row r="128" spans="23:28" x14ac:dyDescent="0.25">
      <c r="W128" t="s">
        <v>213</v>
      </c>
      <c r="X128">
        <f t="shared" si="58"/>
        <v>1</v>
      </c>
      <c r="Y128">
        <f t="shared" si="59"/>
        <v>1</v>
      </c>
      <c r="Z128">
        <f t="shared" si="60"/>
        <v>0</v>
      </c>
      <c r="AA128">
        <f t="shared" si="61"/>
        <v>0</v>
      </c>
      <c r="AB128">
        <f t="shared" si="62"/>
        <v>0</v>
      </c>
    </row>
    <row r="129" spans="23:28" x14ac:dyDescent="0.25">
      <c r="W129" t="s">
        <v>214</v>
      </c>
      <c r="X129">
        <f t="shared" si="58"/>
        <v>0</v>
      </c>
      <c r="Y129">
        <f t="shared" si="59"/>
        <v>1</v>
      </c>
      <c r="Z129">
        <f t="shared" si="60"/>
        <v>0</v>
      </c>
      <c r="AA129">
        <f t="shared" si="61"/>
        <v>0</v>
      </c>
      <c r="AB129">
        <f t="shared" si="62"/>
        <v>0</v>
      </c>
    </row>
    <row r="130" spans="23:28" x14ac:dyDescent="0.25">
      <c r="W130" t="s">
        <v>215</v>
      </c>
      <c r="X130">
        <f t="shared" si="58"/>
        <v>0</v>
      </c>
      <c r="Y130">
        <f t="shared" si="59"/>
        <v>1</v>
      </c>
      <c r="Z130">
        <f t="shared" si="60"/>
        <v>1</v>
      </c>
      <c r="AA130">
        <f t="shared" si="61"/>
        <v>0</v>
      </c>
      <c r="AB130">
        <f t="shared" si="62"/>
        <v>0</v>
      </c>
    </row>
    <row r="131" spans="23:28" x14ac:dyDescent="0.25">
      <c r="W131" t="s">
        <v>216</v>
      </c>
      <c r="X131">
        <f t="shared" si="58"/>
        <v>1</v>
      </c>
      <c r="Y131">
        <f t="shared" si="59"/>
        <v>1</v>
      </c>
      <c r="Z131">
        <f t="shared" si="60"/>
        <v>1</v>
      </c>
      <c r="AA131">
        <f t="shared" si="61"/>
        <v>0</v>
      </c>
      <c r="AB131">
        <f t="shared" si="62"/>
        <v>0</v>
      </c>
    </row>
    <row r="132" spans="23:28" x14ac:dyDescent="0.25">
      <c r="W132" t="s">
        <v>217</v>
      </c>
      <c r="X132">
        <f t="shared" si="58"/>
        <v>1</v>
      </c>
      <c r="Y132">
        <f t="shared" si="59"/>
        <v>1</v>
      </c>
      <c r="Z132">
        <f t="shared" si="60"/>
        <v>0</v>
      </c>
      <c r="AA132">
        <f t="shared" si="61"/>
        <v>0</v>
      </c>
      <c r="AB132">
        <f t="shared" si="62"/>
        <v>1</v>
      </c>
    </row>
    <row r="133" spans="23:28" x14ac:dyDescent="0.25">
      <c r="W133" t="s">
        <v>218</v>
      </c>
      <c r="X133">
        <f t="shared" si="58"/>
        <v>0</v>
      </c>
      <c r="Y133">
        <f t="shared" si="59"/>
        <v>1</v>
      </c>
      <c r="Z133">
        <f t="shared" si="60"/>
        <v>1</v>
      </c>
      <c r="AA133">
        <f t="shared" si="61"/>
        <v>0</v>
      </c>
      <c r="AB133">
        <f t="shared" si="62"/>
        <v>1</v>
      </c>
    </row>
    <row r="134" spans="23:28" x14ac:dyDescent="0.25">
      <c r="W134" t="s">
        <v>219</v>
      </c>
      <c r="X134">
        <f t="shared" si="58"/>
        <v>1</v>
      </c>
      <c r="Y134">
        <f t="shared" si="59"/>
        <v>1</v>
      </c>
      <c r="Z134">
        <f t="shared" si="60"/>
        <v>1</v>
      </c>
      <c r="AA134">
        <f t="shared" si="61"/>
        <v>0</v>
      </c>
      <c r="AB134">
        <f t="shared" si="62"/>
        <v>0</v>
      </c>
    </row>
    <row r="135" spans="23:28" x14ac:dyDescent="0.25">
      <c r="W135" t="s">
        <v>220</v>
      </c>
      <c r="X135">
        <f t="shared" si="58"/>
        <v>1</v>
      </c>
      <c r="Y135">
        <f t="shared" si="59"/>
        <v>1</v>
      </c>
      <c r="Z135">
        <f t="shared" si="60"/>
        <v>0</v>
      </c>
      <c r="AA135">
        <f t="shared" si="61"/>
        <v>0</v>
      </c>
      <c r="AB135">
        <f t="shared" si="62"/>
        <v>0</v>
      </c>
    </row>
    <row r="136" spans="23:28" x14ac:dyDescent="0.25">
      <c r="W136" t="s">
        <v>221</v>
      </c>
      <c r="X136">
        <f t="shared" si="58"/>
        <v>0</v>
      </c>
      <c r="Y136">
        <f t="shared" si="59"/>
        <v>1</v>
      </c>
      <c r="Z136">
        <f t="shared" si="60"/>
        <v>1</v>
      </c>
      <c r="AA136">
        <f t="shared" si="61"/>
        <v>0</v>
      </c>
      <c r="AB136">
        <f t="shared" si="62"/>
        <v>0</v>
      </c>
    </row>
    <row r="137" spans="23:28" x14ac:dyDescent="0.25">
      <c r="W137" t="s">
        <v>222</v>
      </c>
      <c r="X137">
        <f t="shared" si="58"/>
        <v>0</v>
      </c>
      <c r="Y137">
        <f t="shared" si="59"/>
        <v>1</v>
      </c>
      <c r="Z137">
        <f t="shared" si="60"/>
        <v>1</v>
      </c>
      <c r="AA137">
        <f t="shared" si="61"/>
        <v>0</v>
      </c>
      <c r="AB137">
        <f t="shared" si="62"/>
        <v>0</v>
      </c>
    </row>
    <row r="138" spans="23:28" x14ac:dyDescent="0.25">
      <c r="W138" t="s">
        <v>223</v>
      </c>
      <c r="X138">
        <f t="shared" si="58"/>
        <v>0</v>
      </c>
      <c r="Y138">
        <f t="shared" si="59"/>
        <v>1</v>
      </c>
      <c r="Z138">
        <f t="shared" si="60"/>
        <v>0</v>
      </c>
      <c r="AA138">
        <f t="shared" si="61"/>
        <v>0</v>
      </c>
      <c r="AB138">
        <f t="shared" si="62"/>
        <v>0</v>
      </c>
    </row>
    <row r="139" spans="23:28" x14ac:dyDescent="0.25">
      <c r="W139" t="s">
        <v>224</v>
      </c>
      <c r="X139">
        <f>IF($P$9&gt;P4, 1,0)</f>
        <v>1</v>
      </c>
      <c r="Y139">
        <f>IF($Q$9&gt;Q4, 1,0)</f>
        <v>1</v>
      </c>
      <c r="Z139">
        <f t="shared" si="60"/>
        <v>0</v>
      </c>
      <c r="AA139">
        <f t="shared" si="61"/>
        <v>1</v>
      </c>
      <c r="AB139">
        <f t="shared" si="62"/>
        <v>1</v>
      </c>
    </row>
    <row r="140" spans="23:28" x14ac:dyDescent="0.25">
      <c r="W140" t="s">
        <v>225</v>
      </c>
      <c r="X140">
        <f t="shared" ref="X140:X165" si="63">IF($P$9&gt;P5, 1,0)</f>
        <v>1</v>
      </c>
      <c r="Y140">
        <f t="shared" ref="Y140:Y165" si="64">IF($Q$9&gt;Q5, 1,0)</f>
        <v>0</v>
      </c>
      <c r="Z140">
        <f t="shared" si="60"/>
        <v>0</v>
      </c>
      <c r="AA140">
        <f t="shared" si="61"/>
        <v>1</v>
      </c>
      <c r="AB140">
        <f t="shared" si="62"/>
        <v>1</v>
      </c>
    </row>
    <row r="141" spans="23:28" x14ac:dyDescent="0.25">
      <c r="W141" t="s">
        <v>226</v>
      </c>
      <c r="X141">
        <f t="shared" si="63"/>
        <v>1</v>
      </c>
      <c r="Y141">
        <f t="shared" si="64"/>
        <v>0</v>
      </c>
      <c r="Z141">
        <f t="shared" si="60"/>
        <v>0</v>
      </c>
      <c r="AA141">
        <f t="shared" si="61"/>
        <v>1</v>
      </c>
      <c r="AB141">
        <f t="shared" si="62"/>
        <v>1</v>
      </c>
    </row>
    <row r="142" spans="23:28" x14ac:dyDescent="0.25">
      <c r="W142" t="s">
        <v>227</v>
      </c>
      <c r="X142">
        <f t="shared" si="63"/>
        <v>1</v>
      </c>
      <c r="Y142">
        <f t="shared" si="64"/>
        <v>0</v>
      </c>
      <c r="Z142">
        <f t="shared" si="60"/>
        <v>0</v>
      </c>
      <c r="AA142">
        <f t="shared" si="61"/>
        <v>1</v>
      </c>
      <c r="AB142">
        <f t="shared" si="62"/>
        <v>1</v>
      </c>
    </row>
    <row r="143" spans="23:28" x14ac:dyDescent="0.25">
      <c r="W143" t="s">
        <v>228</v>
      </c>
      <c r="X143">
        <f t="shared" si="63"/>
        <v>1</v>
      </c>
      <c r="Y143">
        <f t="shared" si="64"/>
        <v>0</v>
      </c>
      <c r="Z143">
        <f t="shared" si="60"/>
        <v>0</v>
      </c>
      <c r="AA143">
        <f t="shared" si="61"/>
        <v>1</v>
      </c>
      <c r="AB143">
        <f t="shared" si="62"/>
        <v>1</v>
      </c>
    </row>
    <row r="144" spans="23:28" x14ac:dyDescent="0.25">
      <c r="W144" t="s">
        <v>229</v>
      </c>
      <c r="X144">
        <f t="shared" si="63"/>
        <v>0</v>
      </c>
      <c r="Y144">
        <f t="shared" si="64"/>
        <v>0</v>
      </c>
      <c r="Z144">
        <f t="shared" si="60"/>
        <v>0</v>
      </c>
      <c r="AA144">
        <f t="shared" si="61"/>
        <v>1</v>
      </c>
      <c r="AB144">
        <f t="shared" si="62"/>
        <v>1</v>
      </c>
    </row>
    <row r="145" spans="23:28" x14ac:dyDescent="0.25">
      <c r="W145" t="s">
        <v>230</v>
      </c>
      <c r="X145">
        <f t="shared" si="63"/>
        <v>1</v>
      </c>
      <c r="Y145">
        <f t="shared" si="64"/>
        <v>0</v>
      </c>
      <c r="Z145">
        <f t="shared" si="60"/>
        <v>0</v>
      </c>
      <c r="AA145">
        <f t="shared" si="61"/>
        <v>1</v>
      </c>
      <c r="AB145">
        <f t="shared" si="62"/>
        <v>1</v>
      </c>
    </row>
    <row r="146" spans="23:28" x14ac:dyDescent="0.25">
      <c r="W146" t="s">
        <v>231</v>
      </c>
      <c r="X146">
        <f t="shared" si="63"/>
        <v>1</v>
      </c>
      <c r="Y146">
        <f t="shared" si="64"/>
        <v>0</v>
      </c>
      <c r="Z146">
        <f t="shared" si="60"/>
        <v>0</v>
      </c>
      <c r="AA146">
        <f t="shared" si="61"/>
        <v>1</v>
      </c>
      <c r="AB146">
        <f t="shared" si="62"/>
        <v>1</v>
      </c>
    </row>
    <row r="147" spans="23:28" x14ac:dyDescent="0.25">
      <c r="W147" t="s">
        <v>232</v>
      </c>
      <c r="X147">
        <f t="shared" si="63"/>
        <v>1</v>
      </c>
      <c r="Y147">
        <f t="shared" si="64"/>
        <v>0</v>
      </c>
      <c r="Z147">
        <f t="shared" si="60"/>
        <v>0</v>
      </c>
      <c r="AA147">
        <f t="shared" si="61"/>
        <v>1</v>
      </c>
      <c r="AB147">
        <f t="shared" si="62"/>
        <v>1</v>
      </c>
    </row>
    <row r="148" spans="23:28" x14ac:dyDescent="0.25">
      <c r="W148" t="s">
        <v>233</v>
      </c>
      <c r="X148">
        <f t="shared" si="63"/>
        <v>1</v>
      </c>
      <c r="Y148">
        <f t="shared" si="64"/>
        <v>0</v>
      </c>
      <c r="Z148">
        <f t="shared" si="60"/>
        <v>0</v>
      </c>
      <c r="AA148">
        <f t="shared" si="61"/>
        <v>1</v>
      </c>
      <c r="AB148">
        <f t="shared" si="62"/>
        <v>1</v>
      </c>
    </row>
    <row r="149" spans="23:28" x14ac:dyDescent="0.25">
      <c r="W149" t="s">
        <v>234</v>
      </c>
      <c r="X149">
        <f t="shared" si="63"/>
        <v>1</v>
      </c>
      <c r="Y149">
        <f t="shared" si="64"/>
        <v>0</v>
      </c>
      <c r="Z149">
        <f t="shared" si="60"/>
        <v>0</v>
      </c>
      <c r="AA149">
        <f t="shared" si="61"/>
        <v>1</v>
      </c>
      <c r="AB149">
        <f t="shared" si="62"/>
        <v>1</v>
      </c>
    </row>
    <row r="150" spans="23:28" x14ac:dyDescent="0.25">
      <c r="W150" t="s">
        <v>235</v>
      </c>
      <c r="X150">
        <f t="shared" si="63"/>
        <v>1</v>
      </c>
      <c r="Y150">
        <f t="shared" si="64"/>
        <v>0</v>
      </c>
      <c r="Z150">
        <f t="shared" si="60"/>
        <v>0</v>
      </c>
      <c r="AA150">
        <f t="shared" si="61"/>
        <v>1</v>
      </c>
      <c r="AB150">
        <f t="shared" si="62"/>
        <v>1</v>
      </c>
    </row>
    <row r="151" spans="23:28" x14ac:dyDescent="0.25">
      <c r="W151" t="s">
        <v>236</v>
      </c>
      <c r="X151">
        <f t="shared" si="63"/>
        <v>1</v>
      </c>
      <c r="Y151">
        <f t="shared" si="64"/>
        <v>0</v>
      </c>
      <c r="Z151">
        <f t="shared" si="60"/>
        <v>0</v>
      </c>
      <c r="AA151">
        <f t="shared" si="61"/>
        <v>1</v>
      </c>
      <c r="AB151">
        <f t="shared" si="62"/>
        <v>1</v>
      </c>
    </row>
    <row r="152" spans="23:28" x14ac:dyDescent="0.25">
      <c r="W152" t="s">
        <v>237</v>
      </c>
      <c r="X152">
        <f t="shared" si="63"/>
        <v>1</v>
      </c>
      <c r="Y152">
        <f t="shared" si="64"/>
        <v>0</v>
      </c>
      <c r="Z152">
        <f t="shared" si="60"/>
        <v>1</v>
      </c>
      <c r="AA152">
        <f t="shared" si="61"/>
        <v>1</v>
      </c>
      <c r="AB152">
        <f t="shared" si="62"/>
        <v>1</v>
      </c>
    </row>
    <row r="153" spans="23:28" x14ac:dyDescent="0.25">
      <c r="W153" t="s">
        <v>238</v>
      </c>
      <c r="X153">
        <f t="shared" si="63"/>
        <v>1</v>
      </c>
      <c r="Y153">
        <f t="shared" si="64"/>
        <v>0</v>
      </c>
      <c r="Z153">
        <f t="shared" si="60"/>
        <v>0</v>
      </c>
      <c r="AA153">
        <f t="shared" si="61"/>
        <v>1</v>
      </c>
      <c r="AB153">
        <f t="shared" si="62"/>
        <v>1</v>
      </c>
    </row>
    <row r="154" spans="23:28" x14ac:dyDescent="0.25">
      <c r="W154" t="s">
        <v>239</v>
      </c>
      <c r="X154">
        <f t="shared" si="63"/>
        <v>1</v>
      </c>
      <c r="Y154">
        <f t="shared" si="64"/>
        <v>0</v>
      </c>
      <c r="Z154">
        <f t="shared" si="60"/>
        <v>0</v>
      </c>
      <c r="AA154">
        <f t="shared" si="61"/>
        <v>1</v>
      </c>
      <c r="AB154">
        <f t="shared" si="62"/>
        <v>1</v>
      </c>
    </row>
    <row r="155" spans="23:28" x14ac:dyDescent="0.25">
      <c r="W155" t="s">
        <v>240</v>
      </c>
      <c r="X155">
        <f t="shared" si="63"/>
        <v>1</v>
      </c>
      <c r="Y155">
        <f t="shared" si="64"/>
        <v>0</v>
      </c>
      <c r="Z155">
        <f t="shared" si="60"/>
        <v>0</v>
      </c>
      <c r="AA155">
        <f t="shared" si="61"/>
        <v>1</v>
      </c>
      <c r="AB155">
        <f t="shared" si="62"/>
        <v>1</v>
      </c>
    </row>
    <row r="156" spans="23:28" x14ac:dyDescent="0.25">
      <c r="W156" t="s">
        <v>241</v>
      </c>
      <c r="X156">
        <f t="shared" si="63"/>
        <v>1</v>
      </c>
      <c r="Y156">
        <f t="shared" si="64"/>
        <v>0</v>
      </c>
      <c r="Z156">
        <f t="shared" si="60"/>
        <v>0</v>
      </c>
      <c r="AA156">
        <f t="shared" si="61"/>
        <v>1</v>
      </c>
      <c r="AB156">
        <f t="shared" si="62"/>
        <v>1</v>
      </c>
    </row>
    <row r="157" spans="23:28" x14ac:dyDescent="0.25">
      <c r="W157" t="s">
        <v>242</v>
      </c>
      <c r="X157">
        <f t="shared" si="63"/>
        <v>1</v>
      </c>
      <c r="Y157">
        <f t="shared" si="64"/>
        <v>0</v>
      </c>
      <c r="Z157">
        <f t="shared" si="60"/>
        <v>0</v>
      </c>
      <c r="AA157">
        <f t="shared" si="61"/>
        <v>1</v>
      </c>
      <c r="AB157">
        <f t="shared" si="62"/>
        <v>1</v>
      </c>
    </row>
    <row r="158" spans="23:28" x14ac:dyDescent="0.25">
      <c r="W158" t="s">
        <v>243</v>
      </c>
      <c r="X158">
        <f t="shared" si="63"/>
        <v>1</v>
      </c>
      <c r="Y158">
        <f t="shared" si="64"/>
        <v>0</v>
      </c>
      <c r="Z158">
        <f t="shared" si="60"/>
        <v>0</v>
      </c>
      <c r="AA158">
        <f t="shared" si="61"/>
        <v>1</v>
      </c>
      <c r="AB158">
        <f t="shared" si="62"/>
        <v>1</v>
      </c>
    </row>
    <row r="159" spans="23:28" x14ac:dyDescent="0.25">
      <c r="W159" t="s">
        <v>244</v>
      </c>
      <c r="X159">
        <f t="shared" si="63"/>
        <v>1</v>
      </c>
      <c r="Y159">
        <f t="shared" si="64"/>
        <v>0</v>
      </c>
      <c r="Z159">
        <f t="shared" si="60"/>
        <v>0</v>
      </c>
      <c r="AA159">
        <f t="shared" si="61"/>
        <v>1</v>
      </c>
      <c r="AB159">
        <f t="shared" si="62"/>
        <v>1</v>
      </c>
    </row>
    <row r="160" spans="23:28" x14ac:dyDescent="0.25">
      <c r="W160" t="s">
        <v>245</v>
      </c>
      <c r="X160">
        <f t="shared" si="63"/>
        <v>1</v>
      </c>
      <c r="Y160">
        <f t="shared" si="64"/>
        <v>0</v>
      </c>
      <c r="Z160">
        <f t="shared" si="60"/>
        <v>0</v>
      </c>
      <c r="AA160">
        <f t="shared" si="61"/>
        <v>1</v>
      </c>
      <c r="AB160">
        <f t="shared" si="62"/>
        <v>1</v>
      </c>
    </row>
    <row r="161" spans="23:28" x14ac:dyDescent="0.25">
      <c r="W161" t="s">
        <v>246</v>
      </c>
      <c r="X161">
        <f t="shared" si="63"/>
        <v>1</v>
      </c>
      <c r="Y161">
        <f t="shared" si="64"/>
        <v>0</v>
      </c>
      <c r="Z161">
        <f t="shared" si="60"/>
        <v>0</v>
      </c>
      <c r="AA161">
        <f t="shared" si="61"/>
        <v>1</v>
      </c>
      <c r="AB161">
        <f t="shared" si="62"/>
        <v>1</v>
      </c>
    </row>
    <row r="162" spans="23:28" x14ac:dyDescent="0.25">
      <c r="W162" t="s">
        <v>247</v>
      </c>
      <c r="X162">
        <f t="shared" si="63"/>
        <v>1</v>
      </c>
      <c r="Y162">
        <f t="shared" si="64"/>
        <v>0</v>
      </c>
      <c r="Z162">
        <f t="shared" si="60"/>
        <v>0</v>
      </c>
      <c r="AA162">
        <f t="shared" si="61"/>
        <v>1</v>
      </c>
      <c r="AB162">
        <f t="shared" si="62"/>
        <v>1</v>
      </c>
    </row>
    <row r="163" spans="23:28" x14ac:dyDescent="0.25">
      <c r="W163" t="s">
        <v>248</v>
      </c>
      <c r="X163">
        <f t="shared" si="63"/>
        <v>1</v>
      </c>
      <c r="Y163">
        <f t="shared" si="64"/>
        <v>0</v>
      </c>
      <c r="Z163">
        <f t="shared" si="60"/>
        <v>0</v>
      </c>
      <c r="AA163">
        <f t="shared" si="61"/>
        <v>1</v>
      </c>
      <c r="AB163">
        <f t="shared" si="62"/>
        <v>1</v>
      </c>
    </row>
    <row r="164" spans="23:28" x14ac:dyDescent="0.25">
      <c r="W164" t="s">
        <v>249</v>
      </c>
      <c r="X164">
        <f t="shared" si="63"/>
        <v>1</v>
      </c>
      <c r="Y164">
        <f t="shared" si="64"/>
        <v>1</v>
      </c>
      <c r="Z164">
        <f t="shared" si="60"/>
        <v>0</v>
      </c>
      <c r="AA164">
        <f t="shared" si="61"/>
        <v>1</v>
      </c>
      <c r="AB164">
        <f t="shared" si="62"/>
        <v>1</v>
      </c>
    </row>
    <row r="165" spans="23:28" x14ac:dyDescent="0.25">
      <c r="W165" t="s">
        <v>250</v>
      </c>
      <c r="X165">
        <f t="shared" si="63"/>
        <v>1</v>
      </c>
      <c r="Y165">
        <f t="shared" si="64"/>
        <v>0</v>
      </c>
      <c r="Z165">
        <f t="shared" si="60"/>
        <v>0</v>
      </c>
      <c r="AA165">
        <f t="shared" si="61"/>
        <v>1</v>
      </c>
      <c r="AB165">
        <f t="shared" si="62"/>
        <v>1</v>
      </c>
    </row>
    <row r="166" spans="23:28" x14ac:dyDescent="0.25">
      <c r="W166" t="s">
        <v>251</v>
      </c>
      <c r="X166">
        <f>IF($P$10&gt;P4, 1,0)</f>
        <v>1</v>
      </c>
      <c r="Y166">
        <f>IF($Q$10&gt;Q4, 1,0)</f>
        <v>1</v>
      </c>
      <c r="Z166">
        <f>IF($R$10&gt;R4, 1,0)</f>
        <v>1</v>
      </c>
      <c r="AA166">
        <f>IF($S$10&gt;S4, 1,0)</f>
        <v>1</v>
      </c>
      <c r="AB166">
        <f>IF($T$10&gt;T4, 1,0)</f>
        <v>1</v>
      </c>
    </row>
    <row r="167" spans="23:28" x14ac:dyDescent="0.25">
      <c r="W167" t="s">
        <v>252</v>
      </c>
      <c r="X167">
        <f t="shared" ref="X167:X192" si="65">IF($P$10&gt;P5, 1,0)</f>
        <v>1</v>
      </c>
      <c r="Y167">
        <f t="shared" ref="Y167:Y192" si="66">IF($Q$10&gt;Q5, 1,0)</f>
        <v>1</v>
      </c>
      <c r="Z167">
        <f t="shared" ref="Z167:Z192" si="67">IF($R$10&gt;R5, 1,0)</f>
        <v>0</v>
      </c>
      <c r="AA167">
        <f t="shared" ref="AA167:AA192" si="68">IF($S$10&gt;S5, 1,0)</f>
        <v>0</v>
      </c>
      <c r="AB167">
        <f t="shared" ref="AB167:AB192" si="69">IF($T$10&gt;T5, 1,0)</f>
        <v>1</v>
      </c>
    </row>
    <row r="168" spans="23:28" x14ac:dyDescent="0.25">
      <c r="W168" t="s">
        <v>253</v>
      </c>
      <c r="X168">
        <f t="shared" si="65"/>
        <v>1</v>
      </c>
      <c r="Y168">
        <f t="shared" si="66"/>
        <v>1</v>
      </c>
      <c r="Z168">
        <f t="shared" si="67"/>
        <v>1</v>
      </c>
      <c r="AA168">
        <f t="shared" si="68"/>
        <v>1</v>
      </c>
      <c r="AB168">
        <f t="shared" si="69"/>
        <v>1</v>
      </c>
    </row>
    <row r="169" spans="23:28" x14ac:dyDescent="0.25">
      <c r="W169" t="s">
        <v>254</v>
      </c>
      <c r="X169">
        <f t="shared" si="65"/>
        <v>1</v>
      </c>
      <c r="Y169">
        <f t="shared" si="66"/>
        <v>0</v>
      </c>
      <c r="Z169">
        <f t="shared" si="67"/>
        <v>0</v>
      </c>
      <c r="AA169">
        <f t="shared" si="68"/>
        <v>1</v>
      </c>
      <c r="AB169">
        <f t="shared" si="69"/>
        <v>0</v>
      </c>
    </row>
    <row r="170" spans="23:28" x14ac:dyDescent="0.25">
      <c r="W170" t="s">
        <v>255</v>
      </c>
      <c r="X170">
        <f t="shared" si="65"/>
        <v>1</v>
      </c>
      <c r="Y170">
        <f t="shared" si="66"/>
        <v>0</v>
      </c>
      <c r="Z170">
        <f t="shared" si="67"/>
        <v>0</v>
      </c>
      <c r="AA170">
        <f t="shared" si="68"/>
        <v>1</v>
      </c>
      <c r="AB170">
        <f t="shared" si="69"/>
        <v>0</v>
      </c>
    </row>
    <row r="171" spans="23:28" x14ac:dyDescent="0.25">
      <c r="W171" t="s">
        <v>256</v>
      </c>
      <c r="X171">
        <f t="shared" si="65"/>
        <v>0</v>
      </c>
      <c r="Y171">
        <f t="shared" si="66"/>
        <v>1</v>
      </c>
      <c r="Z171">
        <f t="shared" si="67"/>
        <v>1</v>
      </c>
      <c r="AA171">
        <f t="shared" si="68"/>
        <v>1</v>
      </c>
      <c r="AB171">
        <f t="shared" si="69"/>
        <v>0</v>
      </c>
    </row>
    <row r="172" spans="23:28" x14ac:dyDescent="0.25">
      <c r="W172" t="s">
        <v>257</v>
      </c>
      <c r="X172">
        <f t="shared" si="65"/>
        <v>0</v>
      </c>
      <c r="Y172">
        <f t="shared" si="66"/>
        <v>0</v>
      </c>
      <c r="Z172">
        <f t="shared" si="67"/>
        <v>0</v>
      </c>
      <c r="AA172">
        <f t="shared" si="68"/>
        <v>0</v>
      </c>
      <c r="AB172">
        <f t="shared" si="69"/>
        <v>0</v>
      </c>
    </row>
    <row r="173" spans="23:28" x14ac:dyDescent="0.25">
      <c r="W173" t="s">
        <v>258</v>
      </c>
      <c r="X173">
        <f t="shared" si="65"/>
        <v>1</v>
      </c>
      <c r="Y173">
        <f t="shared" si="66"/>
        <v>1</v>
      </c>
      <c r="Z173">
        <f t="shared" si="67"/>
        <v>1</v>
      </c>
      <c r="AA173">
        <f t="shared" si="68"/>
        <v>0</v>
      </c>
      <c r="AB173">
        <f t="shared" si="69"/>
        <v>0</v>
      </c>
    </row>
    <row r="174" spans="23:28" x14ac:dyDescent="0.25">
      <c r="W174" t="s">
        <v>259</v>
      </c>
      <c r="X174">
        <f t="shared" si="65"/>
        <v>1</v>
      </c>
      <c r="Y174">
        <f t="shared" si="66"/>
        <v>1</v>
      </c>
      <c r="Z174">
        <f t="shared" si="67"/>
        <v>1</v>
      </c>
      <c r="AA174">
        <f t="shared" si="68"/>
        <v>1</v>
      </c>
      <c r="AB174">
        <f t="shared" si="69"/>
        <v>0</v>
      </c>
    </row>
    <row r="175" spans="23:28" x14ac:dyDescent="0.25">
      <c r="W175" t="s">
        <v>260</v>
      </c>
      <c r="X175">
        <f t="shared" si="65"/>
        <v>1</v>
      </c>
      <c r="Y175">
        <f t="shared" si="66"/>
        <v>1</v>
      </c>
      <c r="Z175">
        <f t="shared" si="67"/>
        <v>0</v>
      </c>
      <c r="AA175">
        <f t="shared" si="68"/>
        <v>1</v>
      </c>
      <c r="AB175">
        <f t="shared" si="69"/>
        <v>0</v>
      </c>
    </row>
    <row r="176" spans="23:28" x14ac:dyDescent="0.25">
      <c r="W176" t="s">
        <v>261</v>
      </c>
      <c r="X176">
        <f t="shared" si="65"/>
        <v>1</v>
      </c>
      <c r="Y176">
        <f t="shared" si="66"/>
        <v>1</v>
      </c>
      <c r="Z176">
        <f t="shared" si="67"/>
        <v>1</v>
      </c>
      <c r="AA176">
        <f t="shared" si="68"/>
        <v>1</v>
      </c>
      <c r="AB176">
        <f t="shared" si="69"/>
        <v>0</v>
      </c>
    </row>
    <row r="177" spans="23:28" x14ac:dyDescent="0.25">
      <c r="W177" t="s">
        <v>262</v>
      </c>
      <c r="X177">
        <f t="shared" si="65"/>
        <v>1</v>
      </c>
      <c r="Y177">
        <f t="shared" si="66"/>
        <v>0</v>
      </c>
      <c r="Z177">
        <f t="shared" si="67"/>
        <v>0</v>
      </c>
      <c r="AA177">
        <f t="shared" si="68"/>
        <v>1</v>
      </c>
      <c r="AB177">
        <f t="shared" si="69"/>
        <v>0</v>
      </c>
    </row>
    <row r="178" spans="23:28" x14ac:dyDescent="0.25">
      <c r="W178" t="s">
        <v>263</v>
      </c>
      <c r="X178">
        <f t="shared" si="65"/>
        <v>1</v>
      </c>
      <c r="Y178">
        <f t="shared" si="66"/>
        <v>0</v>
      </c>
      <c r="Z178">
        <f t="shared" si="67"/>
        <v>0</v>
      </c>
      <c r="AA178">
        <f t="shared" si="68"/>
        <v>0</v>
      </c>
      <c r="AB178">
        <f t="shared" si="69"/>
        <v>0</v>
      </c>
    </row>
    <row r="179" spans="23:28" x14ac:dyDescent="0.25">
      <c r="W179" t="s">
        <v>264</v>
      </c>
      <c r="X179">
        <f t="shared" si="65"/>
        <v>1</v>
      </c>
      <c r="Y179">
        <f t="shared" si="66"/>
        <v>0</v>
      </c>
      <c r="Z179">
        <f t="shared" si="67"/>
        <v>0</v>
      </c>
      <c r="AA179">
        <f t="shared" si="68"/>
        <v>1</v>
      </c>
      <c r="AB179">
        <f t="shared" si="69"/>
        <v>0</v>
      </c>
    </row>
    <row r="180" spans="23:28" x14ac:dyDescent="0.25">
      <c r="W180" t="s">
        <v>265</v>
      </c>
      <c r="X180">
        <f t="shared" si="65"/>
        <v>1</v>
      </c>
      <c r="Y180">
        <f t="shared" si="66"/>
        <v>0</v>
      </c>
      <c r="Z180">
        <f t="shared" si="67"/>
        <v>0</v>
      </c>
      <c r="AA180">
        <f t="shared" si="68"/>
        <v>1</v>
      </c>
      <c r="AB180">
        <f t="shared" si="69"/>
        <v>0</v>
      </c>
    </row>
    <row r="181" spans="23:28" x14ac:dyDescent="0.25">
      <c r="W181" t="s">
        <v>266</v>
      </c>
      <c r="X181">
        <f t="shared" si="65"/>
        <v>1</v>
      </c>
      <c r="Y181">
        <f t="shared" si="66"/>
        <v>1</v>
      </c>
      <c r="Z181">
        <f t="shared" si="67"/>
        <v>1</v>
      </c>
      <c r="AA181">
        <f t="shared" si="68"/>
        <v>1</v>
      </c>
      <c r="AB181">
        <f t="shared" si="69"/>
        <v>0</v>
      </c>
    </row>
    <row r="182" spans="23:28" x14ac:dyDescent="0.25">
      <c r="W182" t="s">
        <v>267</v>
      </c>
      <c r="X182">
        <f t="shared" si="65"/>
        <v>1</v>
      </c>
      <c r="Y182">
        <f t="shared" si="66"/>
        <v>1</v>
      </c>
      <c r="Z182">
        <f t="shared" si="67"/>
        <v>0</v>
      </c>
      <c r="AA182">
        <f t="shared" si="68"/>
        <v>1</v>
      </c>
      <c r="AB182">
        <f t="shared" si="69"/>
        <v>0</v>
      </c>
    </row>
    <row r="183" spans="23:28" x14ac:dyDescent="0.25">
      <c r="W183" t="s">
        <v>268</v>
      </c>
      <c r="X183">
        <f t="shared" si="65"/>
        <v>1</v>
      </c>
      <c r="Y183">
        <f t="shared" si="66"/>
        <v>0</v>
      </c>
      <c r="Z183">
        <f t="shared" si="67"/>
        <v>0</v>
      </c>
      <c r="AA183">
        <f t="shared" si="68"/>
        <v>1</v>
      </c>
      <c r="AB183">
        <f t="shared" si="69"/>
        <v>0</v>
      </c>
    </row>
    <row r="184" spans="23:28" x14ac:dyDescent="0.25">
      <c r="W184" t="s">
        <v>269</v>
      </c>
      <c r="X184">
        <f t="shared" si="65"/>
        <v>1</v>
      </c>
      <c r="Y184">
        <f t="shared" si="66"/>
        <v>1</v>
      </c>
      <c r="Z184">
        <f t="shared" si="67"/>
        <v>1</v>
      </c>
      <c r="AA184">
        <f t="shared" si="68"/>
        <v>1</v>
      </c>
      <c r="AB184">
        <f t="shared" si="69"/>
        <v>0</v>
      </c>
    </row>
    <row r="185" spans="23:28" x14ac:dyDescent="0.25">
      <c r="W185" t="s">
        <v>270</v>
      </c>
      <c r="X185">
        <f t="shared" si="65"/>
        <v>1</v>
      </c>
      <c r="Y185">
        <f t="shared" si="66"/>
        <v>1</v>
      </c>
      <c r="Z185">
        <f t="shared" si="67"/>
        <v>1</v>
      </c>
      <c r="AA185">
        <f t="shared" si="68"/>
        <v>1</v>
      </c>
      <c r="AB185">
        <f t="shared" si="69"/>
        <v>0</v>
      </c>
    </row>
    <row r="186" spans="23:28" x14ac:dyDescent="0.25">
      <c r="W186" t="s">
        <v>271</v>
      </c>
      <c r="X186">
        <f t="shared" si="65"/>
        <v>1</v>
      </c>
      <c r="Y186">
        <f t="shared" si="66"/>
        <v>1</v>
      </c>
      <c r="Z186">
        <f t="shared" si="67"/>
        <v>0</v>
      </c>
      <c r="AA186">
        <f t="shared" si="68"/>
        <v>0</v>
      </c>
      <c r="AB186">
        <f t="shared" si="69"/>
        <v>0</v>
      </c>
    </row>
    <row r="187" spans="23:28" x14ac:dyDescent="0.25">
      <c r="W187" t="s">
        <v>272</v>
      </c>
      <c r="X187">
        <f t="shared" si="65"/>
        <v>1</v>
      </c>
      <c r="Y187">
        <f t="shared" si="66"/>
        <v>0</v>
      </c>
      <c r="Z187">
        <f t="shared" si="67"/>
        <v>1</v>
      </c>
      <c r="AA187">
        <f t="shared" si="68"/>
        <v>1</v>
      </c>
      <c r="AB187">
        <f t="shared" si="69"/>
        <v>1</v>
      </c>
    </row>
    <row r="188" spans="23:28" x14ac:dyDescent="0.25">
      <c r="W188" t="s">
        <v>273</v>
      </c>
      <c r="X188">
        <f t="shared" si="65"/>
        <v>1</v>
      </c>
      <c r="Y188">
        <f t="shared" si="66"/>
        <v>1</v>
      </c>
      <c r="Z188">
        <f t="shared" si="67"/>
        <v>1</v>
      </c>
      <c r="AA188">
        <f t="shared" si="68"/>
        <v>1</v>
      </c>
      <c r="AB188">
        <f t="shared" si="69"/>
        <v>0</v>
      </c>
    </row>
    <row r="189" spans="23:28" x14ac:dyDescent="0.25">
      <c r="W189" t="s">
        <v>274</v>
      </c>
      <c r="X189">
        <f t="shared" si="65"/>
        <v>1</v>
      </c>
      <c r="Y189">
        <f t="shared" si="66"/>
        <v>1</v>
      </c>
      <c r="Z189">
        <f t="shared" si="67"/>
        <v>0</v>
      </c>
      <c r="AA189">
        <f t="shared" si="68"/>
        <v>1</v>
      </c>
      <c r="AB189">
        <f t="shared" si="69"/>
        <v>0</v>
      </c>
    </row>
    <row r="190" spans="23:28" x14ac:dyDescent="0.25">
      <c r="W190" t="s">
        <v>275</v>
      </c>
      <c r="X190">
        <f t="shared" si="65"/>
        <v>1</v>
      </c>
      <c r="Y190">
        <f t="shared" si="66"/>
        <v>1</v>
      </c>
      <c r="Z190">
        <f t="shared" si="67"/>
        <v>1</v>
      </c>
      <c r="AA190">
        <f t="shared" si="68"/>
        <v>1</v>
      </c>
      <c r="AB190">
        <f t="shared" si="69"/>
        <v>0</v>
      </c>
    </row>
    <row r="191" spans="23:28" x14ac:dyDescent="0.25">
      <c r="W191" t="s">
        <v>276</v>
      </c>
      <c r="X191">
        <f t="shared" si="65"/>
        <v>0</v>
      </c>
      <c r="Y191">
        <f t="shared" si="66"/>
        <v>1</v>
      </c>
      <c r="Z191">
        <f t="shared" si="67"/>
        <v>1</v>
      </c>
      <c r="AA191">
        <f t="shared" si="68"/>
        <v>1</v>
      </c>
      <c r="AB191">
        <f t="shared" si="69"/>
        <v>0</v>
      </c>
    </row>
    <row r="192" spans="23:28" x14ac:dyDescent="0.25">
      <c r="W192" t="s">
        <v>277</v>
      </c>
      <c r="X192">
        <f t="shared" si="65"/>
        <v>1</v>
      </c>
      <c r="Y192">
        <f t="shared" si="66"/>
        <v>0</v>
      </c>
      <c r="Z192">
        <f t="shared" si="67"/>
        <v>0</v>
      </c>
      <c r="AA192">
        <f t="shared" si="68"/>
        <v>1</v>
      </c>
      <c r="AB192">
        <f t="shared" si="69"/>
        <v>0</v>
      </c>
    </row>
    <row r="193" spans="23:28" x14ac:dyDescent="0.25">
      <c r="W193" t="s">
        <v>278</v>
      </c>
      <c r="X193">
        <f>IF($P$11&gt;P4, 1,0)</f>
        <v>1</v>
      </c>
      <c r="Y193">
        <f>IF($Q$11&gt;Q4, 1,0)</f>
        <v>1</v>
      </c>
      <c r="Z193">
        <f>IF($R$11&gt;R4, 1,0)</f>
        <v>1</v>
      </c>
      <c r="AA193">
        <f>IF($S$11&gt;S4, 1,0)</f>
        <v>1</v>
      </c>
      <c r="AB193">
        <f>IF($T$11&gt;T4, 1,0)</f>
        <v>1</v>
      </c>
    </row>
    <row r="194" spans="23:28" x14ac:dyDescent="0.25">
      <c r="W194" t="s">
        <v>279</v>
      </c>
      <c r="X194">
        <f t="shared" ref="X194:X219" si="70">IF($P$11&gt;P5, 1,0)</f>
        <v>0</v>
      </c>
      <c r="Y194">
        <f t="shared" ref="Y194:Y219" si="71">IF($Q$11&gt;Q5, 1,0)</f>
        <v>1</v>
      </c>
      <c r="Z194">
        <f t="shared" ref="Z194:Z219" si="72">IF($R$11&gt;R5, 1,0)</f>
        <v>0</v>
      </c>
      <c r="AA194">
        <f t="shared" ref="AA194:AA219" si="73">IF($S$11&gt;S5, 1,0)</f>
        <v>0</v>
      </c>
      <c r="AB194">
        <f t="shared" ref="AB194:AB219" si="74">IF($T$11&gt;T5, 1,0)</f>
        <v>1</v>
      </c>
    </row>
    <row r="195" spans="23:28" x14ac:dyDescent="0.25">
      <c r="W195" t="s">
        <v>280</v>
      </c>
      <c r="X195">
        <f t="shared" si="70"/>
        <v>0</v>
      </c>
      <c r="Y195">
        <f t="shared" si="71"/>
        <v>0</v>
      </c>
      <c r="Z195">
        <f t="shared" si="72"/>
        <v>0</v>
      </c>
      <c r="AA195">
        <f t="shared" si="73"/>
        <v>1</v>
      </c>
      <c r="AB195">
        <f t="shared" si="74"/>
        <v>1</v>
      </c>
    </row>
    <row r="196" spans="23:28" x14ac:dyDescent="0.25">
      <c r="W196" t="s">
        <v>281</v>
      </c>
      <c r="X196">
        <f t="shared" si="70"/>
        <v>0</v>
      </c>
      <c r="Y196">
        <f t="shared" si="71"/>
        <v>0</v>
      </c>
      <c r="Z196">
        <f t="shared" si="72"/>
        <v>0</v>
      </c>
      <c r="AA196">
        <f t="shared" si="73"/>
        <v>1</v>
      </c>
      <c r="AB196">
        <f t="shared" si="74"/>
        <v>0</v>
      </c>
    </row>
    <row r="197" spans="23:28" x14ac:dyDescent="0.25">
      <c r="W197" t="s">
        <v>282</v>
      </c>
      <c r="X197">
        <f t="shared" si="70"/>
        <v>0</v>
      </c>
      <c r="Y197">
        <f t="shared" si="71"/>
        <v>0</v>
      </c>
      <c r="Z197">
        <f t="shared" si="72"/>
        <v>0</v>
      </c>
      <c r="AA197">
        <f t="shared" si="73"/>
        <v>1</v>
      </c>
      <c r="AB197">
        <f t="shared" si="74"/>
        <v>0</v>
      </c>
    </row>
    <row r="198" spans="23:28" x14ac:dyDescent="0.25">
      <c r="W198" t="s">
        <v>283</v>
      </c>
      <c r="X198">
        <f t="shared" si="70"/>
        <v>0</v>
      </c>
      <c r="Y198">
        <f t="shared" si="71"/>
        <v>1</v>
      </c>
      <c r="Z198">
        <f t="shared" si="72"/>
        <v>1</v>
      </c>
      <c r="AA198">
        <f t="shared" si="73"/>
        <v>1</v>
      </c>
      <c r="AB198">
        <f t="shared" si="74"/>
        <v>0</v>
      </c>
    </row>
    <row r="199" spans="23:28" x14ac:dyDescent="0.25">
      <c r="W199" t="s">
        <v>284</v>
      </c>
      <c r="X199">
        <f t="shared" si="70"/>
        <v>0</v>
      </c>
      <c r="Y199">
        <f t="shared" si="71"/>
        <v>0</v>
      </c>
      <c r="Z199">
        <f t="shared" si="72"/>
        <v>0</v>
      </c>
      <c r="AA199">
        <f t="shared" si="73"/>
        <v>1</v>
      </c>
      <c r="AB199">
        <f t="shared" si="74"/>
        <v>0</v>
      </c>
    </row>
    <row r="200" spans="23:28" x14ac:dyDescent="0.25">
      <c r="W200" t="s">
        <v>285</v>
      </c>
      <c r="X200">
        <f t="shared" si="70"/>
        <v>0</v>
      </c>
      <c r="Y200">
        <f t="shared" si="71"/>
        <v>0</v>
      </c>
      <c r="Z200">
        <f t="shared" si="72"/>
        <v>0</v>
      </c>
      <c r="AA200">
        <f t="shared" si="73"/>
        <v>0</v>
      </c>
      <c r="AB200">
        <f t="shared" si="74"/>
        <v>0</v>
      </c>
    </row>
    <row r="201" spans="23:28" x14ac:dyDescent="0.25">
      <c r="W201" t="s">
        <v>286</v>
      </c>
      <c r="X201">
        <f t="shared" si="70"/>
        <v>0</v>
      </c>
      <c r="Y201">
        <f t="shared" si="71"/>
        <v>0</v>
      </c>
      <c r="Z201">
        <f t="shared" si="72"/>
        <v>0</v>
      </c>
      <c r="AA201">
        <f t="shared" si="73"/>
        <v>1</v>
      </c>
      <c r="AB201">
        <f t="shared" si="74"/>
        <v>0</v>
      </c>
    </row>
    <row r="202" spans="23:28" x14ac:dyDescent="0.25">
      <c r="W202" t="s">
        <v>287</v>
      </c>
      <c r="X202">
        <f t="shared" si="70"/>
        <v>1</v>
      </c>
      <c r="Y202">
        <f t="shared" si="71"/>
        <v>0</v>
      </c>
      <c r="Z202">
        <f t="shared" si="72"/>
        <v>0</v>
      </c>
      <c r="AA202">
        <f t="shared" si="73"/>
        <v>1</v>
      </c>
      <c r="AB202">
        <f t="shared" si="74"/>
        <v>0</v>
      </c>
    </row>
    <row r="203" spans="23:28" x14ac:dyDescent="0.25">
      <c r="W203" t="s">
        <v>288</v>
      </c>
      <c r="X203">
        <f t="shared" si="70"/>
        <v>0</v>
      </c>
      <c r="Y203">
        <f t="shared" si="71"/>
        <v>1</v>
      </c>
      <c r="Z203">
        <f t="shared" si="72"/>
        <v>1</v>
      </c>
      <c r="AA203">
        <f t="shared" si="73"/>
        <v>1</v>
      </c>
      <c r="AB203">
        <f t="shared" si="74"/>
        <v>0</v>
      </c>
    </row>
    <row r="204" spans="23:28" x14ac:dyDescent="0.25">
      <c r="W204" t="s">
        <v>289</v>
      </c>
      <c r="X204">
        <f t="shared" si="70"/>
        <v>1</v>
      </c>
      <c r="Y204">
        <f t="shared" si="71"/>
        <v>0</v>
      </c>
      <c r="Z204">
        <f t="shared" si="72"/>
        <v>0</v>
      </c>
      <c r="AA204">
        <f t="shared" si="73"/>
        <v>1</v>
      </c>
      <c r="AB204">
        <f t="shared" si="74"/>
        <v>0</v>
      </c>
    </row>
    <row r="205" spans="23:28" x14ac:dyDescent="0.25">
      <c r="W205" t="s">
        <v>290</v>
      </c>
      <c r="X205">
        <f t="shared" si="70"/>
        <v>0</v>
      </c>
      <c r="Y205">
        <f t="shared" si="71"/>
        <v>0</v>
      </c>
      <c r="Z205">
        <f t="shared" si="72"/>
        <v>0</v>
      </c>
      <c r="AA205">
        <f t="shared" si="73"/>
        <v>1</v>
      </c>
      <c r="AB205">
        <f t="shared" si="74"/>
        <v>0</v>
      </c>
    </row>
    <row r="206" spans="23:28" x14ac:dyDescent="0.25">
      <c r="W206" t="s">
        <v>291</v>
      </c>
      <c r="X206">
        <f t="shared" si="70"/>
        <v>0</v>
      </c>
      <c r="Y206">
        <f t="shared" si="71"/>
        <v>0</v>
      </c>
      <c r="Z206">
        <f t="shared" si="72"/>
        <v>0</v>
      </c>
      <c r="AA206">
        <f t="shared" si="73"/>
        <v>1</v>
      </c>
      <c r="AB206">
        <f t="shared" si="74"/>
        <v>0</v>
      </c>
    </row>
    <row r="207" spans="23:28" x14ac:dyDescent="0.25">
      <c r="W207" t="s">
        <v>292</v>
      </c>
      <c r="X207">
        <f t="shared" si="70"/>
        <v>0</v>
      </c>
      <c r="Y207">
        <f t="shared" si="71"/>
        <v>0</v>
      </c>
      <c r="Z207">
        <f t="shared" si="72"/>
        <v>0</v>
      </c>
      <c r="AA207">
        <f t="shared" si="73"/>
        <v>1</v>
      </c>
      <c r="AB207">
        <f t="shared" si="74"/>
        <v>0</v>
      </c>
    </row>
    <row r="208" spans="23:28" x14ac:dyDescent="0.25">
      <c r="W208" t="s">
        <v>293</v>
      </c>
      <c r="X208">
        <f t="shared" si="70"/>
        <v>0</v>
      </c>
      <c r="Y208">
        <f t="shared" si="71"/>
        <v>1</v>
      </c>
      <c r="Z208">
        <f t="shared" si="72"/>
        <v>0</v>
      </c>
      <c r="AA208">
        <f t="shared" si="73"/>
        <v>1</v>
      </c>
      <c r="AB208">
        <f t="shared" si="74"/>
        <v>0</v>
      </c>
    </row>
    <row r="209" spans="23:28" x14ac:dyDescent="0.25">
      <c r="W209" t="s">
        <v>294</v>
      </c>
      <c r="X209">
        <f t="shared" si="70"/>
        <v>1</v>
      </c>
      <c r="Y209">
        <f t="shared" si="71"/>
        <v>0</v>
      </c>
      <c r="Z209">
        <f t="shared" si="72"/>
        <v>0</v>
      </c>
      <c r="AA209">
        <f t="shared" si="73"/>
        <v>1</v>
      </c>
      <c r="AB209">
        <f t="shared" si="74"/>
        <v>0</v>
      </c>
    </row>
    <row r="210" spans="23:28" x14ac:dyDescent="0.25">
      <c r="W210" t="s">
        <v>295</v>
      </c>
      <c r="X210">
        <f t="shared" si="70"/>
        <v>0</v>
      </c>
      <c r="Y210">
        <f t="shared" si="71"/>
        <v>0</v>
      </c>
      <c r="Z210">
        <f t="shared" si="72"/>
        <v>0</v>
      </c>
      <c r="AA210">
        <f t="shared" si="73"/>
        <v>1</v>
      </c>
      <c r="AB210">
        <f t="shared" si="74"/>
        <v>0</v>
      </c>
    </row>
    <row r="211" spans="23:28" x14ac:dyDescent="0.25">
      <c r="W211" t="s">
        <v>296</v>
      </c>
      <c r="X211">
        <f t="shared" si="70"/>
        <v>0</v>
      </c>
      <c r="Y211">
        <f t="shared" si="71"/>
        <v>1</v>
      </c>
      <c r="Z211">
        <f t="shared" si="72"/>
        <v>0</v>
      </c>
      <c r="AA211">
        <f t="shared" si="73"/>
        <v>1</v>
      </c>
      <c r="AB211">
        <f t="shared" si="74"/>
        <v>0</v>
      </c>
    </row>
    <row r="212" spans="23:28" x14ac:dyDescent="0.25">
      <c r="W212" t="s">
        <v>297</v>
      </c>
      <c r="X212">
        <f t="shared" si="70"/>
        <v>0</v>
      </c>
      <c r="Y212">
        <f t="shared" si="71"/>
        <v>0</v>
      </c>
      <c r="Z212">
        <f t="shared" si="72"/>
        <v>0</v>
      </c>
      <c r="AA212">
        <f t="shared" si="73"/>
        <v>1</v>
      </c>
      <c r="AB212">
        <f t="shared" si="74"/>
        <v>0</v>
      </c>
    </row>
    <row r="213" spans="23:28" x14ac:dyDescent="0.25">
      <c r="W213" t="s">
        <v>298</v>
      </c>
      <c r="X213">
        <f t="shared" si="70"/>
        <v>1</v>
      </c>
      <c r="Y213">
        <f t="shared" si="71"/>
        <v>0</v>
      </c>
      <c r="Z213">
        <f t="shared" si="72"/>
        <v>0</v>
      </c>
      <c r="AA213">
        <f t="shared" si="73"/>
        <v>0</v>
      </c>
      <c r="AB213">
        <f t="shared" si="74"/>
        <v>0</v>
      </c>
    </row>
    <row r="214" spans="23:28" x14ac:dyDescent="0.25">
      <c r="W214" t="s">
        <v>299</v>
      </c>
      <c r="X214">
        <f t="shared" si="70"/>
        <v>0</v>
      </c>
      <c r="Y214">
        <f t="shared" si="71"/>
        <v>0</v>
      </c>
      <c r="Z214">
        <f t="shared" si="72"/>
        <v>0</v>
      </c>
      <c r="AA214">
        <f t="shared" si="73"/>
        <v>1</v>
      </c>
      <c r="AB214">
        <f t="shared" si="74"/>
        <v>1</v>
      </c>
    </row>
    <row r="215" spans="23:28" x14ac:dyDescent="0.25">
      <c r="W215" t="s">
        <v>300</v>
      </c>
      <c r="X215">
        <f t="shared" si="70"/>
        <v>0</v>
      </c>
      <c r="Y215">
        <f t="shared" si="71"/>
        <v>1</v>
      </c>
      <c r="Z215">
        <f t="shared" si="72"/>
        <v>1</v>
      </c>
      <c r="AA215">
        <f t="shared" si="73"/>
        <v>1</v>
      </c>
      <c r="AB215">
        <f t="shared" si="74"/>
        <v>0</v>
      </c>
    </row>
    <row r="216" spans="23:28" x14ac:dyDescent="0.25">
      <c r="W216" t="s">
        <v>301</v>
      </c>
      <c r="X216">
        <f t="shared" si="70"/>
        <v>1</v>
      </c>
      <c r="Y216">
        <f t="shared" si="71"/>
        <v>1</v>
      </c>
      <c r="Z216">
        <f t="shared" si="72"/>
        <v>0</v>
      </c>
      <c r="AA216">
        <f t="shared" si="73"/>
        <v>1</v>
      </c>
      <c r="AB216">
        <f t="shared" si="74"/>
        <v>0</v>
      </c>
    </row>
    <row r="217" spans="23:28" x14ac:dyDescent="0.25">
      <c r="W217" t="s">
        <v>302</v>
      </c>
      <c r="X217">
        <f t="shared" si="70"/>
        <v>0</v>
      </c>
      <c r="Y217">
        <f t="shared" si="71"/>
        <v>1</v>
      </c>
      <c r="Z217">
        <f t="shared" si="72"/>
        <v>0</v>
      </c>
      <c r="AA217">
        <f t="shared" si="73"/>
        <v>1</v>
      </c>
      <c r="AB217">
        <f t="shared" si="74"/>
        <v>0</v>
      </c>
    </row>
    <row r="218" spans="23:28" x14ac:dyDescent="0.25">
      <c r="W218" t="s">
        <v>303</v>
      </c>
      <c r="X218">
        <f t="shared" si="70"/>
        <v>0</v>
      </c>
      <c r="Y218">
        <f t="shared" si="71"/>
        <v>1</v>
      </c>
      <c r="Z218">
        <f t="shared" si="72"/>
        <v>1</v>
      </c>
      <c r="AA218">
        <f t="shared" si="73"/>
        <v>1</v>
      </c>
      <c r="AB218">
        <f t="shared" si="74"/>
        <v>0</v>
      </c>
    </row>
    <row r="219" spans="23:28" x14ac:dyDescent="0.25">
      <c r="W219" t="s">
        <v>304</v>
      </c>
      <c r="X219">
        <f t="shared" si="70"/>
        <v>0</v>
      </c>
      <c r="Y219">
        <f t="shared" si="71"/>
        <v>0</v>
      </c>
      <c r="Z219">
        <f t="shared" si="72"/>
        <v>0</v>
      </c>
      <c r="AA219">
        <f t="shared" si="73"/>
        <v>1</v>
      </c>
      <c r="AB219">
        <f t="shared" si="74"/>
        <v>0</v>
      </c>
    </row>
    <row r="220" spans="23:28" x14ac:dyDescent="0.25">
      <c r="W220" t="s">
        <v>305</v>
      </c>
      <c r="X220">
        <f>IF($P$12&gt;P4, 1,0)</f>
        <v>1</v>
      </c>
      <c r="Y220">
        <f>IF($Q$12&gt;Q4, 1,0)</f>
        <v>1</v>
      </c>
      <c r="Z220">
        <f>IF($R$12&gt;R4, 1,0)</f>
        <v>1</v>
      </c>
      <c r="AA220">
        <f>IF($S$12&gt;S4, 1,0)</f>
        <v>1</v>
      </c>
      <c r="AB220">
        <f>IF($T$12&gt;T4, 1,0)</f>
        <v>1</v>
      </c>
    </row>
    <row r="221" spans="23:28" x14ac:dyDescent="0.25">
      <c r="W221" t="s">
        <v>306</v>
      </c>
      <c r="X221">
        <f t="shared" ref="X221:X246" si="75">IF($P$12&gt;P5, 1,0)</f>
        <v>1</v>
      </c>
      <c r="Y221">
        <f t="shared" ref="Y221:Y246" si="76">IF($Q$12&gt;Q5, 1,0)</f>
        <v>1</v>
      </c>
      <c r="Z221">
        <f t="shared" ref="Z221:Z246" si="77">IF($R$12&gt;R5, 1,0)</f>
        <v>0</v>
      </c>
      <c r="AA221">
        <f t="shared" ref="AA221:AA246" si="78">IF($S$12&gt;S5, 1,0)</f>
        <v>0</v>
      </c>
      <c r="AB221">
        <f t="shared" ref="AB221:AB246" si="79">IF($T$12&gt;T5, 1,0)</f>
        <v>1</v>
      </c>
    </row>
    <row r="222" spans="23:28" x14ac:dyDescent="0.25">
      <c r="W222" t="s">
        <v>307</v>
      </c>
      <c r="X222">
        <f t="shared" si="75"/>
        <v>0</v>
      </c>
      <c r="Y222">
        <f t="shared" si="76"/>
        <v>1</v>
      </c>
      <c r="Z222">
        <f t="shared" si="77"/>
        <v>0</v>
      </c>
      <c r="AA222">
        <f t="shared" si="78"/>
        <v>0</v>
      </c>
      <c r="AB222">
        <f t="shared" si="79"/>
        <v>1</v>
      </c>
    </row>
    <row r="223" spans="23:28" x14ac:dyDescent="0.25">
      <c r="W223" t="s">
        <v>308</v>
      </c>
      <c r="X223">
        <f t="shared" si="75"/>
        <v>0</v>
      </c>
      <c r="Y223">
        <f t="shared" si="76"/>
        <v>0</v>
      </c>
      <c r="Z223">
        <f t="shared" si="77"/>
        <v>0</v>
      </c>
      <c r="AA223">
        <f t="shared" si="78"/>
        <v>1</v>
      </c>
      <c r="AB223">
        <f t="shared" si="79"/>
        <v>0</v>
      </c>
    </row>
    <row r="224" spans="23:28" x14ac:dyDescent="0.25">
      <c r="W224" t="s">
        <v>309</v>
      </c>
      <c r="X224">
        <f t="shared" si="75"/>
        <v>1</v>
      </c>
      <c r="Y224">
        <f t="shared" si="76"/>
        <v>0</v>
      </c>
      <c r="Z224">
        <f t="shared" si="77"/>
        <v>0</v>
      </c>
      <c r="AA224">
        <f t="shared" si="78"/>
        <v>1</v>
      </c>
      <c r="AB224">
        <f t="shared" si="79"/>
        <v>0</v>
      </c>
    </row>
    <row r="225" spans="23:28" x14ac:dyDescent="0.25">
      <c r="W225" t="s">
        <v>310</v>
      </c>
      <c r="X225">
        <f t="shared" si="75"/>
        <v>0</v>
      </c>
      <c r="Y225">
        <f t="shared" si="76"/>
        <v>1</v>
      </c>
      <c r="Z225">
        <f t="shared" si="77"/>
        <v>1</v>
      </c>
      <c r="AA225">
        <f t="shared" si="78"/>
        <v>1</v>
      </c>
      <c r="AB225">
        <f t="shared" si="79"/>
        <v>0</v>
      </c>
    </row>
    <row r="226" spans="23:28" x14ac:dyDescent="0.25">
      <c r="W226" t="s">
        <v>311</v>
      </c>
      <c r="X226">
        <f t="shared" si="75"/>
        <v>0</v>
      </c>
      <c r="Y226">
        <f t="shared" si="76"/>
        <v>0</v>
      </c>
      <c r="Z226">
        <f t="shared" si="77"/>
        <v>0</v>
      </c>
      <c r="AA226">
        <f t="shared" si="78"/>
        <v>0</v>
      </c>
      <c r="AB226">
        <f t="shared" si="79"/>
        <v>0</v>
      </c>
    </row>
    <row r="227" spans="23:28" x14ac:dyDescent="0.25">
      <c r="W227" t="s">
        <v>312</v>
      </c>
      <c r="X227">
        <f t="shared" si="75"/>
        <v>1</v>
      </c>
      <c r="Y227">
        <f t="shared" si="76"/>
        <v>1</v>
      </c>
      <c r="Z227">
        <f t="shared" si="77"/>
        <v>1</v>
      </c>
      <c r="AA227">
        <f t="shared" si="78"/>
        <v>0</v>
      </c>
      <c r="AB227">
        <f t="shared" si="79"/>
        <v>0</v>
      </c>
    </row>
    <row r="228" spans="23:28" x14ac:dyDescent="0.25">
      <c r="W228" t="s">
        <v>313</v>
      </c>
      <c r="X228">
        <f t="shared" si="75"/>
        <v>0</v>
      </c>
      <c r="Y228">
        <f t="shared" si="76"/>
        <v>0</v>
      </c>
      <c r="Z228">
        <f t="shared" si="77"/>
        <v>0</v>
      </c>
      <c r="AA228">
        <f t="shared" si="78"/>
        <v>0</v>
      </c>
      <c r="AB228">
        <f t="shared" si="79"/>
        <v>0</v>
      </c>
    </row>
    <row r="229" spans="23:28" x14ac:dyDescent="0.25">
      <c r="W229" t="s">
        <v>314</v>
      </c>
      <c r="X229">
        <f t="shared" si="75"/>
        <v>1</v>
      </c>
      <c r="Y229">
        <f t="shared" si="76"/>
        <v>0</v>
      </c>
      <c r="Z229">
        <f t="shared" si="77"/>
        <v>0</v>
      </c>
      <c r="AA229">
        <f t="shared" si="78"/>
        <v>0</v>
      </c>
      <c r="AB229">
        <f t="shared" si="79"/>
        <v>0</v>
      </c>
    </row>
    <row r="230" spans="23:28" x14ac:dyDescent="0.25">
      <c r="W230" t="s">
        <v>315</v>
      </c>
      <c r="X230">
        <f t="shared" si="75"/>
        <v>0</v>
      </c>
      <c r="Y230">
        <f t="shared" si="76"/>
        <v>1</v>
      </c>
      <c r="Z230">
        <f t="shared" si="77"/>
        <v>1</v>
      </c>
      <c r="AA230">
        <f t="shared" si="78"/>
        <v>0</v>
      </c>
      <c r="AB230">
        <f t="shared" si="79"/>
        <v>0</v>
      </c>
    </row>
    <row r="231" spans="23:28" x14ac:dyDescent="0.25">
      <c r="W231" t="s">
        <v>316</v>
      </c>
      <c r="X231">
        <f t="shared" si="75"/>
        <v>1</v>
      </c>
      <c r="Y231">
        <f t="shared" si="76"/>
        <v>0</v>
      </c>
      <c r="Z231">
        <f t="shared" si="77"/>
        <v>0</v>
      </c>
      <c r="AA231">
        <f t="shared" si="78"/>
        <v>0</v>
      </c>
      <c r="AB231">
        <f t="shared" si="79"/>
        <v>0</v>
      </c>
    </row>
    <row r="232" spans="23:28" x14ac:dyDescent="0.25">
      <c r="W232" t="s">
        <v>317</v>
      </c>
      <c r="X232">
        <f t="shared" si="75"/>
        <v>0</v>
      </c>
      <c r="Y232">
        <f t="shared" si="76"/>
        <v>0</v>
      </c>
      <c r="Z232">
        <f t="shared" si="77"/>
        <v>0</v>
      </c>
      <c r="AA232">
        <f t="shared" si="78"/>
        <v>0</v>
      </c>
      <c r="AB232">
        <f t="shared" si="79"/>
        <v>0</v>
      </c>
    </row>
    <row r="233" spans="23:28" x14ac:dyDescent="0.25">
      <c r="W233" t="s">
        <v>318</v>
      </c>
      <c r="X233">
        <f t="shared" si="75"/>
        <v>0</v>
      </c>
      <c r="Y233">
        <f t="shared" si="76"/>
        <v>0</v>
      </c>
      <c r="Z233">
        <f t="shared" si="77"/>
        <v>0</v>
      </c>
      <c r="AA233">
        <f t="shared" si="78"/>
        <v>0</v>
      </c>
      <c r="AB233">
        <f t="shared" si="79"/>
        <v>0</v>
      </c>
    </row>
    <row r="234" spans="23:28" x14ac:dyDescent="0.25">
      <c r="W234" t="s">
        <v>319</v>
      </c>
      <c r="X234">
        <f t="shared" si="75"/>
        <v>0</v>
      </c>
      <c r="Y234">
        <f t="shared" si="76"/>
        <v>0</v>
      </c>
      <c r="Z234">
        <f t="shared" si="77"/>
        <v>0</v>
      </c>
      <c r="AA234">
        <f t="shared" si="78"/>
        <v>0</v>
      </c>
      <c r="AB234">
        <f t="shared" si="79"/>
        <v>0</v>
      </c>
    </row>
    <row r="235" spans="23:28" x14ac:dyDescent="0.25">
      <c r="W235" t="s">
        <v>320</v>
      </c>
      <c r="X235">
        <f t="shared" si="75"/>
        <v>1</v>
      </c>
      <c r="Y235">
        <f t="shared" si="76"/>
        <v>1</v>
      </c>
      <c r="Z235">
        <f t="shared" si="77"/>
        <v>0</v>
      </c>
      <c r="AA235">
        <f t="shared" si="78"/>
        <v>1</v>
      </c>
      <c r="AB235">
        <f t="shared" si="79"/>
        <v>0</v>
      </c>
    </row>
    <row r="236" spans="23:28" x14ac:dyDescent="0.25">
      <c r="W236" t="s">
        <v>321</v>
      </c>
      <c r="X236">
        <f t="shared" si="75"/>
        <v>1</v>
      </c>
      <c r="Y236">
        <f t="shared" si="76"/>
        <v>0</v>
      </c>
      <c r="Z236">
        <f t="shared" si="77"/>
        <v>0</v>
      </c>
      <c r="AA236">
        <f t="shared" si="78"/>
        <v>0</v>
      </c>
      <c r="AB236">
        <f t="shared" si="79"/>
        <v>0</v>
      </c>
    </row>
    <row r="237" spans="23:28" x14ac:dyDescent="0.25">
      <c r="W237" t="s">
        <v>322</v>
      </c>
      <c r="X237">
        <f t="shared" si="75"/>
        <v>0</v>
      </c>
      <c r="Y237">
        <f t="shared" si="76"/>
        <v>0</v>
      </c>
      <c r="Z237">
        <f t="shared" si="77"/>
        <v>0</v>
      </c>
      <c r="AA237">
        <f t="shared" si="78"/>
        <v>0</v>
      </c>
      <c r="AB237">
        <f t="shared" si="79"/>
        <v>0</v>
      </c>
    </row>
    <row r="238" spans="23:28" x14ac:dyDescent="0.25">
      <c r="W238" t="s">
        <v>323</v>
      </c>
      <c r="X238">
        <f t="shared" si="75"/>
        <v>1</v>
      </c>
      <c r="Y238">
        <f t="shared" si="76"/>
        <v>1</v>
      </c>
      <c r="Z238">
        <f t="shared" si="77"/>
        <v>0</v>
      </c>
      <c r="AA238">
        <f t="shared" si="78"/>
        <v>0</v>
      </c>
      <c r="AB238">
        <f t="shared" si="79"/>
        <v>0</v>
      </c>
    </row>
    <row r="239" spans="23:28" x14ac:dyDescent="0.25">
      <c r="W239" t="s">
        <v>324</v>
      </c>
      <c r="X239">
        <f t="shared" si="75"/>
        <v>1</v>
      </c>
      <c r="Y239">
        <f t="shared" si="76"/>
        <v>0</v>
      </c>
      <c r="Z239">
        <f t="shared" si="77"/>
        <v>0</v>
      </c>
      <c r="AA239">
        <f t="shared" si="78"/>
        <v>1</v>
      </c>
      <c r="AB239">
        <f t="shared" si="79"/>
        <v>0</v>
      </c>
    </row>
    <row r="240" spans="23:28" x14ac:dyDescent="0.25">
      <c r="W240" t="s">
        <v>325</v>
      </c>
      <c r="X240">
        <f t="shared" si="75"/>
        <v>1</v>
      </c>
      <c r="Y240">
        <f t="shared" si="76"/>
        <v>0</v>
      </c>
      <c r="Z240">
        <f t="shared" si="77"/>
        <v>0</v>
      </c>
      <c r="AA240">
        <f t="shared" si="78"/>
        <v>0</v>
      </c>
      <c r="AB240">
        <f t="shared" si="79"/>
        <v>0</v>
      </c>
    </row>
    <row r="241" spans="23:28" x14ac:dyDescent="0.25">
      <c r="W241" t="s">
        <v>326</v>
      </c>
      <c r="X241">
        <f t="shared" si="75"/>
        <v>0</v>
      </c>
      <c r="Y241">
        <f t="shared" si="76"/>
        <v>0</v>
      </c>
      <c r="Z241">
        <f t="shared" si="77"/>
        <v>0</v>
      </c>
      <c r="AA241">
        <f t="shared" si="78"/>
        <v>1</v>
      </c>
      <c r="AB241">
        <f t="shared" si="79"/>
        <v>1</v>
      </c>
    </row>
    <row r="242" spans="23:28" x14ac:dyDescent="0.25">
      <c r="W242" t="s">
        <v>327</v>
      </c>
      <c r="X242">
        <f t="shared" si="75"/>
        <v>1</v>
      </c>
      <c r="Y242">
        <f t="shared" si="76"/>
        <v>1</v>
      </c>
      <c r="Z242">
        <f t="shared" si="77"/>
        <v>1</v>
      </c>
      <c r="AA242">
        <f t="shared" si="78"/>
        <v>1</v>
      </c>
      <c r="AB242">
        <f t="shared" si="79"/>
        <v>0</v>
      </c>
    </row>
    <row r="243" spans="23:28" x14ac:dyDescent="0.25">
      <c r="W243" t="s">
        <v>328</v>
      </c>
      <c r="X243">
        <f t="shared" si="75"/>
        <v>1</v>
      </c>
      <c r="Y243">
        <f t="shared" si="76"/>
        <v>1</v>
      </c>
      <c r="Z243">
        <f t="shared" si="77"/>
        <v>0</v>
      </c>
      <c r="AA243">
        <f t="shared" si="78"/>
        <v>0</v>
      </c>
      <c r="AB243">
        <f t="shared" si="79"/>
        <v>0</v>
      </c>
    </row>
    <row r="244" spans="23:28" x14ac:dyDescent="0.25">
      <c r="W244" t="s">
        <v>329</v>
      </c>
      <c r="X244">
        <f t="shared" si="75"/>
        <v>0</v>
      </c>
      <c r="Y244">
        <f t="shared" si="76"/>
        <v>1</v>
      </c>
      <c r="Z244">
        <f t="shared" si="77"/>
        <v>1</v>
      </c>
      <c r="AA244">
        <f t="shared" si="78"/>
        <v>0</v>
      </c>
      <c r="AB244">
        <f t="shared" si="79"/>
        <v>0</v>
      </c>
    </row>
    <row r="245" spans="23:28" x14ac:dyDescent="0.25">
      <c r="W245" t="s">
        <v>330</v>
      </c>
      <c r="X245">
        <f t="shared" si="75"/>
        <v>0</v>
      </c>
      <c r="Y245">
        <f t="shared" si="76"/>
        <v>1</v>
      </c>
      <c r="Z245">
        <f t="shared" si="77"/>
        <v>1</v>
      </c>
      <c r="AA245">
        <f t="shared" si="78"/>
        <v>1</v>
      </c>
      <c r="AB245">
        <f t="shared" si="79"/>
        <v>0</v>
      </c>
    </row>
    <row r="246" spans="23:28" x14ac:dyDescent="0.25">
      <c r="W246" t="s">
        <v>331</v>
      </c>
      <c r="X246">
        <f t="shared" si="75"/>
        <v>1</v>
      </c>
      <c r="Y246">
        <f t="shared" si="76"/>
        <v>0</v>
      </c>
      <c r="Z246">
        <f t="shared" si="77"/>
        <v>0</v>
      </c>
      <c r="AA246">
        <f t="shared" si="78"/>
        <v>1</v>
      </c>
      <c r="AB246">
        <f t="shared" si="79"/>
        <v>0</v>
      </c>
    </row>
    <row r="247" spans="23:28" x14ac:dyDescent="0.25">
      <c r="W247" t="s">
        <v>332</v>
      </c>
      <c r="X247">
        <f>IF($P$13&gt;P4, 1,0)</f>
        <v>1</v>
      </c>
      <c r="Y247">
        <f>IF($Q$13&gt;Q4, 1,0)</f>
        <v>1</v>
      </c>
      <c r="Z247">
        <f>IF($R$13&gt;R4, 1,0)</f>
        <v>1</v>
      </c>
      <c r="AA247">
        <f>IF($S$13&gt;S4, 1,0)</f>
        <v>1</v>
      </c>
      <c r="AB247">
        <f>IF($T$13&gt;T4, 1,0)</f>
        <v>1</v>
      </c>
    </row>
    <row r="248" spans="23:28" x14ac:dyDescent="0.25">
      <c r="W248" t="s">
        <v>333</v>
      </c>
      <c r="X248">
        <f t="shared" ref="X248:X273" si="80">IF($P$13&gt;P5, 1,0)</f>
        <v>0</v>
      </c>
      <c r="Y248">
        <f t="shared" ref="Y248:Y273" si="81">IF($Q$13&gt;Q5, 1,0)</f>
        <v>1</v>
      </c>
      <c r="Z248">
        <f t="shared" ref="Z248:Z273" si="82">IF($R$13&gt;R5, 1,0)</f>
        <v>1</v>
      </c>
      <c r="AA248">
        <f t="shared" ref="AA248:AA273" si="83">IF($S$13&gt;S5, 1,0)</f>
        <v>0</v>
      </c>
      <c r="AB248">
        <f t="shared" ref="AB248:AB273" si="84">IF($T$13&gt;T5, 1,0)</f>
        <v>1</v>
      </c>
    </row>
    <row r="249" spans="23:28" x14ac:dyDescent="0.25">
      <c r="W249" t="s">
        <v>334</v>
      </c>
      <c r="X249">
        <f t="shared" si="80"/>
        <v>0</v>
      </c>
      <c r="Y249">
        <f t="shared" si="81"/>
        <v>1</v>
      </c>
      <c r="Z249">
        <f t="shared" si="82"/>
        <v>1</v>
      </c>
      <c r="AA249">
        <f t="shared" si="83"/>
        <v>0</v>
      </c>
      <c r="AB249">
        <f t="shared" si="84"/>
        <v>1</v>
      </c>
    </row>
    <row r="250" spans="23:28" x14ac:dyDescent="0.25">
      <c r="W250" t="s">
        <v>335</v>
      </c>
      <c r="X250">
        <f t="shared" si="80"/>
        <v>0</v>
      </c>
      <c r="Y250">
        <f t="shared" si="81"/>
        <v>0</v>
      </c>
      <c r="Z250">
        <f t="shared" si="82"/>
        <v>0</v>
      </c>
      <c r="AA250">
        <f t="shared" si="83"/>
        <v>1</v>
      </c>
      <c r="AB250">
        <f t="shared" si="84"/>
        <v>1</v>
      </c>
    </row>
    <row r="251" spans="23:28" x14ac:dyDescent="0.25">
      <c r="W251" t="s">
        <v>336</v>
      </c>
      <c r="X251">
        <f t="shared" si="80"/>
        <v>0</v>
      </c>
      <c r="Y251">
        <f t="shared" si="81"/>
        <v>0</v>
      </c>
      <c r="Z251">
        <f t="shared" si="82"/>
        <v>1</v>
      </c>
      <c r="AA251">
        <f t="shared" si="83"/>
        <v>1</v>
      </c>
      <c r="AB251">
        <f t="shared" si="84"/>
        <v>1</v>
      </c>
    </row>
    <row r="252" spans="23:28" x14ac:dyDescent="0.25">
      <c r="W252" t="s">
        <v>337</v>
      </c>
      <c r="X252">
        <f t="shared" si="80"/>
        <v>0</v>
      </c>
      <c r="Y252">
        <f t="shared" si="81"/>
        <v>1</v>
      </c>
      <c r="Z252">
        <f t="shared" si="82"/>
        <v>1</v>
      </c>
      <c r="AA252">
        <f t="shared" si="83"/>
        <v>1</v>
      </c>
      <c r="AB252">
        <f t="shared" si="84"/>
        <v>1</v>
      </c>
    </row>
    <row r="253" spans="23:28" x14ac:dyDescent="0.25">
      <c r="W253" t="s">
        <v>338</v>
      </c>
      <c r="X253">
        <f t="shared" si="80"/>
        <v>0</v>
      </c>
      <c r="Y253">
        <f t="shared" si="81"/>
        <v>0</v>
      </c>
      <c r="Z253">
        <f t="shared" si="82"/>
        <v>1</v>
      </c>
      <c r="AA253">
        <f t="shared" si="83"/>
        <v>0</v>
      </c>
      <c r="AB253">
        <f t="shared" si="84"/>
        <v>1</v>
      </c>
    </row>
    <row r="254" spans="23:28" x14ac:dyDescent="0.25">
      <c r="W254" t="s">
        <v>339</v>
      </c>
      <c r="X254">
        <f t="shared" si="80"/>
        <v>0</v>
      </c>
      <c r="Y254">
        <f t="shared" si="81"/>
        <v>1</v>
      </c>
      <c r="Z254">
        <f t="shared" si="82"/>
        <v>1</v>
      </c>
      <c r="AA254">
        <f t="shared" si="83"/>
        <v>0</v>
      </c>
      <c r="AB254">
        <f t="shared" si="84"/>
        <v>1</v>
      </c>
    </row>
    <row r="255" spans="23:28" x14ac:dyDescent="0.25">
      <c r="W255" t="s">
        <v>340</v>
      </c>
      <c r="X255">
        <f t="shared" si="80"/>
        <v>0</v>
      </c>
      <c r="Y255">
        <f t="shared" si="81"/>
        <v>1</v>
      </c>
      <c r="Z255">
        <f t="shared" si="82"/>
        <v>1</v>
      </c>
      <c r="AA255">
        <f t="shared" si="83"/>
        <v>1</v>
      </c>
      <c r="AB255">
        <f t="shared" si="84"/>
        <v>1</v>
      </c>
    </row>
    <row r="256" spans="23:28" x14ac:dyDescent="0.25">
      <c r="W256" t="s">
        <v>341</v>
      </c>
      <c r="X256">
        <f t="shared" si="80"/>
        <v>0</v>
      </c>
      <c r="Y256">
        <f t="shared" si="81"/>
        <v>0</v>
      </c>
      <c r="Z256">
        <f t="shared" si="82"/>
        <v>0</v>
      </c>
      <c r="AA256">
        <f t="shared" si="83"/>
        <v>0</v>
      </c>
      <c r="AB256">
        <f t="shared" si="84"/>
        <v>0</v>
      </c>
    </row>
    <row r="257" spans="23:28" x14ac:dyDescent="0.25">
      <c r="W257" t="s">
        <v>342</v>
      </c>
      <c r="X257">
        <f t="shared" si="80"/>
        <v>0</v>
      </c>
      <c r="Y257">
        <f t="shared" si="81"/>
        <v>1</v>
      </c>
      <c r="Z257">
        <f t="shared" si="82"/>
        <v>1</v>
      </c>
      <c r="AA257">
        <f t="shared" si="83"/>
        <v>0</v>
      </c>
      <c r="AB257">
        <f t="shared" si="84"/>
        <v>1</v>
      </c>
    </row>
    <row r="258" spans="23:28" x14ac:dyDescent="0.25">
      <c r="W258" t="s">
        <v>343</v>
      </c>
      <c r="X258">
        <f t="shared" si="80"/>
        <v>0</v>
      </c>
      <c r="Y258">
        <f t="shared" si="81"/>
        <v>0</v>
      </c>
      <c r="Z258">
        <f t="shared" si="82"/>
        <v>1</v>
      </c>
      <c r="AA258">
        <f t="shared" si="83"/>
        <v>1</v>
      </c>
      <c r="AB258">
        <f t="shared" si="84"/>
        <v>1</v>
      </c>
    </row>
    <row r="259" spans="23:28" x14ac:dyDescent="0.25">
      <c r="W259" t="s">
        <v>344</v>
      </c>
      <c r="X259">
        <f t="shared" si="80"/>
        <v>0</v>
      </c>
      <c r="Y259">
        <f t="shared" si="81"/>
        <v>0</v>
      </c>
      <c r="Z259">
        <f t="shared" si="82"/>
        <v>0</v>
      </c>
      <c r="AA259">
        <f t="shared" si="83"/>
        <v>0</v>
      </c>
      <c r="AB259">
        <f t="shared" si="84"/>
        <v>1</v>
      </c>
    </row>
    <row r="260" spans="23:28" x14ac:dyDescent="0.25">
      <c r="W260" t="s">
        <v>345</v>
      </c>
      <c r="X260">
        <f t="shared" si="80"/>
        <v>0</v>
      </c>
      <c r="Y260">
        <f t="shared" si="81"/>
        <v>0</v>
      </c>
      <c r="Z260">
        <f t="shared" si="82"/>
        <v>0</v>
      </c>
      <c r="AA260">
        <f t="shared" si="83"/>
        <v>0</v>
      </c>
      <c r="AB260">
        <f t="shared" si="84"/>
        <v>0</v>
      </c>
    </row>
    <row r="261" spans="23:28" x14ac:dyDescent="0.25">
      <c r="W261" t="s">
        <v>346</v>
      </c>
      <c r="X261">
        <f t="shared" si="80"/>
        <v>0</v>
      </c>
      <c r="Y261">
        <f t="shared" si="81"/>
        <v>0</v>
      </c>
      <c r="Z261">
        <f t="shared" si="82"/>
        <v>0</v>
      </c>
      <c r="AA261">
        <f t="shared" si="83"/>
        <v>0</v>
      </c>
      <c r="AB261">
        <f t="shared" si="84"/>
        <v>1</v>
      </c>
    </row>
    <row r="262" spans="23:28" x14ac:dyDescent="0.25">
      <c r="W262" t="s">
        <v>347</v>
      </c>
      <c r="X262">
        <f t="shared" si="80"/>
        <v>0</v>
      </c>
      <c r="Y262">
        <f t="shared" si="81"/>
        <v>1</v>
      </c>
      <c r="Z262">
        <f t="shared" si="82"/>
        <v>1</v>
      </c>
      <c r="AA262">
        <f t="shared" si="83"/>
        <v>1</v>
      </c>
      <c r="AB262">
        <f t="shared" si="84"/>
        <v>0</v>
      </c>
    </row>
    <row r="263" spans="23:28" x14ac:dyDescent="0.25">
      <c r="W263" t="s">
        <v>348</v>
      </c>
      <c r="X263">
        <f t="shared" si="80"/>
        <v>0</v>
      </c>
      <c r="Y263">
        <f t="shared" si="81"/>
        <v>0</v>
      </c>
      <c r="Z263">
        <f t="shared" si="82"/>
        <v>0</v>
      </c>
      <c r="AA263">
        <f t="shared" si="83"/>
        <v>0</v>
      </c>
      <c r="AB263">
        <f t="shared" si="84"/>
        <v>1</v>
      </c>
    </row>
    <row r="264" spans="23:28" x14ac:dyDescent="0.25">
      <c r="W264" t="s">
        <v>349</v>
      </c>
      <c r="X264">
        <f t="shared" si="80"/>
        <v>0</v>
      </c>
      <c r="Y264">
        <f t="shared" si="81"/>
        <v>0</v>
      </c>
      <c r="Z264">
        <f t="shared" si="82"/>
        <v>0</v>
      </c>
      <c r="AA264">
        <f t="shared" si="83"/>
        <v>1</v>
      </c>
      <c r="AB264">
        <f t="shared" si="84"/>
        <v>1</v>
      </c>
    </row>
    <row r="265" spans="23:28" x14ac:dyDescent="0.25">
      <c r="W265" t="s">
        <v>350</v>
      </c>
      <c r="X265">
        <f t="shared" si="80"/>
        <v>0</v>
      </c>
      <c r="Y265">
        <f t="shared" si="81"/>
        <v>1</v>
      </c>
      <c r="Z265">
        <f t="shared" si="82"/>
        <v>1</v>
      </c>
      <c r="AA265">
        <f t="shared" si="83"/>
        <v>0</v>
      </c>
      <c r="AB265">
        <f t="shared" si="84"/>
        <v>1</v>
      </c>
    </row>
    <row r="266" spans="23:28" x14ac:dyDescent="0.25">
      <c r="W266" t="s">
        <v>351</v>
      </c>
      <c r="X266">
        <f t="shared" si="80"/>
        <v>0</v>
      </c>
      <c r="Y266">
        <f t="shared" si="81"/>
        <v>0</v>
      </c>
      <c r="Z266">
        <f t="shared" si="82"/>
        <v>1</v>
      </c>
      <c r="AA266">
        <f t="shared" si="83"/>
        <v>1</v>
      </c>
      <c r="AB266">
        <f t="shared" si="84"/>
        <v>1</v>
      </c>
    </row>
    <row r="267" spans="23:28" x14ac:dyDescent="0.25">
      <c r="W267" t="s">
        <v>352</v>
      </c>
      <c r="X267">
        <f t="shared" si="80"/>
        <v>0</v>
      </c>
      <c r="Y267">
        <f t="shared" si="81"/>
        <v>1</v>
      </c>
      <c r="Z267">
        <f t="shared" si="82"/>
        <v>0</v>
      </c>
      <c r="AA267">
        <f t="shared" si="83"/>
        <v>0</v>
      </c>
      <c r="AB267">
        <f t="shared" si="84"/>
        <v>1</v>
      </c>
    </row>
    <row r="268" spans="23:28" x14ac:dyDescent="0.25">
      <c r="W268" t="s">
        <v>353</v>
      </c>
      <c r="X268">
        <f t="shared" si="80"/>
        <v>0</v>
      </c>
      <c r="Y268">
        <f t="shared" si="81"/>
        <v>0</v>
      </c>
      <c r="Z268">
        <f t="shared" si="82"/>
        <v>1</v>
      </c>
      <c r="AA268">
        <f t="shared" si="83"/>
        <v>1</v>
      </c>
      <c r="AB268">
        <f t="shared" si="84"/>
        <v>1</v>
      </c>
    </row>
    <row r="269" spans="23:28" x14ac:dyDescent="0.25">
      <c r="W269" t="s">
        <v>354</v>
      </c>
      <c r="X269">
        <f t="shared" si="80"/>
        <v>0</v>
      </c>
      <c r="Y269">
        <f t="shared" si="81"/>
        <v>1</v>
      </c>
      <c r="Z269">
        <f t="shared" si="82"/>
        <v>1</v>
      </c>
      <c r="AA269">
        <f t="shared" si="83"/>
        <v>1</v>
      </c>
      <c r="AB269">
        <f t="shared" si="84"/>
        <v>1</v>
      </c>
    </row>
    <row r="270" spans="23:28" x14ac:dyDescent="0.25">
      <c r="W270" t="s">
        <v>355</v>
      </c>
      <c r="X270">
        <f t="shared" si="80"/>
        <v>0</v>
      </c>
      <c r="Y270">
        <f t="shared" si="81"/>
        <v>1</v>
      </c>
      <c r="Z270">
        <f t="shared" si="82"/>
        <v>1</v>
      </c>
      <c r="AA270">
        <f t="shared" si="83"/>
        <v>0</v>
      </c>
      <c r="AB270">
        <f t="shared" si="84"/>
        <v>1</v>
      </c>
    </row>
    <row r="271" spans="23:28" x14ac:dyDescent="0.25">
      <c r="W271" t="s">
        <v>356</v>
      </c>
      <c r="X271">
        <f t="shared" si="80"/>
        <v>0</v>
      </c>
      <c r="Y271">
        <f t="shared" si="81"/>
        <v>1</v>
      </c>
      <c r="Z271">
        <f t="shared" si="82"/>
        <v>1</v>
      </c>
      <c r="AA271">
        <f t="shared" si="83"/>
        <v>0</v>
      </c>
      <c r="AB271">
        <f t="shared" si="84"/>
        <v>1</v>
      </c>
    </row>
    <row r="272" spans="23:28" x14ac:dyDescent="0.25">
      <c r="W272" t="s">
        <v>357</v>
      </c>
      <c r="X272">
        <f t="shared" si="80"/>
        <v>0</v>
      </c>
      <c r="Y272">
        <f t="shared" si="81"/>
        <v>1</v>
      </c>
      <c r="Z272">
        <f t="shared" si="82"/>
        <v>1</v>
      </c>
      <c r="AA272">
        <f t="shared" si="83"/>
        <v>1</v>
      </c>
      <c r="AB272">
        <f t="shared" si="84"/>
        <v>1</v>
      </c>
    </row>
    <row r="273" spans="23:28" x14ac:dyDescent="0.25">
      <c r="W273" t="s">
        <v>358</v>
      </c>
      <c r="X273">
        <f t="shared" si="80"/>
        <v>0</v>
      </c>
      <c r="Y273">
        <f t="shared" si="81"/>
        <v>0</v>
      </c>
      <c r="Z273">
        <f t="shared" si="82"/>
        <v>1</v>
      </c>
      <c r="AA273">
        <f t="shared" si="83"/>
        <v>1</v>
      </c>
      <c r="AB273">
        <f t="shared" si="84"/>
        <v>1</v>
      </c>
    </row>
    <row r="274" spans="23:28" x14ac:dyDescent="0.25">
      <c r="W274" t="s">
        <v>99</v>
      </c>
      <c r="X274">
        <f>IF($P$14&gt;P4, 1,0)</f>
        <v>1</v>
      </c>
      <c r="Y274">
        <f>IF($Q$14&gt;Q4, 1,0)</f>
        <v>1</v>
      </c>
      <c r="Z274">
        <f>IF($R$14&gt;R4, 1,0)</f>
        <v>1</v>
      </c>
      <c r="AA274">
        <f>IF($S$14&gt;S4, 1,0)</f>
        <v>1</v>
      </c>
      <c r="AB274">
        <f>IF($T$14&gt;T4, 1,0)</f>
        <v>1</v>
      </c>
    </row>
    <row r="275" spans="23:28" x14ac:dyDescent="0.25">
      <c r="W275" t="s">
        <v>100</v>
      </c>
      <c r="X275">
        <f t="shared" ref="X275:X300" si="85">IF($P$14&gt;P5, 1,0)</f>
        <v>1</v>
      </c>
      <c r="Y275">
        <f t="shared" ref="Y275:Y300" si="86">IF($Q$14&gt;Q5, 1,0)</f>
        <v>0</v>
      </c>
      <c r="Z275">
        <f t="shared" ref="Z275:Z300" si="87">IF($R$14&gt;R5, 1,0)</f>
        <v>0</v>
      </c>
      <c r="AA275">
        <f t="shared" ref="AA275:AA300" si="88">IF($S$14&gt;S5, 1,0)</f>
        <v>0</v>
      </c>
      <c r="AB275">
        <f t="shared" ref="AB275:AB300" si="89">IF($T$14&gt;T5, 1,0)</f>
        <v>1</v>
      </c>
    </row>
    <row r="276" spans="23:28" x14ac:dyDescent="0.25">
      <c r="W276" t="s">
        <v>101</v>
      </c>
      <c r="X276">
        <f t="shared" si="85"/>
        <v>1</v>
      </c>
      <c r="Y276">
        <f t="shared" si="86"/>
        <v>0</v>
      </c>
      <c r="Z276">
        <f t="shared" si="87"/>
        <v>0</v>
      </c>
      <c r="AA276">
        <f t="shared" si="88"/>
        <v>0</v>
      </c>
      <c r="AB276">
        <f t="shared" si="89"/>
        <v>1</v>
      </c>
    </row>
    <row r="277" spans="23:28" x14ac:dyDescent="0.25">
      <c r="W277" t="s">
        <v>102</v>
      </c>
      <c r="X277">
        <f t="shared" si="85"/>
        <v>0</v>
      </c>
      <c r="Y277">
        <f t="shared" si="86"/>
        <v>0</v>
      </c>
      <c r="Z277">
        <f t="shared" si="87"/>
        <v>0</v>
      </c>
      <c r="AA277">
        <f t="shared" si="88"/>
        <v>1</v>
      </c>
      <c r="AB277">
        <f t="shared" si="89"/>
        <v>1</v>
      </c>
    </row>
    <row r="278" spans="23:28" x14ac:dyDescent="0.25">
      <c r="W278" t="s">
        <v>103</v>
      </c>
      <c r="X278">
        <f t="shared" si="85"/>
        <v>1</v>
      </c>
      <c r="Y278">
        <f t="shared" si="86"/>
        <v>0</v>
      </c>
      <c r="Z278">
        <f t="shared" si="87"/>
        <v>0</v>
      </c>
      <c r="AA278">
        <f t="shared" si="88"/>
        <v>1</v>
      </c>
      <c r="AB278">
        <f t="shared" si="89"/>
        <v>1</v>
      </c>
    </row>
    <row r="279" spans="23:28" x14ac:dyDescent="0.25">
      <c r="W279" t="s">
        <v>104</v>
      </c>
      <c r="X279">
        <f t="shared" si="85"/>
        <v>0</v>
      </c>
      <c r="Y279">
        <f t="shared" si="86"/>
        <v>1</v>
      </c>
      <c r="Z279">
        <f t="shared" si="87"/>
        <v>1</v>
      </c>
      <c r="AA279">
        <f t="shared" si="88"/>
        <v>1</v>
      </c>
      <c r="AB279">
        <f t="shared" si="89"/>
        <v>1</v>
      </c>
    </row>
    <row r="280" spans="23:28" x14ac:dyDescent="0.25">
      <c r="W280" t="s">
        <v>105</v>
      </c>
      <c r="X280">
        <f t="shared" si="85"/>
        <v>0</v>
      </c>
      <c r="Y280">
        <f t="shared" si="86"/>
        <v>0</v>
      </c>
      <c r="Z280">
        <f t="shared" si="87"/>
        <v>0</v>
      </c>
      <c r="AA280">
        <f t="shared" si="88"/>
        <v>0</v>
      </c>
      <c r="AB280">
        <f t="shared" si="89"/>
        <v>1</v>
      </c>
    </row>
    <row r="281" spans="23:28" x14ac:dyDescent="0.25">
      <c r="W281" t="s">
        <v>106</v>
      </c>
      <c r="X281">
        <f t="shared" si="85"/>
        <v>1</v>
      </c>
      <c r="Y281">
        <f t="shared" si="86"/>
        <v>0</v>
      </c>
      <c r="Z281">
        <f t="shared" si="87"/>
        <v>0</v>
      </c>
      <c r="AA281">
        <f t="shared" si="88"/>
        <v>0</v>
      </c>
      <c r="AB281">
        <f t="shared" si="89"/>
        <v>1</v>
      </c>
    </row>
    <row r="282" spans="23:28" x14ac:dyDescent="0.25">
      <c r="W282" t="s">
        <v>107</v>
      </c>
      <c r="X282">
        <f t="shared" si="85"/>
        <v>1</v>
      </c>
      <c r="Y282">
        <f t="shared" si="86"/>
        <v>0</v>
      </c>
      <c r="Z282">
        <f t="shared" si="87"/>
        <v>0</v>
      </c>
      <c r="AA282">
        <f t="shared" si="88"/>
        <v>1</v>
      </c>
      <c r="AB282">
        <f t="shared" si="89"/>
        <v>1</v>
      </c>
    </row>
    <row r="283" spans="23:28" x14ac:dyDescent="0.25">
      <c r="W283" t="s">
        <v>359</v>
      </c>
      <c r="X283">
        <f t="shared" si="85"/>
        <v>1</v>
      </c>
      <c r="Y283">
        <f t="shared" si="86"/>
        <v>0</v>
      </c>
      <c r="Z283">
        <f t="shared" si="87"/>
        <v>0</v>
      </c>
      <c r="AA283">
        <f t="shared" si="88"/>
        <v>0</v>
      </c>
      <c r="AB283">
        <f t="shared" si="89"/>
        <v>0</v>
      </c>
    </row>
    <row r="284" spans="23:28" x14ac:dyDescent="0.25">
      <c r="W284" t="s">
        <v>360</v>
      </c>
      <c r="X284">
        <f t="shared" si="85"/>
        <v>0</v>
      </c>
      <c r="Y284">
        <f t="shared" si="86"/>
        <v>0</v>
      </c>
      <c r="Z284">
        <f t="shared" si="87"/>
        <v>0</v>
      </c>
      <c r="AA284">
        <f t="shared" si="88"/>
        <v>0</v>
      </c>
      <c r="AB284">
        <f t="shared" si="89"/>
        <v>0</v>
      </c>
    </row>
    <row r="285" spans="23:28" x14ac:dyDescent="0.25">
      <c r="W285" t="s">
        <v>361</v>
      </c>
      <c r="X285">
        <f t="shared" si="85"/>
        <v>1</v>
      </c>
      <c r="Y285">
        <f t="shared" si="86"/>
        <v>0</v>
      </c>
      <c r="Z285">
        <f t="shared" si="87"/>
        <v>0</v>
      </c>
      <c r="AA285">
        <f t="shared" si="88"/>
        <v>1</v>
      </c>
      <c r="AB285">
        <f t="shared" si="89"/>
        <v>0</v>
      </c>
    </row>
    <row r="286" spans="23:28" x14ac:dyDescent="0.25">
      <c r="W286" t="s">
        <v>362</v>
      </c>
      <c r="X286">
        <f t="shared" si="85"/>
        <v>0</v>
      </c>
      <c r="Y286">
        <f t="shared" si="86"/>
        <v>0</v>
      </c>
      <c r="Z286">
        <f t="shared" si="87"/>
        <v>0</v>
      </c>
      <c r="AA286">
        <f t="shared" si="88"/>
        <v>0</v>
      </c>
      <c r="AB286">
        <f t="shared" si="89"/>
        <v>0</v>
      </c>
    </row>
    <row r="287" spans="23:28" x14ac:dyDescent="0.25">
      <c r="W287" t="s">
        <v>363</v>
      </c>
      <c r="X287">
        <f t="shared" si="85"/>
        <v>0</v>
      </c>
      <c r="Y287">
        <f t="shared" si="86"/>
        <v>0</v>
      </c>
      <c r="Z287">
        <f t="shared" si="87"/>
        <v>0</v>
      </c>
      <c r="AA287">
        <f t="shared" si="88"/>
        <v>0</v>
      </c>
      <c r="AB287">
        <f t="shared" si="89"/>
        <v>0</v>
      </c>
    </row>
    <row r="288" spans="23:28" x14ac:dyDescent="0.25">
      <c r="W288" t="s">
        <v>364</v>
      </c>
      <c r="X288">
        <f t="shared" si="85"/>
        <v>0</v>
      </c>
      <c r="Y288">
        <f t="shared" si="86"/>
        <v>0</v>
      </c>
      <c r="Z288">
        <f t="shared" si="87"/>
        <v>0</v>
      </c>
      <c r="AA288">
        <f t="shared" si="88"/>
        <v>0</v>
      </c>
      <c r="AB288">
        <f t="shared" si="89"/>
        <v>0</v>
      </c>
    </row>
    <row r="289" spans="23:28" x14ac:dyDescent="0.25">
      <c r="W289" t="s">
        <v>365</v>
      </c>
      <c r="X289">
        <f t="shared" si="85"/>
        <v>1</v>
      </c>
      <c r="Y289">
        <f t="shared" si="86"/>
        <v>0</v>
      </c>
      <c r="Z289">
        <f t="shared" si="87"/>
        <v>0</v>
      </c>
      <c r="AA289">
        <f t="shared" si="88"/>
        <v>1</v>
      </c>
      <c r="AB289">
        <f t="shared" si="89"/>
        <v>0</v>
      </c>
    </row>
    <row r="290" spans="23:28" x14ac:dyDescent="0.25">
      <c r="W290" t="s">
        <v>366</v>
      </c>
      <c r="X290">
        <f t="shared" si="85"/>
        <v>1</v>
      </c>
      <c r="Y290">
        <f t="shared" si="86"/>
        <v>0</v>
      </c>
      <c r="Z290">
        <f t="shared" si="87"/>
        <v>0</v>
      </c>
      <c r="AA290">
        <f t="shared" si="88"/>
        <v>0</v>
      </c>
      <c r="AB290">
        <f t="shared" si="89"/>
        <v>0</v>
      </c>
    </row>
    <row r="291" spans="23:28" x14ac:dyDescent="0.25">
      <c r="W291" t="s">
        <v>367</v>
      </c>
      <c r="X291">
        <f t="shared" si="85"/>
        <v>0</v>
      </c>
      <c r="Y291">
        <f t="shared" si="86"/>
        <v>0</v>
      </c>
      <c r="Z291">
        <f t="shared" si="87"/>
        <v>0</v>
      </c>
      <c r="AA291">
        <f t="shared" si="88"/>
        <v>1</v>
      </c>
      <c r="AB291">
        <f t="shared" si="89"/>
        <v>0</v>
      </c>
    </row>
    <row r="292" spans="23:28" x14ac:dyDescent="0.25">
      <c r="W292" t="s">
        <v>368</v>
      </c>
      <c r="X292">
        <f t="shared" si="85"/>
        <v>1</v>
      </c>
      <c r="Y292">
        <f t="shared" si="86"/>
        <v>0</v>
      </c>
      <c r="Z292">
        <f t="shared" si="87"/>
        <v>0</v>
      </c>
      <c r="AA292">
        <f t="shared" si="88"/>
        <v>0</v>
      </c>
      <c r="AB292">
        <f t="shared" si="89"/>
        <v>0</v>
      </c>
    </row>
    <row r="293" spans="23:28" x14ac:dyDescent="0.25">
      <c r="W293" t="s">
        <v>369</v>
      </c>
      <c r="X293">
        <f t="shared" si="85"/>
        <v>1</v>
      </c>
      <c r="Y293">
        <f t="shared" si="86"/>
        <v>0</v>
      </c>
      <c r="Z293">
        <f t="shared" si="87"/>
        <v>0</v>
      </c>
      <c r="AA293">
        <f t="shared" si="88"/>
        <v>1</v>
      </c>
      <c r="AB293">
        <f t="shared" si="89"/>
        <v>0</v>
      </c>
    </row>
    <row r="294" spans="23:28" x14ac:dyDescent="0.25">
      <c r="W294" t="s">
        <v>370</v>
      </c>
      <c r="X294">
        <f t="shared" si="85"/>
        <v>1</v>
      </c>
      <c r="Y294">
        <f t="shared" si="86"/>
        <v>0</v>
      </c>
      <c r="Z294">
        <f t="shared" si="87"/>
        <v>0</v>
      </c>
      <c r="AA294">
        <f t="shared" si="88"/>
        <v>0</v>
      </c>
      <c r="AB294">
        <f t="shared" si="89"/>
        <v>1</v>
      </c>
    </row>
    <row r="295" spans="23:28" x14ac:dyDescent="0.25">
      <c r="W295" t="s">
        <v>371</v>
      </c>
      <c r="X295">
        <f t="shared" si="85"/>
        <v>1</v>
      </c>
      <c r="Y295">
        <f t="shared" si="86"/>
        <v>0</v>
      </c>
      <c r="Z295">
        <f t="shared" si="87"/>
        <v>0</v>
      </c>
      <c r="AA295">
        <f t="shared" si="88"/>
        <v>1</v>
      </c>
      <c r="AB295">
        <f t="shared" si="89"/>
        <v>1</v>
      </c>
    </row>
    <row r="296" spans="23:28" x14ac:dyDescent="0.25">
      <c r="W296" t="s">
        <v>372</v>
      </c>
      <c r="X296">
        <f t="shared" si="85"/>
        <v>1</v>
      </c>
      <c r="Y296">
        <f t="shared" si="86"/>
        <v>1</v>
      </c>
      <c r="Z296">
        <f t="shared" si="87"/>
        <v>1</v>
      </c>
      <c r="AA296">
        <f t="shared" si="88"/>
        <v>1</v>
      </c>
      <c r="AB296">
        <f t="shared" si="89"/>
        <v>0</v>
      </c>
    </row>
    <row r="297" spans="23:28" x14ac:dyDescent="0.25">
      <c r="W297" t="s">
        <v>373</v>
      </c>
      <c r="X297">
        <f t="shared" si="85"/>
        <v>1</v>
      </c>
      <c r="Y297">
        <f t="shared" si="86"/>
        <v>0</v>
      </c>
      <c r="Z297">
        <f t="shared" si="87"/>
        <v>0</v>
      </c>
      <c r="AA297">
        <f t="shared" si="88"/>
        <v>0</v>
      </c>
      <c r="AB297">
        <f t="shared" si="89"/>
        <v>0</v>
      </c>
    </row>
    <row r="298" spans="23:28" x14ac:dyDescent="0.25">
      <c r="W298" t="s">
        <v>374</v>
      </c>
      <c r="X298">
        <f t="shared" si="85"/>
        <v>0</v>
      </c>
      <c r="Y298">
        <f t="shared" si="86"/>
        <v>1</v>
      </c>
      <c r="Z298">
        <f t="shared" si="87"/>
        <v>0</v>
      </c>
      <c r="AA298">
        <f t="shared" si="88"/>
        <v>0</v>
      </c>
      <c r="AB298">
        <f t="shared" si="89"/>
        <v>0</v>
      </c>
    </row>
    <row r="299" spans="23:28" x14ac:dyDescent="0.25">
      <c r="W299" t="s">
        <v>375</v>
      </c>
      <c r="X299">
        <f t="shared" si="85"/>
        <v>0</v>
      </c>
      <c r="Y299">
        <f t="shared" si="86"/>
        <v>1</v>
      </c>
      <c r="Z299">
        <f t="shared" si="87"/>
        <v>1</v>
      </c>
      <c r="AA299">
        <f t="shared" si="88"/>
        <v>1</v>
      </c>
      <c r="AB299">
        <f t="shared" si="89"/>
        <v>0</v>
      </c>
    </row>
    <row r="300" spans="23:28" x14ac:dyDescent="0.25">
      <c r="W300" t="s">
        <v>376</v>
      </c>
      <c r="X300">
        <f t="shared" si="85"/>
        <v>1</v>
      </c>
      <c r="Y300">
        <f t="shared" si="86"/>
        <v>0</v>
      </c>
      <c r="Z300">
        <f t="shared" si="87"/>
        <v>0</v>
      </c>
      <c r="AA300">
        <f t="shared" si="88"/>
        <v>1</v>
      </c>
      <c r="AB300">
        <f t="shared" si="89"/>
        <v>0</v>
      </c>
    </row>
    <row r="301" spans="23:28" x14ac:dyDescent="0.25">
      <c r="W301" t="s">
        <v>109</v>
      </c>
      <c r="X301">
        <f>IF($P$15&gt;P4, 1,0)</f>
        <v>1</v>
      </c>
      <c r="Y301">
        <f>IF($Q$15&gt;Q4, 1,0)</f>
        <v>1</v>
      </c>
      <c r="Z301">
        <f>IF($R$15&gt;R4, 1,0)</f>
        <v>1</v>
      </c>
      <c r="AA301">
        <f>IF($S$15&gt;S4, 1,0)</f>
        <v>1</v>
      </c>
      <c r="AB301">
        <f>IF($T$15&gt;T4, 1,0)</f>
        <v>1</v>
      </c>
    </row>
    <row r="302" spans="23:28" x14ac:dyDescent="0.25">
      <c r="W302" t="s">
        <v>110</v>
      </c>
      <c r="X302">
        <f t="shared" ref="X302:X327" si="90">IF($P$15&gt;P5, 1,0)</f>
        <v>0</v>
      </c>
      <c r="Y302">
        <f t="shared" ref="Y302:Y327" si="91">IF($Q$15&gt;Q5, 1,0)</f>
        <v>1</v>
      </c>
      <c r="Z302">
        <f t="shared" ref="Z302:Z327" si="92">IF($R$15&gt;R5, 1,0)</f>
        <v>0</v>
      </c>
      <c r="AA302">
        <f t="shared" ref="AA302:AA327" si="93">IF($S$15&gt;S5, 1,0)</f>
        <v>0</v>
      </c>
      <c r="AB302">
        <f t="shared" ref="AB302:AB327" si="94">IF($T$15&gt;T5, 1,0)</f>
        <v>1</v>
      </c>
    </row>
    <row r="303" spans="23:28" x14ac:dyDescent="0.25">
      <c r="W303" t="s">
        <v>111</v>
      </c>
      <c r="X303">
        <f t="shared" si="90"/>
        <v>0</v>
      </c>
      <c r="Y303">
        <f t="shared" si="91"/>
        <v>1</v>
      </c>
      <c r="Z303">
        <f t="shared" si="92"/>
        <v>1</v>
      </c>
      <c r="AA303">
        <f t="shared" si="93"/>
        <v>0</v>
      </c>
      <c r="AB303">
        <f t="shared" si="94"/>
        <v>1</v>
      </c>
    </row>
    <row r="304" spans="23:28" x14ac:dyDescent="0.25">
      <c r="W304" t="s">
        <v>112</v>
      </c>
      <c r="X304">
        <f t="shared" si="90"/>
        <v>0</v>
      </c>
      <c r="Y304">
        <f t="shared" si="91"/>
        <v>0</v>
      </c>
      <c r="Z304">
        <f t="shared" si="92"/>
        <v>0</v>
      </c>
      <c r="AA304">
        <f t="shared" si="93"/>
        <v>1</v>
      </c>
      <c r="AB304">
        <f t="shared" si="94"/>
        <v>1</v>
      </c>
    </row>
    <row r="305" spans="23:28" x14ac:dyDescent="0.25">
      <c r="W305" t="s">
        <v>113</v>
      </c>
      <c r="X305">
        <f t="shared" si="90"/>
        <v>0</v>
      </c>
      <c r="Y305">
        <f t="shared" si="91"/>
        <v>0</v>
      </c>
      <c r="Z305">
        <f t="shared" si="92"/>
        <v>0</v>
      </c>
      <c r="AA305">
        <f t="shared" si="93"/>
        <v>1</v>
      </c>
      <c r="AB305">
        <f t="shared" si="94"/>
        <v>1</v>
      </c>
    </row>
    <row r="306" spans="23:28" x14ac:dyDescent="0.25">
      <c r="W306" t="s">
        <v>114</v>
      </c>
      <c r="X306">
        <f t="shared" si="90"/>
        <v>0</v>
      </c>
      <c r="Y306">
        <f t="shared" si="91"/>
        <v>1</v>
      </c>
      <c r="Z306">
        <f t="shared" si="92"/>
        <v>1</v>
      </c>
      <c r="AA306">
        <f t="shared" si="93"/>
        <v>1</v>
      </c>
      <c r="AB306">
        <f t="shared" si="94"/>
        <v>1</v>
      </c>
    </row>
    <row r="307" spans="23:28" x14ac:dyDescent="0.25">
      <c r="W307" t="s">
        <v>115</v>
      </c>
      <c r="X307">
        <f t="shared" si="90"/>
        <v>0</v>
      </c>
      <c r="Y307">
        <f t="shared" si="91"/>
        <v>1</v>
      </c>
      <c r="Z307">
        <f t="shared" si="92"/>
        <v>1</v>
      </c>
      <c r="AA307">
        <f t="shared" si="93"/>
        <v>0</v>
      </c>
      <c r="AB307">
        <f t="shared" si="94"/>
        <v>1</v>
      </c>
    </row>
    <row r="308" spans="23:28" x14ac:dyDescent="0.25">
      <c r="W308" t="s">
        <v>377</v>
      </c>
      <c r="X308">
        <f t="shared" si="90"/>
        <v>0</v>
      </c>
      <c r="Y308">
        <f t="shared" si="91"/>
        <v>1</v>
      </c>
      <c r="Z308">
        <f t="shared" si="92"/>
        <v>1</v>
      </c>
      <c r="AA308">
        <f t="shared" si="93"/>
        <v>0</v>
      </c>
      <c r="AB308">
        <f t="shared" si="94"/>
        <v>1</v>
      </c>
    </row>
    <row r="309" spans="23:28" x14ac:dyDescent="0.25">
      <c r="W309" t="s">
        <v>378</v>
      </c>
      <c r="X309">
        <f t="shared" si="90"/>
        <v>0</v>
      </c>
      <c r="Y309">
        <f t="shared" si="91"/>
        <v>1</v>
      </c>
      <c r="Z309">
        <f t="shared" si="92"/>
        <v>1</v>
      </c>
      <c r="AA309">
        <f t="shared" si="93"/>
        <v>1</v>
      </c>
      <c r="AB309">
        <f t="shared" si="94"/>
        <v>1</v>
      </c>
    </row>
    <row r="310" spans="23:28" x14ac:dyDescent="0.25">
      <c r="W310" t="s">
        <v>379</v>
      </c>
      <c r="X310">
        <f t="shared" si="90"/>
        <v>1</v>
      </c>
      <c r="Y310">
        <f t="shared" si="91"/>
        <v>1</v>
      </c>
      <c r="Z310">
        <f t="shared" si="92"/>
        <v>0</v>
      </c>
      <c r="AA310">
        <f t="shared" si="93"/>
        <v>0</v>
      </c>
      <c r="AB310">
        <f t="shared" si="94"/>
        <v>0</v>
      </c>
    </row>
    <row r="311" spans="23:28" x14ac:dyDescent="0.25">
      <c r="W311" t="s">
        <v>380</v>
      </c>
      <c r="X311">
        <f t="shared" si="90"/>
        <v>0</v>
      </c>
      <c r="Y311">
        <f t="shared" si="91"/>
        <v>1</v>
      </c>
      <c r="Z311">
        <f t="shared" si="92"/>
        <v>1</v>
      </c>
      <c r="AA311">
        <f t="shared" si="93"/>
        <v>0</v>
      </c>
      <c r="AB311">
        <f t="shared" si="94"/>
        <v>1</v>
      </c>
    </row>
    <row r="312" spans="23:28" x14ac:dyDescent="0.25">
      <c r="W312" t="s">
        <v>381</v>
      </c>
      <c r="X312">
        <f t="shared" si="90"/>
        <v>0</v>
      </c>
      <c r="Y312">
        <f t="shared" si="91"/>
        <v>0</v>
      </c>
      <c r="Z312">
        <f t="shared" si="92"/>
        <v>0</v>
      </c>
      <c r="AA312">
        <f t="shared" si="93"/>
        <v>0</v>
      </c>
      <c r="AB312">
        <f t="shared" si="94"/>
        <v>0</v>
      </c>
    </row>
    <row r="313" spans="23:28" x14ac:dyDescent="0.25">
      <c r="W313" t="s">
        <v>382</v>
      </c>
      <c r="X313">
        <f t="shared" si="90"/>
        <v>0</v>
      </c>
      <c r="Y313">
        <f t="shared" si="91"/>
        <v>0</v>
      </c>
      <c r="Z313">
        <f t="shared" si="92"/>
        <v>0</v>
      </c>
      <c r="AA313">
        <f t="shared" si="93"/>
        <v>0</v>
      </c>
      <c r="AB313">
        <f t="shared" si="94"/>
        <v>1</v>
      </c>
    </row>
    <row r="314" spans="23:28" x14ac:dyDescent="0.25">
      <c r="W314" t="s">
        <v>383</v>
      </c>
      <c r="X314">
        <f t="shared" si="90"/>
        <v>0</v>
      </c>
      <c r="Y314">
        <f t="shared" si="91"/>
        <v>0</v>
      </c>
      <c r="Z314">
        <f t="shared" si="92"/>
        <v>0</v>
      </c>
      <c r="AA314">
        <f t="shared" si="93"/>
        <v>0</v>
      </c>
      <c r="AB314">
        <f t="shared" si="94"/>
        <v>0</v>
      </c>
    </row>
    <row r="315" spans="23:28" x14ac:dyDescent="0.25">
      <c r="W315" t="s">
        <v>384</v>
      </c>
      <c r="X315">
        <f t="shared" si="90"/>
        <v>0</v>
      </c>
      <c r="Y315">
        <f t="shared" si="91"/>
        <v>1</v>
      </c>
      <c r="Z315">
        <f t="shared" si="92"/>
        <v>0</v>
      </c>
      <c r="AA315">
        <f t="shared" si="93"/>
        <v>0</v>
      </c>
      <c r="AB315">
        <f t="shared" si="94"/>
        <v>1</v>
      </c>
    </row>
    <row r="316" spans="23:28" x14ac:dyDescent="0.25">
      <c r="W316" t="s">
        <v>385</v>
      </c>
      <c r="X316">
        <f t="shared" si="90"/>
        <v>0</v>
      </c>
      <c r="Y316">
        <f t="shared" si="91"/>
        <v>1</v>
      </c>
      <c r="Z316">
        <f t="shared" si="92"/>
        <v>1</v>
      </c>
      <c r="AA316">
        <f t="shared" si="93"/>
        <v>1</v>
      </c>
      <c r="AB316">
        <f t="shared" si="94"/>
        <v>0</v>
      </c>
    </row>
    <row r="317" spans="23:28" x14ac:dyDescent="0.25">
      <c r="W317" t="s">
        <v>386</v>
      </c>
      <c r="X317">
        <f t="shared" si="90"/>
        <v>0</v>
      </c>
      <c r="Y317">
        <f t="shared" si="91"/>
        <v>1</v>
      </c>
      <c r="Z317">
        <f t="shared" si="92"/>
        <v>0</v>
      </c>
      <c r="AA317">
        <f t="shared" si="93"/>
        <v>0</v>
      </c>
      <c r="AB317">
        <f t="shared" si="94"/>
        <v>1</v>
      </c>
    </row>
    <row r="318" spans="23:28" x14ac:dyDescent="0.25">
      <c r="W318" t="s">
        <v>387</v>
      </c>
      <c r="X318">
        <f t="shared" si="90"/>
        <v>0</v>
      </c>
      <c r="Y318">
        <f t="shared" si="91"/>
        <v>1</v>
      </c>
      <c r="Z318">
        <f t="shared" si="92"/>
        <v>0</v>
      </c>
      <c r="AA318">
        <f t="shared" si="93"/>
        <v>1</v>
      </c>
      <c r="AB318">
        <f t="shared" si="94"/>
        <v>1</v>
      </c>
    </row>
    <row r="319" spans="23:28" x14ac:dyDescent="0.25">
      <c r="W319" t="s">
        <v>388</v>
      </c>
      <c r="X319">
        <f t="shared" si="90"/>
        <v>0</v>
      </c>
      <c r="Y319">
        <f t="shared" si="91"/>
        <v>1</v>
      </c>
      <c r="Z319">
        <f t="shared" si="92"/>
        <v>1</v>
      </c>
      <c r="AA319">
        <f t="shared" si="93"/>
        <v>0</v>
      </c>
      <c r="AB319">
        <f t="shared" si="94"/>
        <v>0</v>
      </c>
    </row>
    <row r="320" spans="23:28" x14ac:dyDescent="0.25">
      <c r="W320" t="s">
        <v>389</v>
      </c>
      <c r="X320">
        <f t="shared" si="90"/>
        <v>0</v>
      </c>
      <c r="Y320">
        <f t="shared" si="91"/>
        <v>1</v>
      </c>
      <c r="Z320">
        <f t="shared" si="92"/>
        <v>1</v>
      </c>
      <c r="AA320">
        <f t="shared" si="93"/>
        <v>1</v>
      </c>
      <c r="AB320">
        <f t="shared" si="94"/>
        <v>1</v>
      </c>
    </row>
    <row r="321" spans="23:28" x14ac:dyDescent="0.25">
      <c r="W321" t="s">
        <v>390</v>
      </c>
      <c r="X321">
        <f t="shared" si="90"/>
        <v>1</v>
      </c>
      <c r="Y321">
        <f t="shared" si="91"/>
        <v>1</v>
      </c>
      <c r="Z321">
        <f t="shared" si="92"/>
        <v>0</v>
      </c>
      <c r="AA321">
        <f t="shared" si="93"/>
        <v>0</v>
      </c>
      <c r="AB321">
        <f t="shared" si="94"/>
        <v>1</v>
      </c>
    </row>
    <row r="322" spans="23:28" x14ac:dyDescent="0.25">
      <c r="W322" t="s">
        <v>391</v>
      </c>
      <c r="X322">
        <f t="shared" si="90"/>
        <v>0</v>
      </c>
      <c r="Y322">
        <f t="shared" si="91"/>
        <v>1</v>
      </c>
      <c r="Z322">
        <f t="shared" si="92"/>
        <v>1</v>
      </c>
      <c r="AA322">
        <f t="shared" si="93"/>
        <v>1</v>
      </c>
      <c r="AB322">
        <f t="shared" si="94"/>
        <v>1</v>
      </c>
    </row>
    <row r="323" spans="23:28" x14ac:dyDescent="0.25">
      <c r="W323" t="s">
        <v>392</v>
      </c>
      <c r="X323">
        <f t="shared" si="90"/>
        <v>0</v>
      </c>
      <c r="Y323">
        <f t="shared" si="91"/>
        <v>1</v>
      </c>
      <c r="Z323">
        <f t="shared" si="92"/>
        <v>1</v>
      </c>
      <c r="AA323">
        <f t="shared" si="93"/>
        <v>1</v>
      </c>
      <c r="AB323">
        <f t="shared" si="94"/>
        <v>1</v>
      </c>
    </row>
    <row r="324" spans="23:28" x14ac:dyDescent="0.25">
      <c r="W324" t="s">
        <v>393</v>
      </c>
      <c r="X324">
        <f t="shared" si="90"/>
        <v>1</v>
      </c>
      <c r="Y324">
        <f t="shared" si="91"/>
        <v>1</v>
      </c>
      <c r="Z324">
        <f t="shared" si="92"/>
        <v>0</v>
      </c>
      <c r="AA324">
        <f t="shared" si="93"/>
        <v>0</v>
      </c>
      <c r="AB324">
        <f t="shared" si="94"/>
        <v>1</v>
      </c>
    </row>
    <row r="325" spans="23:28" x14ac:dyDescent="0.25">
      <c r="W325" t="s">
        <v>394</v>
      </c>
      <c r="X325">
        <f t="shared" si="90"/>
        <v>0</v>
      </c>
      <c r="Y325">
        <f t="shared" si="91"/>
        <v>1</v>
      </c>
      <c r="Z325">
        <f t="shared" si="92"/>
        <v>1</v>
      </c>
      <c r="AA325">
        <f t="shared" si="93"/>
        <v>0</v>
      </c>
      <c r="AB325">
        <f t="shared" si="94"/>
        <v>1</v>
      </c>
    </row>
    <row r="326" spans="23:28" x14ac:dyDescent="0.25">
      <c r="W326" t="s">
        <v>395</v>
      </c>
      <c r="X326">
        <f t="shared" si="90"/>
        <v>0</v>
      </c>
      <c r="Y326">
        <f t="shared" si="91"/>
        <v>1</v>
      </c>
      <c r="Z326">
        <f t="shared" si="92"/>
        <v>1</v>
      </c>
      <c r="AA326">
        <f t="shared" si="93"/>
        <v>1</v>
      </c>
      <c r="AB326">
        <f t="shared" si="94"/>
        <v>1</v>
      </c>
    </row>
    <row r="327" spans="23:28" x14ac:dyDescent="0.25">
      <c r="W327" t="s">
        <v>396</v>
      </c>
      <c r="X327">
        <f t="shared" si="90"/>
        <v>0</v>
      </c>
      <c r="Y327">
        <f t="shared" si="91"/>
        <v>1</v>
      </c>
      <c r="Z327">
        <f t="shared" si="92"/>
        <v>0</v>
      </c>
      <c r="AA327">
        <f t="shared" si="93"/>
        <v>1</v>
      </c>
      <c r="AB327">
        <f t="shared" si="94"/>
        <v>1</v>
      </c>
    </row>
    <row r="328" spans="23:28" x14ac:dyDescent="0.25">
      <c r="W328" t="s">
        <v>397</v>
      </c>
      <c r="X328">
        <f>IF($P$16&gt;P4, 1,0)</f>
        <v>1</v>
      </c>
      <c r="Y328">
        <f>IF($Q$16&gt;Q4, 1,0)</f>
        <v>1</v>
      </c>
      <c r="Z328">
        <f>IF($R$16&gt;R4, 1,0)</f>
        <v>1</v>
      </c>
      <c r="AA328">
        <f>IF($S$16&gt;S4, 1,0)</f>
        <v>1</v>
      </c>
      <c r="AB328">
        <f>IF($T$16&gt;T4, 1,0)</f>
        <v>1</v>
      </c>
    </row>
    <row r="329" spans="23:28" x14ac:dyDescent="0.25">
      <c r="W329" t="s">
        <v>398</v>
      </c>
      <c r="X329">
        <f t="shared" ref="X329:X354" si="95">IF($P$16&gt;P5, 1,0)</f>
        <v>1</v>
      </c>
      <c r="Y329">
        <f t="shared" ref="Y329:Y354" si="96">IF($Q$16&gt;Q5, 1,0)</f>
        <v>1</v>
      </c>
      <c r="Z329">
        <f t="shared" ref="Z329:Z354" si="97">IF($R$16&gt;R5, 1,0)</f>
        <v>1</v>
      </c>
      <c r="AA329">
        <f t="shared" ref="AA329:AA354" si="98">IF($S$16&gt;S5, 1,0)</f>
        <v>0</v>
      </c>
      <c r="AB329">
        <f t="shared" ref="AB329:AB354" si="99">IF($T$16&gt;T5, 1,0)</f>
        <v>1</v>
      </c>
    </row>
    <row r="330" spans="23:28" x14ac:dyDescent="0.25">
      <c r="W330" t="s">
        <v>399</v>
      </c>
      <c r="X330">
        <f t="shared" si="95"/>
        <v>1</v>
      </c>
      <c r="Y330">
        <f t="shared" si="96"/>
        <v>1</v>
      </c>
      <c r="Z330">
        <f t="shared" si="97"/>
        <v>1</v>
      </c>
      <c r="AA330">
        <f t="shared" si="98"/>
        <v>1</v>
      </c>
      <c r="AB330">
        <f t="shared" si="99"/>
        <v>1</v>
      </c>
    </row>
    <row r="331" spans="23:28" x14ac:dyDescent="0.25">
      <c r="W331" t="s">
        <v>400</v>
      </c>
      <c r="X331">
        <f t="shared" si="95"/>
        <v>1</v>
      </c>
      <c r="Y331">
        <f t="shared" si="96"/>
        <v>1</v>
      </c>
      <c r="Z331">
        <f t="shared" si="97"/>
        <v>1</v>
      </c>
      <c r="AA331">
        <f t="shared" si="98"/>
        <v>1</v>
      </c>
      <c r="AB331">
        <f t="shared" si="99"/>
        <v>1</v>
      </c>
    </row>
    <row r="332" spans="23:28" x14ac:dyDescent="0.25">
      <c r="W332" t="s">
        <v>401</v>
      </c>
      <c r="X332">
        <f t="shared" si="95"/>
        <v>1</v>
      </c>
      <c r="Y332">
        <f t="shared" si="96"/>
        <v>1</v>
      </c>
      <c r="Z332">
        <f t="shared" si="97"/>
        <v>1</v>
      </c>
      <c r="AA332">
        <f t="shared" si="98"/>
        <v>1</v>
      </c>
      <c r="AB332">
        <f t="shared" si="99"/>
        <v>1</v>
      </c>
    </row>
    <row r="333" spans="23:28" x14ac:dyDescent="0.25">
      <c r="W333" t="s">
        <v>402</v>
      </c>
      <c r="X333">
        <f t="shared" si="95"/>
        <v>0</v>
      </c>
      <c r="Y333">
        <f t="shared" si="96"/>
        <v>1</v>
      </c>
      <c r="Z333">
        <f t="shared" si="97"/>
        <v>1</v>
      </c>
      <c r="AA333">
        <f t="shared" si="98"/>
        <v>1</v>
      </c>
      <c r="AB333">
        <f t="shared" si="99"/>
        <v>1</v>
      </c>
    </row>
    <row r="334" spans="23:28" x14ac:dyDescent="0.25">
      <c r="W334" t="s">
        <v>403</v>
      </c>
      <c r="X334">
        <f t="shared" si="95"/>
        <v>0</v>
      </c>
      <c r="Y334">
        <f t="shared" si="96"/>
        <v>1</v>
      </c>
      <c r="Z334">
        <f t="shared" si="97"/>
        <v>1</v>
      </c>
      <c r="AA334">
        <f t="shared" si="98"/>
        <v>1</v>
      </c>
      <c r="AB334">
        <f t="shared" si="99"/>
        <v>1</v>
      </c>
    </row>
    <row r="335" spans="23:28" x14ac:dyDescent="0.25">
      <c r="W335" t="s">
        <v>404</v>
      </c>
      <c r="X335">
        <f t="shared" si="95"/>
        <v>1</v>
      </c>
      <c r="Y335">
        <f t="shared" si="96"/>
        <v>1</v>
      </c>
      <c r="Z335">
        <f t="shared" si="97"/>
        <v>1</v>
      </c>
      <c r="AA335">
        <f t="shared" si="98"/>
        <v>0</v>
      </c>
      <c r="AB335">
        <f t="shared" si="99"/>
        <v>1</v>
      </c>
    </row>
    <row r="336" spans="23:28" x14ac:dyDescent="0.25">
      <c r="W336" t="s">
        <v>405</v>
      </c>
      <c r="X336">
        <f t="shared" si="95"/>
        <v>1</v>
      </c>
      <c r="Y336">
        <f t="shared" si="96"/>
        <v>1</v>
      </c>
      <c r="Z336">
        <f t="shared" si="97"/>
        <v>1</v>
      </c>
      <c r="AA336">
        <f t="shared" si="98"/>
        <v>1</v>
      </c>
      <c r="AB336">
        <f t="shared" si="99"/>
        <v>1</v>
      </c>
    </row>
    <row r="337" spans="23:28" x14ac:dyDescent="0.25">
      <c r="W337" t="s">
        <v>406</v>
      </c>
      <c r="X337">
        <f t="shared" si="95"/>
        <v>1</v>
      </c>
      <c r="Y337">
        <f t="shared" si="96"/>
        <v>1</v>
      </c>
      <c r="Z337">
        <f t="shared" si="97"/>
        <v>1</v>
      </c>
      <c r="AA337">
        <f t="shared" si="98"/>
        <v>1</v>
      </c>
      <c r="AB337">
        <f t="shared" si="99"/>
        <v>0</v>
      </c>
    </row>
    <row r="338" spans="23:28" x14ac:dyDescent="0.25">
      <c r="W338" t="s">
        <v>407</v>
      </c>
      <c r="X338">
        <f t="shared" si="95"/>
        <v>1</v>
      </c>
      <c r="Y338">
        <f t="shared" si="96"/>
        <v>1</v>
      </c>
      <c r="Z338">
        <f t="shared" si="97"/>
        <v>1</v>
      </c>
      <c r="AA338">
        <f t="shared" si="98"/>
        <v>1</v>
      </c>
      <c r="AB338">
        <f t="shared" si="99"/>
        <v>1</v>
      </c>
    </row>
    <row r="339" spans="23:28" x14ac:dyDescent="0.25">
      <c r="W339" t="s">
        <v>408</v>
      </c>
      <c r="X339">
        <f t="shared" si="95"/>
        <v>1</v>
      </c>
      <c r="Y339">
        <f t="shared" si="96"/>
        <v>1</v>
      </c>
      <c r="Z339">
        <f t="shared" si="97"/>
        <v>1</v>
      </c>
      <c r="AA339">
        <f t="shared" si="98"/>
        <v>1</v>
      </c>
      <c r="AB339">
        <f t="shared" si="99"/>
        <v>0</v>
      </c>
    </row>
    <row r="340" spans="23:28" x14ac:dyDescent="0.25">
      <c r="W340" t="s">
        <v>409</v>
      </c>
      <c r="X340">
        <f t="shared" si="95"/>
        <v>0</v>
      </c>
      <c r="Y340">
        <f t="shared" si="96"/>
        <v>0</v>
      </c>
      <c r="Z340">
        <f t="shared" si="97"/>
        <v>0</v>
      </c>
      <c r="AA340">
        <f t="shared" si="98"/>
        <v>0</v>
      </c>
      <c r="AB340">
        <f t="shared" si="99"/>
        <v>0</v>
      </c>
    </row>
    <row r="341" spans="23:28" x14ac:dyDescent="0.25">
      <c r="W341" t="s">
        <v>410</v>
      </c>
      <c r="X341">
        <f t="shared" si="95"/>
        <v>1</v>
      </c>
      <c r="Y341">
        <f t="shared" si="96"/>
        <v>1</v>
      </c>
      <c r="Z341">
        <f t="shared" si="97"/>
        <v>1</v>
      </c>
      <c r="AA341">
        <f t="shared" si="98"/>
        <v>1</v>
      </c>
      <c r="AB341">
        <f t="shared" si="99"/>
        <v>0</v>
      </c>
    </row>
    <row r="342" spans="23:28" x14ac:dyDescent="0.25">
      <c r="W342" t="s">
        <v>411</v>
      </c>
      <c r="X342">
        <f t="shared" si="95"/>
        <v>1</v>
      </c>
      <c r="Y342">
        <f t="shared" si="96"/>
        <v>1</v>
      </c>
      <c r="Z342">
        <f t="shared" si="97"/>
        <v>1</v>
      </c>
      <c r="AA342">
        <f t="shared" si="98"/>
        <v>1</v>
      </c>
      <c r="AB342">
        <f t="shared" si="99"/>
        <v>1</v>
      </c>
    </row>
    <row r="343" spans="23:28" x14ac:dyDescent="0.25">
      <c r="W343" t="s">
        <v>412</v>
      </c>
      <c r="X343">
        <f t="shared" si="95"/>
        <v>1</v>
      </c>
      <c r="Y343">
        <f t="shared" si="96"/>
        <v>1</v>
      </c>
      <c r="Z343">
        <f t="shared" si="97"/>
        <v>1</v>
      </c>
      <c r="AA343">
        <f t="shared" si="98"/>
        <v>1</v>
      </c>
      <c r="AB343">
        <f t="shared" si="99"/>
        <v>0</v>
      </c>
    </row>
    <row r="344" spans="23:28" x14ac:dyDescent="0.25">
      <c r="W344" t="s">
        <v>413</v>
      </c>
      <c r="X344">
        <f t="shared" si="95"/>
        <v>1</v>
      </c>
      <c r="Y344">
        <f t="shared" si="96"/>
        <v>1</v>
      </c>
      <c r="Z344">
        <f t="shared" si="97"/>
        <v>0</v>
      </c>
      <c r="AA344">
        <f t="shared" si="98"/>
        <v>1</v>
      </c>
      <c r="AB344">
        <f t="shared" si="99"/>
        <v>0</v>
      </c>
    </row>
    <row r="345" spans="23:28" x14ac:dyDescent="0.25">
      <c r="W345" t="s">
        <v>414</v>
      </c>
      <c r="X345">
        <f t="shared" si="95"/>
        <v>1</v>
      </c>
      <c r="Y345">
        <f t="shared" si="96"/>
        <v>1</v>
      </c>
      <c r="Z345">
        <f t="shared" si="97"/>
        <v>1</v>
      </c>
      <c r="AA345">
        <f t="shared" si="98"/>
        <v>1</v>
      </c>
      <c r="AB345">
        <f t="shared" si="99"/>
        <v>1</v>
      </c>
    </row>
    <row r="346" spans="23:28" x14ac:dyDescent="0.25">
      <c r="W346" t="s">
        <v>415</v>
      </c>
      <c r="X346">
        <f t="shared" si="95"/>
        <v>1</v>
      </c>
      <c r="Y346">
        <f t="shared" si="96"/>
        <v>1</v>
      </c>
      <c r="Z346">
        <f t="shared" si="97"/>
        <v>1</v>
      </c>
      <c r="AA346">
        <f t="shared" si="98"/>
        <v>1</v>
      </c>
      <c r="AB346">
        <f t="shared" si="99"/>
        <v>0</v>
      </c>
    </row>
    <row r="347" spans="23:28" x14ac:dyDescent="0.25">
      <c r="W347" t="s">
        <v>416</v>
      </c>
      <c r="X347">
        <f t="shared" si="95"/>
        <v>1</v>
      </c>
      <c r="Y347">
        <f t="shared" si="96"/>
        <v>1</v>
      </c>
      <c r="Z347">
        <f t="shared" si="97"/>
        <v>1</v>
      </c>
      <c r="AA347">
        <f t="shared" si="98"/>
        <v>1</v>
      </c>
      <c r="AB347">
        <f t="shared" si="99"/>
        <v>0</v>
      </c>
    </row>
    <row r="348" spans="23:28" x14ac:dyDescent="0.25">
      <c r="W348" t="s">
        <v>417</v>
      </c>
      <c r="X348">
        <f t="shared" si="95"/>
        <v>1</v>
      </c>
      <c r="Y348">
        <f t="shared" si="96"/>
        <v>1</v>
      </c>
      <c r="Z348">
        <f t="shared" si="97"/>
        <v>1</v>
      </c>
      <c r="AA348">
        <f t="shared" si="98"/>
        <v>0</v>
      </c>
      <c r="AB348">
        <f t="shared" si="99"/>
        <v>1</v>
      </c>
    </row>
    <row r="349" spans="23:28" x14ac:dyDescent="0.25">
      <c r="W349" t="s">
        <v>418</v>
      </c>
      <c r="X349">
        <f t="shared" si="95"/>
        <v>1</v>
      </c>
      <c r="Y349">
        <f t="shared" si="96"/>
        <v>1</v>
      </c>
      <c r="Z349">
        <f t="shared" si="97"/>
        <v>1</v>
      </c>
      <c r="AA349">
        <f t="shared" si="98"/>
        <v>1</v>
      </c>
      <c r="AB349">
        <f t="shared" si="99"/>
        <v>1</v>
      </c>
    </row>
    <row r="350" spans="23:28" x14ac:dyDescent="0.25">
      <c r="W350" t="s">
        <v>419</v>
      </c>
      <c r="X350">
        <f t="shared" si="95"/>
        <v>1</v>
      </c>
      <c r="Y350">
        <f t="shared" si="96"/>
        <v>1</v>
      </c>
      <c r="Z350">
        <f t="shared" si="97"/>
        <v>1</v>
      </c>
      <c r="AA350">
        <f t="shared" si="98"/>
        <v>1</v>
      </c>
      <c r="AB350">
        <f t="shared" si="99"/>
        <v>0</v>
      </c>
    </row>
    <row r="351" spans="23:28" x14ac:dyDescent="0.25">
      <c r="W351" t="s">
        <v>420</v>
      </c>
      <c r="X351">
        <f t="shared" si="95"/>
        <v>1</v>
      </c>
      <c r="Y351">
        <f t="shared" si="96"/>
        <v>1</v>
      </c>
      <c r="Z351">
        <f t="shared" si="97"/>
        <v>1</v>
      </c>
      <c r="AA351">
        <f t="shared" si="98"/>
        <v>1</v>
      </c>
      <c r="AB351">
        <f t="shared" si="99"/>
        <v>0</v>
      </c>
    </row>
    <row r="352" spans="23:28" x14ac:dyDescent="0.25">
      <c r="W352" t="s">
        <v>421</v>
      </c>
      <c r="X352">
        <f t="shared" si="95"/>
        <v>0</v>
      </c>
      <c r="Y352">
        <f t="shared" si="96"/>
        <v>1</v>
      </c>
      <c r="Z352">
        <f t="shared" si="97"/>
        <v>1</v>
      </c>
      <c r="AA352">
        <f t="shared" si="98"/>
        <v>1</v>
      </c>
      <c r="AB352">
        <f t="shared" si="99"/>
        <v>0</v>
      </c>
    </row>
    <row r="353" spans="23:28" x14ac:dyDescent="0.25">
      <c r="W353" t="s">
        <v>422</v>
      </c>
      <c r="X353">
        <f t="shared" si="95"/>
        <v>0</v>
      </c>
      <c r="Y353">
        <f t="shared" si="96"/>
        <v>1</v>
      </c>
      <c r="Z353">
        <f t="shared" si="97"/>
        <v>1</v>
      </c>
      <c r="AA353">
        <f t="shared" si="98"/>
        <v>1</v>
      </c>
      <c r="AB353">
        <f t="shared" si="99"/>
        <v>0</v>
      </c>
    </row>
    <row r="354" spans="23:28" x14ac:dyDescent="0.25">
      <c r="W354" t="s">
        <v>423</v>
      </c>
      <c r="X354">
        <f t="shared" si="95"/>
        <v>1</v>
      </c>
      <c r="Y354">
        <f t="shared" si="96"/>
        <v>1</v>
      </c>
      <c r="Z354">
        <f t="shared" si="97"/>
        <v>1</v>
      </c>
      <c r="AA354">
        <f t="shared" si="98"/>
        <v>1</v>
      </c>
      <c r="AB354">
        <f t="shared" si="99"/>
        <v>0</v>
      </c>
    </row>
    <row r="355" spans="23:28" x14ac:dyDescent="0.25">
      <c r="W355" t="s">
        <v>424</v>
      </c>
      <c r="X355">
        <f>IF($P$17&gt;P4, 1,0)</f>
        <v>1</v>
      </c>
      <c r="Y355">
        <f>IF($Q$17&gt;Q4, 1,0)</f>
        <v>1</v>
      </c>
      <c r="Z355">
        <f>IF($R$17&gt;R4, 1,0)</f>
        <v>1</v>
      </c>
      <c r="AA355">
        <f>IF($S$17&gt;S4, 1,0)</f>
        <v>1</v>
      </c>
      <c r="AB355">
        <f>IF($T$17&gt;T4, 1,0)</f>
        <v>1</v>
      </c>
    </row>
    <row r="356" spans="23:28" x14ac:dyDescent="0.25">
      <c r="W356" t="s">
        <v>425</v>
      </c>
      <c r="X356">
        <f t="shared" ref="X356:X381" si="100">IF($P$17&gt;P5, 1,0)</f>
        <v>1</v>
      </c>
      <c r="Y356">
        <f t="shared" ref="Y356:Y381" si="101">IF($Q$17&gt;Q5, 1,0)</f>
        <v>1</v>
      </c>
      <c r="Z356">
        <f t="shared" ref="Z356:Z381" si="102">IF($R$17&gt;R5, 1,0)</f>
        <v>1</v>
      </c>
      <c r="AA356">
        <f t="shared" ref="AA356:AA381" si="103">IF($S$17&gt;S5, 1,0)</f>
        <v>0</v>
      </c>
      <c r="AB356">
        <f t="shared" ref="AB356:AB381" si="104">IF($T$17&gt;T5, 1,0)</f>
        <v>1</v>
      </c>
    </row>
    <row r="357" spans="23:28" x14ac:dyDescent="0.25">
      <c r="W357" t="s">
        <v>426</v>
      </c>
      <c r="X357">
        <f t="shared" si="100"/>
        <v>1</v>
      </c>
      <c r="Y357">
        <f t="shared" si="101"/>
        <v>1</v>
      </c>
      <c r="Z357">
        <f t="shared" si="102"/>
        <v>1</v>
      </c>
      <c r="AA357">
        <f t="shared" si="103"/>
        <v>0</v>
      </c>
      <c r="AB357">
        <f t="shared" si="104"/>
        <v>1</v>
      </c>
    </row>
    <row r="358" spans="23:28" x14ac:dyDescent="0.25">
      <c r="W358" t="s">
        <v>427</v>
      </c>
      <c r="X358">
        <f t="shared" si="100"/>
        <v>1</v>
      </c>
      <c r="Y358">
        <f t="shared" si="101"/>
        <v>0</v>
      </c>
      <c r="Z358">
        <f t="shared" si="102"/>
        <v>0</v>
      </c>
      <c r="AA358">
        <f t="shared" si="103"/>
        <v>1</v>
      </c>
      <c r="AB358">
        <f t="shared" si="104"/>
        <v>1</v>
      </c>
    </row>
    <row r="359" spans="23:28" x14ac:dyDescent="0.25">
      <c r="W359" t="s">
        <v>428</v>
      </c>
      <c r="X359">
        <f t="shared" si="100"/>
        <v>1</v>
      </c>
      <c r="Y359">
        <f t="shared" si="101"/>
        <v>0</v>
      </c>
      <c r="Z359">
        <f t="shared" si="102"/>
        <v>1</v>
      </c>
      <c r="AA359">
        <f t="shared" si="103"/>
        <v>1</v>
      </c>
      <c r="AB359">
        <f t="shared" si="104"/>
        <v>1</v>
      </c>
    </row>
    <row r="360" spans="23:28" x14ac:dyDescent="0.25">
      <c r="W360" t="s">
        <v>429</v>
      </c>
      <c r="X360">
        <f t="shared" si="100"/>
        <v>0</v>
      </c>
      <c r="Y360">
        <f t="shared" si="101"/>
        <v>1</v>
      </c>
      <c r="Z360">
        <f t="shared" si="102"/>
        <v>1</v>
      </c>
      <c r="AA360">
        <f t="shared" si="103"/>
        <v>1</v>
      </c>
      <c r="AB360">
        <f t="shared" si="104"/>
        <v>1</v>
      </c>
    </row>
    <row r="361" spans="23:28" x14ac:dyDescent="0.25">
      <c r="W361" t="s">
        <v>430</v>
      </c>
      <c r="X361">
        <f t="shared" si="100"/>
        <v>0</v>
      </c>
      <c r="Y361">
        <f t="shared" si="101"/>
        <v>1</v>
      </c>
      <c r="Z361">
        <f t="shared" si="102"/>
        <v>1</v>
      </c>
      <c r="AA361">
        <f t="shared" si="103"/>
        <v>0</v>
      </c>
      <c r="AB361">
        <f t="shared" si="104"/>
        <v>1</v>
      </c>
    </row>
    <row r="362" spans="23:28" x14ac:dyDescent="0.25">
      <c r="W362" t="s">
        <v>431</v>
      </c>
      <c r="X362">
        <f t="shared" si="100"/>
        <v>1</v>
      </c>
      <c r="Y362">
        <f t="shared" si="101"/>
        <v>1</v>
      </c>
      <c r="Z362">
        <f t="shared" si="102"/>
        <v>1</v>
      </c>
      <c r="AA362">
        <f t="shared" si="103"/>
        <v>0</v>
      </c>
      <c r="AB362">
        <f t="shared" si="104"/>
        <v>1</v>
      </c>
    </row>
    <row r="363" spans="23:28" x14ac:dyDescent="0.25">
      <c r="W363" t="s">
        <v>432</v>
      </c>
      <c r="X363">
        <f t="shared" si="100"/>
        <v>1</v>
      </c>
      <c r="Y363">
        <f t="shared" si="101"/>
        <v>1</v>
      </c>
      <c r="Z363">
        <f t="shared" si="102"/>
        <v>1</v>
      </c>
      <c r="AA363">
        <f t="shared" si="103"/>
        <v>1</v>
      </c>
      <c r="AB363">
        <f t="shared" si="104"/>
        <v>1</v>
      </c>
    </row>
    <row r="364" spans="23:28" x14ac:dyDescent="0.25">
      <c r="W364" t="s">
        <v>433</v>
      </c>
      <c r="X364">
        <f t="shared" si="100"/>
        <v>1</v>
      </c>
      <c r="Y364">
        <f t="shared" si="101"/>
        <v>1</v>
      </c>
      <c r="Z364">
        <f t="shared" si="102"/>
        <v>1</v>
      </c>
      <c r="AA364">
        <f t="shared" si="103"/>
        <v>0</v>
      </c>
      <c r="AB364">
        <f t="shared" si="104"/>
        <v>0</v>
      </c>
    </row>
    <row r="365" spans="23:28" x14ac:dyDescent="0.25">
      <c r="W365" t="s">
        <v>434</v>
      </c>
      <c r="X365">
        <f t="shared" si="100"/>
        <v>1</v>
      </c>
      <c r="Y365">
        <f t="shared" si="101"/>
        <v>1</v>
      </c>
      <c r="Z365">
        <f t="shared" si="102"/>
        <v>1</v>
      </c>
      <c r="AA365">
        <f t="shared" si="103"/>
        <v>0</v>
      </c>
      <c r="AB365">
        <f t="shared" si="104"/>
        <v>1</v>
      </c>
    </row>
    <row r="366" spans="23:28" x14ac:dyDescent="0.25">
      <c r="W366" t="s">
        <v>435</v>
      </c>
      <c r="X366">
        <f t="shared" si="100"/>
        <v>1</v>
      </c>
      <c r="Y366">
        <f t="shared" si="101"/>
        <v>1</v>
      </c>
      <c r="Z366">
        <f t="shared" si="102"/>
        <v>1</v>
      </c>
      <c r="AA366">
        <f t="shared" si="103"/>
        <v>1</v>
      </c>
      <c r="AB366">
        <f t="shared" si="104"/>
        <v>1</v>
      </c>
    </row>
    <row r="367" spans="23:28" x14ac:dyDescent="0.25">
      <c r="W367" t="s">
        <v>436</v>
      </c>
      <c r="X367">
        <f t="shared" si="100"/>
        <v>0</v>
      </c>
      <c r="Y367">
        <f t="shared" si="101"/>
        <v>0</v>
      </c>
      <c r="Z367">
        <f t="shared" si="102"/>
        <v>0</v>
      </c>
      <c r="AA367">
        <f t="shared" si="103"/>
        <v>0</v>
      </c>
      <c r="AB367">
        <f t="shared" si="104"/>
        <v>1</v>
      </c>
    </row>
    <row r="368" spans="23:28" x14ac:dyDescent="0.25">
      <c r="W368" t="s">
        <v>437</v>
      </c>
      <c r="X368">
        <f t="shared" si="100"/>
        <v>0</v>
      </c>
      <c r="Y368">
        <f t="shared" si="101"/>
        <v>0</v>
      </c>
      <c r="Z368">
        <f t="shared" si="102"/>
        <v>0</v>
      </c>
      <c r="AA368">
        <f t="shared" si="103"/>
        <v>0</v>
      </c>
      <c r="AB368">
        <f t="shared" si="104"/>
        <v>0</v>
      </c>
    </row>
    <row r="369" spans="23:28" x14ac:dyDescent="0.25">
      <c r="W369" t="s">
        <v>438</v>
      </c>
      <c r="X369">
        <f t="shared" si="100"/>
        <v>1</v>
      </c>
      <c r="Y369">
        <f t="shared" si="101"/>
        <v>1</v>
      </c>
      <c r="Z369">
        <f t="shared" si="102"/>
        <v>1</v>
      </c>
      <c r="AA369">
        <f t="shared" si="103"/>
        <v>0</v>
      </c>
      <c r="AB369">
        <f t="shared" si="104"/>
        <v>1</v>
      </c>
    </row>
    <row r="370" spans="23:28" x14ac:dyDescent="0.25">
      <c r="W370" t="s">
        <v>439</v>
      </c>
      <c r="X370">
        <f t="shared" si="100"/>
        <v>1</v>
      </c>
      <c r="Y370">
        <f t="shared" si="101"/>
        <v>1</v>
      </c>
      <c r="Z370">
        <f t="shared" si="102"/>
        <v>1</v>
      </c>
      <c r="AA370">
        <f t="shared" si="103"/>
        <v>1</v>
      </c>
      <c r="AB370">
        <f t="shared" si="104"/>
        <v>0</v>
      </c>
    </row>
    <row r="371" spans="23:28" x14ac:dyDescent="0.25">
      <c r="W371" t="s">
        <v>440</v>
      </c>
      <c r="X371">
        <f t="shared" si="100"/>
        <v>1</v>
      </c>
      <c r="Y371">
        <f t="shared" si="101"/>
        <v>1</v>
      </c>
      <c r="Z371">
        <f t="shared" si="102"/>
        <v>0</v>
      </c>
      <c r="AA371">
        <f t="shared" si="103"/>
        <v>0</v>
      </c>
      <c r="AB371">
        <f t="shared" si="104"/>
        <v>1</v>
      </c>
    </row>
    <row r="372" spans="23:28" x14ac:dyDescent="0.25">
      <c r="W372" t="s">
        <v>441</v>
      </c>
      <c r="X372">
        <f t="shared" si="100"/>
        <v>1</v>
      </c>
      <c r="Y372">
        <f t="shared" si="101"/>
        <v>1</v>
      </c>
      <c r="Z372">
        <f t="shared" si="102"/>
        <v>0</v>
      </c>
      <c r="AA372">
        <f t="shared" si="103"/>
        <v>1</v>
      </c>
      <c r="AB372">
        <f t="shared" si="104"/>
        <v>1</v>
      </c>
    </row>
    <row r="373" spans="23:28" x14ac:dyDescent="0.25">
      <c r="W373" t="s">
        <v>442</v>
      </c>
      <c r="X373">
        <f t="shared" si="100"/>
        <v>1</v>
      </c>
      <c r="Y373">
        <f t="shared" si="101"/>
        <v>1</v>
      </c>
      <c r="Z373">
        <f t="shared" si="102"/>
        <v>1</v>
      </c>
      <c r="AA373">
        <f t="shared" si="103"/>
        <v>0</v>
      </c>
      <c r="AB373">
        <f t="shared" si="104"/>
        <v>1</v>
      </c>
    </row>
    <row r="374" spans="23:28" x14ac:dyDescent="0.25">
      <c r="W374" t="s">
        <v>443</v>
      </c>
      <c r="X374">
        <f t="shared" si="100"/>
        <v>1</v>
      </c>
      <c r="Y374">
        <f t="shared" si="101"/>
        <v>1</v>
      </c>
      <c r="Z374">
        <f t="shared" si="102"/>
        <v>1</v>
      </c>
      <c r="AA374">
        <f t="shared" si="103"/>
        <v>1</v>
      </c>
      <c r="AB374">
        <f t="shared" si="104"/>
        <v>1</v>
      </c>
    </row>
    <row r="375" spans="23:28" x14ac:dyDescent="0.25">
      <c r="W375" t="s">
        <v>444</v>
      </c>
      <c r="X375">
        <f t="shared" si="100"/>
        <v>1</v>
      </c>
      <c r="Y375">
        <f t="shared" si="101"/>
        <v>1</v>
      </c>
      <c r="Z375">
        <f t="shared" si="102"/>
        <v>0</v>
      </c>
      <c r="AA375">
        <f t="shared" si="103"/>
        <v>0</v>
      </c>
      <c r="AB375">
        <f t="shared" si="104"/>
        <v>1</v>
      </c>
    </row>
    <row r="376" spans="23:28" x14ac:dyDescent="0.25">
      <c r="W376" t="s">
        <v>445</v>
      </c>
      <c r="X376">
        <f t="shared" si="100"/>
        <v>1</v>
      </c>
      <c r="Y376">
        <f t="shared" si="101"/>
        <v>1</v>
      </c>
      <c r="Z376">
        <f t="shared" si="102"/>
        <v>1</v>
      </c>
      <c r="AA376">
        <f t="shared" si="103"/>
        <v>1</v>
      </c>
      <c r="AB376">
        <f t="shared" si="104"/>
        <v>1</v>
      </c>
    </row>
    <row r="377" spans="23:28" x14ac:dyDescent="0.25">
      <c r="W377" t="s">
        <v>446</v>
      </c>
      <c r="X377">
        <f t="shared" si="100"/>
        <v>1</v>
      </c>
      <c r="Y377">
        <f t="shared" si="101"/>
        <v>1</v>
      </c>
      <c r="Z377">
        <f t="shared" si="102"/>
        <v>1</v>
      </c>
      <c r="AA377">
        <f t="shared" si="103"/>
        <v>1</v>
      </c>
      <c r="AB377">
        <f t="shared" si="104"/>
        <v>1</v>
      </c>
    </row>
    <row r="378" spans="23:28" x14ac:dyDescent="0.25">
      <c r="W378" t="s">
        <v>447</v>
      </c>
      <c r="X378">
        <f t="shared" si="100"/>
        <v>1</v>
      </c>
      <c r="Y378">
        <f t="shared" si="101"/>
        <v>1</v>
      </c>
      <c r="Z378">
        <f t="shared" si="102"/>
        <v>1</v>
      </c>
      <c r="AA378">
        <f t="shared" si="103"/>
        <v>0</v>
      </c>
      <c r="AB378">
        <f t="shared" si="104"/>
        <v>1</v>
      </c>
    </row>
    <row r="379" spans="23:28" x14ac:dyDescent="0.25">
      <c r="W379" t="s">
        <v>448</v>
      </c>
      <c r="X379">
        <f t="shared" si="100"/>
        <v>0</v>
      </c>
      <c r="Y379">
        <f t="shared" si="101"/>
        <v>1</v>
      </c>
      <c r="Z379">
        <f t="shared" si="102"/>
        <v>1</v>
      </c>
      <c r="AA379">
        <f t="shared" si="103"/>
        <v>0</v>
      </c>
      <c r="AB379">
        <f t="shared" si="104"/>
        <v>1</v>
      </c>
    </row>
    <row r="380" spans="23:28" x14ac:dyDescent="0.25">
      <c r="W380" t="s">
        <v>449</v>
      </c>
      <c r="X380">
        <f t="shared" si="100"/>
        <v>0</v>
      </c>
      <c r="Y380">
        <f t="shared" si="101"/>
        <v>1</v>
      </c>
      <c r="Z380">
        <f t="shared" si="102"/>
        <v>1</v>
      </c>
      <c r="AA380">
        <f t="shared" si="103"/>
        <v>1</v>
      </c>
      <c r="AB380">
        <f t="shared" si="104"/>
        <v>1</v>
      </c>
    </row>
    <row r="381" spans="23:28" x14ac:dyDescent="0.25">
      <c r="W381" t="s">
        <v>450</v>
      </c>
      <c r="X381">
        <f t="shared" si="100"/>
        <v>1</v>
      </c>
      <c r="Y381">
        <f t="shared" si="101"/>
        <v>1</v>
      </c>
      <c r="Z381">
        <f t="shared" si="102"/>
        <v>1</v>
      </c>
      <c r="AA381">
        <f t="shared" si="103"/>
        <v>1</v>
      </c>
      <c r="AB381">
        <f t="shared" si="104"/>
        <v>1</v>
      </c>
    </row>
    <row r="382" spans="23:28" x14ac:dyDescent="0.25">
      <c r="W382" t="s">
        <v>451</v>
      </c>
      <c r="X382">
        <f>IF($P$18&gt;P4, 1,0)</f>
        <v>1</v>
      </c>
      <c r="Y382">
        <f>IF($Q$18&gt;Q4, 1,0)</f>
        <v>1</v>
      </c>
      <c r="Z382">
        <f>IF($R$18&gt;R4, 1,0)</f>
        <v>1</v>
      </c>
      <c r="AA382">
        <f>IF($S$18&gt;S4, 1,0)</f>
        <v>1</v>
      </c>
      <c r="AB382">
        <f>IF($T$18&gt;T4, 1,0)</f>
        <v>1</v>
      </c>
    </row>
    <row r="383" spans="23:28" x14ac:dyDescent="0.25">
      <c r="W383" t="s">
        <v>452</v>
      </c>
      <c r="X383">
        <f t="shared" ref="X383:X408" si="105">IF($P$18&gt;P5, 1,0)</f>
        <v>1</v>
      </c>
      <c r="Y383">
        <f t="shared" ref="Y383:Y408" si="106">IF($Q$18&gt;Q5, 1,0)</f>
        <v>1</v>
      </c>
      <c r="Z383">
        <f t="shared" ref="Z383:Z408" si="107">IF($R$18&gt;R5, 1,0)</f>
        <v>1</v>
      </c>
      <c r="AA383">
        <f t="shared" ref="AA383:AA408" si="108">IF($S$18&gt;S5, 1,0)</f>
        <v>0</v>
      </c>
      <c r="AB383">
        <f t="shared" ref="AB383:AB408" si="109">IF($T$18&gt;T5, 1,0)</f>
        <v>1</v>
      </c>
    </row>
    <row r="384" spans="23:28" x14ac:dyDescent="0.25">
      <c r="W384" t="s">
        <v>453</v>
      </c>
      <c r="X384">
        <f t="shared" si="105"/>
        <v>1</v>
      </c>
      <c r="Y384">
        <f t="shared" si="106"/>
        <v>1</v>
      </c>
      <c r="Z384">
        <f t="shared" si="107"/>
        <v>1</v>
      </c>
      <c r="AA384">
        <f t="shared" si="108"/>
        <v>1</v>
      </c>
      <c r="AB384">
        <f t="shared" si="109"/>
        <v>1</v>
      </c>
    </row>
    <row r="385" spans="23:28" x14ac:dyDescent="0.25">
      <c r="W385" t="s">
        <v>454</v>
      </c>
      <c r="X385">
        <f t="shared" si="105"/>
        <v>1</v>
      </c>
      <c r="Y385">
        <f t="shared" si="106"/>
        <v>0</v>
      </c>
      <c r="Z385">
        <f t="shared" si="107"/>
        <v>0</v>
      </c>
      <c r="AA385">
        <f t="shared" si="108"/>
        <v>1</v>
      </c>
      <c r="AB385">
        <f t="shared" si="109"/>
        <v>1</v>
      </c>
    </row>
    <row r="386" spans="23:28" x14ac:dyDescent="0.25">
      <c r="W386" t="s">
        <v>455</v>
      </c>
      <c r="X386">
        <f t="shared" si="105"/>
        <v>1</v>
      </c>
      <c r="Y386">
        <f t="shared" si="106"/>
        <v>0</v>
      </c>
      <c r="Z386">
        <f t="shared" si="107"/>
        <v>1</v>
      </c>
      <c r="AA386">
        <f t="shared" si="108"/>
        <v>1</v>
      </c>
      <c r="AB386">
        <f t="shared" si="109"/>
        <v>1</v>
      </c>
    </row>
    <row r="387" spans="23:28" x14ac:dyDescent="0.25">
      <c r="W387" t="s">
        <v>456</v>
      </c>
      <c r="X387">
        <f t="shared" si="105"/>
        <v>0</v>
      </c>
      <c r="Y387">
        <f t="shared" si="106"/>
        <v>1</v>
      </c>
      <c r="Z387">
        <f t="shared" si="107"/>
        <v>1</v>
      </c>
      <c r="AA387">
        <f t="shared" si="108"/>
        <v>1</v>
      </c>
      <c r="AB387">
        <f t="shared" si="109"/>
        <v>1</v>
      </c>
    </row>
    <row r="388" spans="23:28" x14ac:dyDescent="0.25">
      <c r="W388" t="s">
        <v>457</v>
      </c>
      <c r="X388">
        <f t="shared" si="105"/>
        <v>0</v>
      </c>
      <c r="Y388">
        <f t="shared" si="106"/>
        <v>0</v>
      </c>
      <c r="Z388">
        <f t="shared" si="107"/>
        <v>1</v>
      </c>
      <c r="AA388">
        <f t="shared" si="108"/>
        <v>0</v>
      </c>
      <c r="AB388">
        <f t="shared" si="109"/>
        <v>1</v>
      </c>
    </row>
    <row r="389" spans="23:28" x14ac:dyDescent="0.25">
      <c r="W389" t="s">
        <v>458</v>
      </c>
      <c r="X389">
        <f t="shared" si="105"/>
        <v>1</v>
      </c>
      <c r="Y389">
        <f t="shared" si="106"/>
        <v>1</v>
      </c>
      <c r="Z389">
        <f t="shared" si="107"/>
        <v>1</v>
      </c>
      <c r="AA389">
        <f t="shared" si="108"/>
        <v>0</v>
      </c>
      <c r="AB389">
        <f t="shared" si="109"/>
        <v>1</v>
      </c>
    </row>
    <row r="390" spans="23:28" x14ac:dyDescent="0.25">
      <c r="W390" t="s">
        <v>459</v>
      </c>
      <c r="X390">
        <f t="shared" si="105"/>
        <v>1</v>
      </c>
      <c r="Y390">
        <f t="shared" si="106"/>
        <v>1</v>
      </c>
      <c r="Z390">
        <f t="shared" si="107"/>
        <v>1</v>
      </c>
      <c r="AA390">
        <f t="shared" si="108"/>
        <v>1</v>
      </c>
      <c r="AB390">
        <f t="shared" si="109"/>
        <v>1</v>
      </c>
    </row>
    <row r="391" spans="23:28" x14ac:dyDescent="0.25">
      <c r="W391" t="s">
        <v>460</v>
      </c>
      <c r="X391">
        <f t="shared" si="105"/>
        <v>1</v>
      </c>
      <c r="Y391">
        <f t="shared" si="106"/>
        <v>1</v>
      </c>
      <c r="Z391">
        <f t="shared" si="107"/>
        <v>1</v>
      </c>
      <c r="AA391">
        <f t="shared" si="108"/>
        <v>1</v>
      </c>
      <c r="AB391">
        <f t="shared" si="109"/>
        <v>0</v>
      </c>
    </row>
    <row r="392" spans="23:28" x14ac:dyDescent="0.25">
      <c r="W392" t="s">
        <v>461</v>
      </c>
      <c r="X392">
        <f t="shared" si="105"/>
        <v>1</v>
      </c>
      <c r="Y392">
        <f t="shared" si="106"/>
        <v>1</v>
      </c>
      <c r="Z392">
        <f t="shared" si="107"/>
        <v>1</v>
      </c>
      <c r="AA392">
        <f t="shared" si="108"/>
        <v>1</v>
      </c>
      <c r="AB392">
        <f t="shared" si="109"/>
        <v>0</v>
      </c>
    </row>
    <row r="393" spans="23:28" x14ac:dyDescent="0.25">
      <c r="W393" t="s">
        <v>462</v>
      </c>
      <c r="X393">
        <f t="shared" si="105"/>
        <v>1</v>
      </c>
      <c r="Y393">
        <f t="shared" si="106"/>
        <v>0</v>
      </c>
      <c r="Z393">
        <f t="shared" si="107"/>
        <v>1</v>
      </c>
      <c r="AA393">
        <f t="shared" si="108"/>
        <v>1</v>
      </c>
      <c r="AB393">
        <f t="shared" si="109"/>
        <v>0</v>
      </c>
    </row>
    <row r="394" spans="23:28" x14ac:dyDescent="0.25">
      <c r="W394" t="s">
        <v>463</v>
      </c>
      <c r="X394">
        <f t="shared" si="105"/>
        <v>0</v>
      </c>
      <c r="Y394">
        <f t="shared" si="106"/>
        <v>0</v>
      </c>
      <c r="Z394">
        <f t="shared" si="107"/>
        <v>0</v>
      </c>
      <c r="AA394">
        <f t="shared" si="108"/>
        <v>0</v>
      </c>
      <c r="AB394">
        <f t="shared" si="109"/>
        <v>0</v>
      </c>
    </row>
    <row r="395" spans="23:28" x14ac:dyDescent="0.25">
      <c r="W395" t="s">
        <v>464</v>
      </c>
      <c r="X395">
        <f t="shared" si="105"/>
        <v>0</v>
      </c>
      <c r="Y395">
        <f t="shared" si="106"/>
        <v>0</v>
      </c>
      <c r="Z395">
        <f t="shared" si="107"/>
        <v>0</v>
      </c>
      <c r="AA395">
        <f t="shared" si="108"/>
        <v>1</v>
      </c>
      <c r="AB395">
        <f t="shared" si="109"/>
        <v>0</v>
      </c>
    </row>
    <row r="396" spans="23:28" x14ac:dyDescent="0.25">
      <c r="W396" t="s">
        <v>465</v>
      </c>
      <c r="X396">
        <f t="shared" si="105"/>
        <v>0</v>
      </c>
      <c r="Y396">
        <f t="shared" si="106"/>
        <v>0</v>
      </c>
      <c r="Z396">
        <f t="shared" si="107"/>
        <v>0</v>
      </c>
      <c r="AA396">
        <f t="shared" si="108"/>
        <v>0</v>
      </c>
      <c r="AB396">
        <f t="shared" si="109"/>
        <v>0</v>
      </c>
    </row>
    <row r="397" spans="23:28" x14ac:dyDescent="0.25">
      <c r="W397" t="s">
        <v>466</v>
      </c>
      <c r="X397">
        <f t="shared" si="105"/>
        <v>1</v>
      </c>
      <c r="Y397">
        <f t="shared" si="106"/>
        <v>1</v>
      </c>
      <c r="Z397">
        <f t="shared" si="107"/>
        <v>1</v>
      </c>
      <c r="AA397">
        <f t="shared" si="108"/>
        <v>1</v>
      </c>
      <c r="AB397">
        <f t="shared" si="109"/>
        <v>0</v>
      </c>
    </row>
    <row r="398" spans="23:28" x14ac:dyDescent="0.25">
      <c r="W398" t="s">
        <v>467</v>
      </c>
      <c r="X398">
        <f t="shared" si="105"/>
        <v>1</v>
      </c>
      <c r="Y398">
        <f t="shared" si="106"/>
        <v>1</v>
      </c>
      <c r="Z398">
        <f t="shared" si="107"/>
        <v>0</v>
      </c>
      <c r="AA398">
        <f t="shared" si="108"/>
        <v>1</v>
      </c>
      <c r="AB398">
        <f t="shared" si="109"/>
        <v>0</v>
      </c>
    </row>
    <row r="399" spans="23:28" x14ac:dyDescent="0.25">
      <c r="W399" t="s">
        <v>468</v>
      </c>
      <c r="X399">
        <f t="shared" si="105"/>
        <v>1</v>
      </c>
      <c r="Y399">
        <f t="shared" si="106"/>
        <v>0</v>
      </c>
      <c r="Z399">
        <f t="shared" si="107"/>
        <v>0</v>
      </c>
      <c r="AA399">
        <f t="shared" si="108"/>
        <v>1</v>
      </c>
      <c r="AB399">
        <f t="shared" si="109"/>
        <v>0</v>
      </c>
    </row>
    <row r="400" spans="23:28" x14ac:dyDescent="0.25">
      <c r="W400" t="s">
        <v>469</v>
      </c>
      <c r="X400">
        <f t="shared" si="105"/>
        <v>1</v>
      </c>
      <c r="Y400">
        <f t="shared" si="106"/>
        <v>1</v>
      </c>
      <c r="Z400">
        <f t="shared" si="107"/>
        <v>1</v>
      </c>
      <c r="AA400">
        <f t="shared" si="108"/>
        <v>1</v>
      </c>
      <c r="AB400">
        <f t="shared" si="109"/>
        <v>0</v>
      </c>
    </row>
    <row r="401" spans="23:28" x14ac:dyDescent="0.25">
      <c r="W401" t="s">
        <v>470</v>
      </c>
      <c r="X401">
        <f t="shared" si="105"/>
        <v>1</v>
      </c>
      <c r="Y401">
        <f t="shared" si="106"/>
        <v>1</v>
      </c>
      <c r="Z401">
        <f t="shared" si="107"/>
        <v>1</v>
      </c>
      <c r="AA401">
        <f t="shared" si="108"/>
        <v>1</v>
      </c>
      <c r="AB401">
        <f t="shared" si="109"/>
        <v>0</v>
      </c>
    </row>
    <row r="402" spans="23:28" x14ac:dyDescent="0.25">
      <c r="W402" t="s">
        <v>471</v>
      </c>
      <c r="X402">
        <f t="shared" si="105"/>
        <v>1</v>
      </c>
      <c r="Y402">
        <f t="shared" si="106"/>
        <v>1</v>
      </c>
      <c r="Z402">
        <f t="shared" si="107"/>
        <v>0</v>
      </c>
      <c r="AA402">
        <f t="shared" si="108"/>
        <v>0</v>
      </c>
      <c r="AB402">
        <f t="shared" si="109"/>
        <v>1</v>
      </c>
    </row>
    <row r="403" spans="23:28" x14ac:dyDescent="0.25">
      <c r="W403" t="s">
        <v>472</v>
      </c>
      <c r="X403">
        <f t="shared" si="105"/>
        <v>1</v>
      </c>
      <c r="Y403">
        <f t="shared" si="106"/>
        <v>0</v>
      </c>
      <c r="Z403">
        <f t="shared" si="107"/>
        <v>1</v>
      </c>
      <c r="AA403">
        <f t="shared" si="108"/>
        <v>1</v>
      </c>
      <c r="AB403">
        <f t="shared" si="109"/>
        <v>1</v>
      </c>
    </row>
    <row r="404" spans="23:28" x14ac:dyDescent="0.25">
      <c r="W404" t="s">
        <v>473</v>
      </c>
      <c r="X404">
        <f t="shared" si="105"/>
        <v>1</v>
      </c>
      <c r="Y404">
        <f t="shared" si="106"/>
        <v>1</v>
      </c>
      <c r="Z404">
        <f t="shared" si="107"/>
        <v>1</v>
      </c>
      <c r="AA404">
        <f t="shared" si="108"/>
        <v>1</v>
      </c>
      <c r="AB404">
        <f t="shared" si="109"/>
        <v>0</v>
      </c>
    </row>
    <row r="405" spans="23:28" x14ac:dyDescent="0.25">
      <c r="W405" t="s">
        <v>474</v>
      </c>
      <c r="X405">
        <f t="shared" si="105"/>
        <v>1</v>
      </c>
      <c r="Y405">
        <f t="shared" si="106"/>
        <v>1</v>
      </c>
      <c r="Z405">
        <f t="shared" si="107"/>
        <v>1</v>
      </c>
      <c r="AA405">
        <f t="shared" si="108"/>
        <v>0</v>
      </c>
      <c r="AB405">
        <f t="shared" si="109"/>
        <v>0</v>
      </c>
    </row>
    <row r="406" spans="23:28" x14ac:dyDescent="0.25">
      <c r="W406" t="s">
        <v>475</v>
      </c>
      <c r="X406">
        <f t="shared" si="105"/>
        <v>0</v>
      </c>
      <c r="Y406">
        <f t="shared" si="106"/>
        <v>1</v>
      </c>
      <c r="Z406">
        <f t="shared" si="107"/>
        <v>1</v>
      </c>
      <c r="AA406">
        <f t="shared" si="108"/>
        <v>0</v>
      </c>
      <c r="AB406">
        <f t="shared" si="109"/>
        <v>0</v>
      </c>
    </row>
    <row r="407" spans="23:28" x14ac:dyDescent="0.25">
      <c r="W407" t="s">
        <v>476</v>
      </c>
      <c r="X407">
        <f t="shared" si="105"/>
        <v>0</v>
      </c>
      <c r="Y407">
        <f t="shared" si="106"/>
        <v>1</v>
      </c>
      <c r="Z407">
        <f t="shared" si="107"/>
        <v>1</v>
      </c>
      <c r="AA407">
        <f t="shared" si="108"/>
        <v>1</v>
      </c>
      <c r="AB407">
        <f t="shared" si="109"/>
        <v>0</v>
      </c>
    </row>
    <row r="408" spans="23:28" x14ac:dyDescent="0.25">
      <c r="W408" t="s">
        <v>477</v>
      </c>
      <c r="X408">
        <f t="shared" si="105"/>
        <v>1</v>
      </c>
      <c r="Y408">
        <f t="shared" si="106"/>
        <v>0</v>
      </c>
      <c r="Z408">
        <f t="shared" si="107"/>
        <v>1</v>
      </c>
      <c r="AA408">
        <f t="shared" si="108"/>
        <v>1</v>
      </c>
      <c r="AB408">
        <f t="shared" si="109"/>
        <v>0</v>
      </c>
    </row>
    <row r="409" spans="23:28" x14ac:dyDescent="0.25">
      <c r="W409" t="s">
        <v>478</v>
      </c>
      <c r="X409">
        <f>IF($P$19&gt;P4, 1,0)</f>
        <v>1</v>
      </c>
      <c r="Y409">
        <f>IF($Q$19&gt;Q4, 1,0)</f>
        <v>1</v>
      </c>
      <c r="Z409">
        <f>IF($R$19&gt;R4, 1,0)</f>
        <v>1</v>
      </c>
      <c r="AA409">
        <f>IF($S$19&gt;S4, 1,0)</f>
        <v>1</v>
      </c>
      <c r="AB409">
        <f>IF($T$19&gt;T4, 1,0)</f>
        <v>1</v>
      </c>
    </row>
    <row r="410" spans="23:28" x14ac:dyDescent="0.25">
      <c r="W410" t="s">
        <v>479</v>
      </c>
      <c r="X410">
        <f t="shared" ref="X410:X435" si="110">IF($P$19&gt;P5, 1,0)</f>
        <v>1</v>
      </c>
      <c r="Y410">
        <f t="shared" ref="Y410:Y435" si="111">IF($Q$19&gt;Q5, 1,0)</f>
        <v>0</v>
      </c>
      <c r="Z410">
        <f t="shared" ref="Z410:Z435" si="112">IF($R$19&gt;R5, 1,0)</f>
        <v>0</v>
      </c>
      <c r="AA410">
        <f t="shared" ref="AA410:AA435" si="113">IF($S$19&gt;S5, 1,0)</f>
        <v>0</v>
      </c>
      <c r="AB410">
        <f t="shared" ref="AB410:AB435" si="114">IF($T$19&gt;T5, 1,0)</f>
        <v>1</v>
      </c>
    </row>
    <row r="411" spans="23:28" x14ac:dyDescent="0.25">
      <c r="W411" t="s">
        <v>480</v>
      </c>
      <c r="X411">
        <f t="shared" si="110"/>
        <v>0</v>
      </c>
      <c r="Y411">
        <f t="shared" si="111"/>
        <v>0</v>
      </c>
      <c r="Z411">
        <f t="shared" si="112"/>
        <v>0</v>
      </c>
      <c r="AA411">
        <f t="shared" si="113"/>
        <v>0</v>
      </c>
      <c r="AB411">
        <f t="shared" si="114"/>
        <v>1</v>
      </c>
    </row>
    <row r="412" spans="23:28" x14ac:dyDescent="0.25">
      <c r="W412" t="s">
        <v>481</v>
      </c>
      <c r="X412">
        <f t="shared" si="110"/>
        <v>0</v>
      </c>
      <c r="Y412">
        <f t="shared" si="111"/>
        <v>0</v>
      </c>
      <c r="Z412">
        <f t="shared" si="112"/>
        <v>0</v>
      </c>
      <c r="AA412">
        <f t="shared" si="113"/>
        <v>1</v>
      </c>
      <c r="AB412">
        <f t="shared" si="114"/>
        <v>1</v>
      </c>
    </row>
    <row r="413" spans="23:28" x14ac:dyDescent="0.25">
      <c r="W413" t="s">
        <v>482</v>
      </c>
      <c r="X413">
        <f t="shared" si="110"/>
        <v>1</v>
      </c>
      <c r="Y413">
        <f t="shared" si="111"/>
        <v>0</v>
      </c>
      <c r="Z413">
        <f t="shared" si="112"/>
        <v>0</v>
      </c>
      <c r="AA413">
        <f t="shared" si="113"/>
        <v>1</v>
      </c>
      <c r="AB413">
        <f t="shared" si="114"/>
        <v>1</v>
      </c>
    </row>
    <row r="414" spans="23:28" x14ac:dyDescent="0.25">
      <c r="W414" t="s">
        <v>483</v>
      </c>
      <c r="X414">
        <f t="shared" si="110"/>
        <v>0</v>
      </c>
      <c r="Y414">
        <f t="shared" si="111"/>
        <v>1</v>
      </c>
      <c r="Z414">
        <f t="shared" si="112"/>
        <v>1</v>
      </c>
      <c r="AA414">
        <f t="shared" si="113"/>
        <v>0</v>
      </c>
      <c r="AB414">
        <f t="shared" si="114"/>
        <v>1</v>
      </c>
    </row>
    <row r="415" spans="23:28" x14ac:dyDescent="0.25">
      <c r="W415" t="s">
        <v>484</v>
      </c>
      <c r="X415">
        <f t="shared" si="110"/>
        <v>0</v>
      </c>
      <c r="Y415">
        <f t="shared" si="111"/>
        <v>0</v>
      </c>
      <c r="Z415">
        <f t="shared" si="112"/>
        <v>0</v>
      </c>
      <c r="AA415">
        <f t="shared" si="113"/>
        <v>0</v>
      </c>
      <c r="AB415">
        <f t="shared" si="114"/>
        <v>1</v>
      </c>
    </row>
    <row r="416" spans="23:28" x14ac:dyDescent="0.25">
      <c r="W416" t="s">
        <v>485</v>
      </c>
      <c r="X416">
        <f t="shared" si="110"/>
        <v>1</v>
      </c>
      <c r="Y416">
        <f t="shared" si="111"/>
        <v>0</v>
      </c>
      <c r="Z416">
        <f t="shared" si="112"/>
        <v>1</v>
      </c>
      <c r="AA416">
        <f t="shared" si="113"/>
        <v>0</v>
      </c>
      <c r="AB416">
        <f t="shared" si="114"/>
        <v>1</v>
      </c>
    </row>
    <row r="417" spans="23:28" x14ac:dyDescent="0.25">
      <c r="W417" t="s">
        <v>486</v>
      </c>
      <c r="X417">
        <f t="shared" si="110"/>
        <v>0</v>
      </c>
      <c r="Y417">
        <f t="shared" si="111"/>
        <v>0</v>
      </c>
      <c r="Z417">
        <f t="shared" si="112"/>
        <v>1</v>
      </c>
      <c r="AA417">
        <f t="shared" si="113"/>
        <v>0</v>
      </c>
      <c r="AB417">
        <f t="shared" si="114"/>
        <v>1</v>
      </c>
    </row>
    <row r="418" spans="23:28" x14ac:dyDescent="0.25">
      <c r="W418" t="s">
        <v>487</v>
      </c>
      <c r="X418">
        <f t="shared" si="110"/>
        <v>1</v>
      </c>
      <c r="Y418">
        <f t="shared" si="111"/>
        <v>0</v>
      </c>
      <c r="Z418">
        <f t="shared" si="112"/>
        <v>0</v>
      </c>
      <c r="AA418">
        <f t="shared" si="113"/>
        <v>0</v>
      </c>
      <c r="AB418">
        <f t="shared" si="114"/>
        <v>1</v>
      </c>
    </row>
    <row r="419" spans="23:28" x14ac:dyDescent="0.25">
      <c r="W419" t="s">
        <v>488</v>
      </c>
      <c r="X419">
        <f t="shared" si="110"/>
        <v>0</v>
      </c>
      <c r="Y419">
        <f t="shared" si="111"/>
        <v>1</v>
      </c>
      <c r="Z419">
        <f t="shared" si="112"/>
        <v>1</v>
      </c>
      <c r="AA419">
        <f t="shared" si="113"/>
        <v>0</v>
      </c>
      <c r="AB419">
        <f t="shared" si="114"/>
        <v>1</v>
      </c>
    </row>
    <row r="420" spans="23:28" x14ac:dyDescent="0.25">
      <c r="W420" t="s">
        <v>489</v>
      </c>
      <c r="X420">
        <f t="shared" si="110"/>
        <v>1</v>
      </c>
      <c r="Y420">
        <f t="shared" si="111"/>
        <v>0</v>
      </c>
      <c r="Z420">
        <f t="shared" si="112"/>
        <v>0</v>
      </c>
      <c r="AA420">
        <f t="shared" si="113"/>
        <v>0</v>
      </c>
      <c r="AB420">
        <f t="shared" si="114"/>
        <v>1</v>
      </c>
    </row>
    <row r="421" spans="23:28" x14ac:dyDescent="0.25">
      <c r="W421" t="s">
        <v>490</v>
      </c>
      <c r="X421">
        <f t="shared" si="110"/>
        <v>0</v>
      </c>
      <c r="Y421">
        <f t="shared" si="111"/>
        <v>0</v>
      </c>
      <c r="Z421">
        <f t="shared" si="112"/>
        <v>0</v>
      </c>
      <c r="AA421">
        <f t="shared" si="113"/>
        <v>0</v>
      </c>
      <c r="AB421">
        <f t="shared" si="114"/>
        <v>1</v>
      </c>
    </row>
    <row r="422" spans="23:28" x14ac:dyDescent="0.25">
      <c r="W422" t="s">
        <v>491</v>
      </c>
      <c r="X422">
        <f t="shared" si="110"/>
        <v>0</v>
      </c>
      <c r="Y422">
        <f t="shared" si="111"/>
        <v>0</v>
      </c>
      <c r="Z422">
        <f t="shared" si="112"/>
        <v>0</v>
      </c>
      <c r="AA422">
        <f t="shared" si="113"/>
        <v>0</v>
      </c>
      <c r="AB422">
        <f t="shared" si="114"/>
        <v>1</v>
      </c>
    </row>
    <row r="423" spans="23:28" x14ac:dyDescent="0.25">
      <c r="W423" t="s">
        <v>492</v>
      </c>
      <c r="X423">
        <f t="shared" si="110"/>
        <v>0</v>
      </c>
      <c r="Y423">
        <f t="shared" si="111"/>
        <v>0</v>
      </c>
      <c r="Z423">
        <f t="shared" si="112"/>
        <v>0</v>
      </c>
      <c r="AA423">
        <f t="shared" si="113"/>
        <v>0</v>
      </c>
      <c r="AB423">
        <f t="shared" si="114"/>
        <v>1</v>
      </c>
    </row>
    <row r="424" spans="23:28" x14ac:dyDescent="0.25">
      <c r="W424" t="s">
        <v>493</v>
      </c>
      <c r="X424">
        <f t="shared" si="110"/>
        <v>0</v>
      </c>
      <c r="Y424">
        <f t="shared" si="111"/>
        <v>0</v>
      </c>
      <c r="Z424">
        <f t="shared" si="112"/>
        <v>0</v>
      </c>
      <c r="AA424">
        <f t="shared" si="113"/>
        <v>0</v>
      </c>
      <c r="AB424">
        <f t="shared" si="114"/>
        <v>0</v>
      </c>
    </row>
    <row r="425" spans="23:28" x14ac:dyDescent="0.25">
      <c r="W425" t="s">
        <v>494</v>
      </c>
      <c r="X425">
        <f t="shared" si="110"/>
        <v>1</v>
      </c>
      <c r="Y425">
        <f t="shared" si="111"/>
        <v>0</v>
      </c>
      <c r="Z425">
        <f t="shared" si="112"/>
        <v>0</v>
      </c>
      <c r="AA425">
        <f t="shared" si="113"/>
        <v>0</v>
      </c>
      <c r="AB425">
        <f t="shared" si="114"/>
        <v>1</v>
      </c>
    </row>
    <row r="426" spans="23:28" x14ac:dyDescent="0.25">
      <c r="W426" t="s">
        <v>495</v>
      </c>
      <c r="X426">
        <f t="shared" si="110"/>
        <v>0</v>
      </c>
      <c r="Y426">
        <f t="shared" si="111"/>
        <v>0</v>
      </c>
      <c r="Z426">
        <f t="shared" si="112"/>
        <v>0</v>
      </c>
      <c r="AA426">
        <f t="shared" si="113"/>
        <v>0</v>
      </c>
      <c r="AB426">
        <f t="shared" si="114"/>
        <v>1</v>
      </c>
    </row>
    <row r="427" spans="23:28" x14ac:dyDescent="0.25">
      <c r="W427" t="s">
        <v>496</v>
      </c>
      <c r="X427">
        <f t="shared" si="110"/>
        <v>0</v>
      </c>
      <c r="Y427">
        <f t="shared" si="111"/>
        <v>1</v>
      </c>
      <c r="Z427">
        <f t="shared" si="112"/>
        <v>1</v>
      </c>
      <c r="AA427">
        <f t="shared" si="113"/>
        <v>0</v>
      </c>
      <c r="AB427">
        <f t="shared" si="114"/>
        <v>1</v>
      </c>
    </row>
    <row r="428" spans="23:28" x14ac:dyDescent="0.25">
      <c r="W428" t="s">
        <v>497</v>
      </c>
      <c r="X428">
        <f t="shared" si="110"/>
        <v>1</v>
      </c>
      <c r="Y428">
        <f t="shared" si="111"/>
        <v>0</v>
      </c>
      <c r="Z428">
        <f t="shared" si="112"/>
        <v>0</v>
      </c>
      <c r="AA428">
        <f t="shared" si="113"/>
        <v>0</v>
      </c>
      <c r="AB428">
        <f t="shared" si="114"/>
        <v>1</v>
      </c>
    </row>
    <row r="429" spans="23:28" x14ac:dyDescent="0.25">
      <c r="W429" t="s">
        <v>498</v>
      </c>
      <c r="X429">
        <f t="shared" si="110"/>
        <v>1</v>
      </c>
      <c r="Y429">
        <f t="shared" si="111"/>
        <v>0</v>
      </c>
      <c r="Z429">
        <f t="shared" si="112"/>
        <v>0</v>
      </c>
      <c r="AA429">
        <f t="shared" si="113"/>
        <v>0</v>
      </c>
      <c r="AB429">
        <f t="shared" si="114"/>
        <v>1</v>
      </c>
    </row>
    <row r="430" spans="23:28" x14ac:dyDescent="0.25">
      <c r="W430" t="s">
        <v>499</v>
      </c>
      <c r="X430">
        <f t="shared" si="110"/>
        <v>0</v>
      </c>
      <c r="Y430">
        <f t="shared" si="111"/>
        <v>0</v>
      </c>
      <c r="Z430">
        <f t="shared" si="112"/>
        <v>0</v>
      </c>
      <c r="AA430">
        <f t="shared" si="113"/>
        <v>0</v>
      </c>
      <c r="AB430">
        <f t="shared" si="114"/>
        <v>1</v>
      </c>
    </row>
    <row r="431" spans="23:28" x14ac:dyDescent="0.25">
      <c r="W431" t="s">
        <v>500</v>
      </c>
      <c r="X431">
        <f t="shared" si="110"/>
        <v>1</v>
      </c>
      <c r="Y431">
        <f t="shared" si="111"/>
        <v>1</v>
      </c>
      <c r="Z431">
        <f t="shared" si="112"/>
        <v>1</v>
      </c>
      <c r="AA431">
        <f t="shared" si="113"/>
        <v>0</v>
      </c>
      <c r="AB431">
        <f t="shared" si="114"/>
        <v>1</v>
      </c>
    </row>
    <row r="432" spans="23:28" x14ac:dyDescent="0.25">
      <c r="W432" t="s">
        <v>501</v>
      </c>
      <c r="X432">
        <f t="shared" si="110"/>
        <v>1</v>
      </c>
      <c r="Y432">
        <f t="shared" si="111"/>
        <v>0</v>
      </c>
      <c r="Z432">
        <f t="shared" si="112"/>
        <v>0</v>
      </c>
      <c r="AA432">
        <f t="shared" si="113"/>
        <v>0</v>
      </c>
      <c r="AB432">
        <f t="shared" si="114"/>
        <v>1</v>
      </c>
    </row>
    <row r="433" spans="23:28" x14ac:dyDescent="0.25">
      <c r="W433" t="s">
        <v>502</v>
      </c>
      <c r="X433">
        <f t="shared" si="110"/>
        <v>0</v>
      </c>
      <c r="Y433">
        <f t="shared" si="111"/>
        <v>1</v>
      </c>
      <c r="Z433">
        <f t="shared" si="112"/>
        <v>1</v>
      </c>
      <c r="AA433">
        <f t="shared" si="113"/>
        <v>0</v>
      </c>
      <c r="AB433">
        <f t="shared" si="114"/>
        <v>1</v>
      </c>
    </row>
    <row r="434" spans="23:28" x14ac:dyDescent="0.25">
      <c r="W434" t="s">
        <v>503</v>
      </c>
      <c r="X434">
        <f t="shared" si="110"/>
        <v>0</v>
      </c>
      <c r="Y434">
        <f t="shared" si="111"/>
        <v>1</v>
      </c>
      <c r="Z434">
        <f t="shared" si="112"/>
        <v>1</v>
      </c>
      <c r="AA434">
        <f t="shared" si="113"/>
        <v>0</v>
      </c>
      <c r="AB434">
        <f t="shared" si="114"/>
        <v>1</v>
      </c>
    </row>
    <row r="435" spans="23:28" x14ac:dyDescent="0.25">
      <c r="W435" t="s">
        <v>504</v>
      </c>
      <c r="X435">
        <f t="shared" si="110"/>
        <v>0</v>
      </c>
      <c r="Y435">
        <f t="shared" si="111"/>
        <v>0</v>
      </c>
      <c r="Z435">
        <f t="shared" si="112"/>
        <v>0</v>
      </c>
      <c r="AA435">
        <f t="shared" si="113"/>
        <v>0</v>
      </c>
      <c r="AB435">
        <f t="shared" si="114"/>
        <v>1</v>
      </c>
    </row>
    <row r="436" spans="23:28" x14ac:dyDescent="0.25">
      <c r="W436" t="s">
        <v>505</v>
      </c>
      <c r="X436">
        <f>IF($P$20&gt;P4, 1,0)</f>
        <v>1</v>
      </c>
      <c r="Y436">
        <f>IF($Q$20&gt;Q4, 1,0)</f>
        <v>1</v>
      </c>
      <c r="Z436">
        <f>IF($R$20&gt;R4, 1,0)</f>
        <v>1</v>
      </c>
      <c r="AA436">
        <f>IF($S$20&gt;S4, 1,0)</f>
        <v>1</v>
      </c>
      <c r="AB436">
        <f>IF($T$20&gt;T4, 1,0)</f>
        <v>1</v>
      </c>
    </row>
    <row r="437" spans="23:28" x14ac:dyDescent="0.25">
      <c r="W437" t="s">
        <v>506</v>
      </c>
      <c r="X437">
        <f t="shared" ref="X437:X462" si="115">IF($P$20&gt;P5, 1,0)</f>
        <v>0</v>
      </c>
      <c r="Y437">
        <f t="shared" ref="Y437:Y462" si="116">IF($Q$20&gt;Q5, 1,0)</f>
        <v>1</v>
      </c>
      <c r="Z437">
        <f t="shared" ref="Z437:Z462" si="117">IF($R$20&gt;R5, 1,0)</f>
        <v>1</v>
      </c>
      <c r="AA437">
        <f t="shared" ref="AA437:AA462" si="118">IF($S$20&gt;S5, 1,0)</f>
        <v>0</v>
      </c>
      <c r="AB437">
        <f t="shared" ref="AB437:AB462" si="119">IF($T$20&gt;T5, 1,0)</f>
        <v>1</v>
      </c>
    </row>
    <row r="438" spans="23:28" x14ac:dyDescent="0.25">
      <c r="W438" t="s">
        <v>507</v>
      </c>
      <c r="X438">
        <f t="shared" si="115"/>
        <v>0</v>
      </c>
      <c r="Y438">
        <f t="shared" si="116"/>
        <v>1</v>
      </c>
      <c r="Z438">
        <f t="shared" si="117"/>
        <v>1</v>
      </c>
      <c r="AA438">
        <f t="shared" si="118"/>
        <v>0</v>
      </c>
      <c r="AB438">
        <f t="shared" si="119"/>
        <v>1</v>
      </c>
    </row>
    <row r="439" spans="23:28" x14ac:dyDescent="0.25">
      <c r="W439" t="s">
        <v>508</v>
      </c>
      <c r="X439">
        <f t="shared" si="115"/>
        <v>0</v>
      </c>
      <c r="Y439">
        <f t="shared" si="116"/>
        <v>0</v>
      </c>
      <c r="Z439">
        <f t="shared" si="117"/>
        <v>1</v>
      </c>
      <c r="AA439">
        <f t="shared" si="118"/>
        <v>1</v>
      </c>
      <c r="AB439">
        <f t="shared" si="119"/>
        <v>1</v>
      </c>
    </row>
    <row r="440" spans="23:28" x14ac:dyDescent="0.25">
      <c r="W440" t="s">
        <v>509</v>
      </c>
      <c r="X440">
        <f t="shared" si="115"/>
        <v>0</v>
      </c>
      <c r="Y440">
        <f t="shared" si="116"/>
        <v>0</v>
      </c>
      <c r="Z440">
        <f t="shared" si="117"/>
        <v>1</v>
      </c>
      <c r="AA440">
        <f t="shared" si="118"/>
        <v>1</v>
      </c>
      <c r="AB440">
        <f t="shared" si="119"/>
        <v>1</v>
      </c>
    </row>
    <row r="441" spans="23:28" x14ac:dyDescent="0.25">
      <c r="W441" t="s">
        <v>510</v>
      </c>
      <c r="X441">
        <f t="shared" si="115"/>
        <v>0</v>
      </c>
      <c r="Y441">
        <f t="shared" si="116"/>
        <v>1</v>
      </c>
      <c r="Z441">
        <f t="shared" si="117"/>
        <v>1</v>
      </c>
      <c r="AA441">
        <f t="shared" si="118"/>
        <v>1</v>
      </c>
      <c r="AB441">
        <f t="shared" si="119"/>
        <v>1</v>
      </c>
    </row>
    <row r="442" spans="23:28" x14ac:dyDescent="0.25">
      <c r="W442" t="s">
        <v>511</v>
      </c>
      <c r="X442">
        <f t="shared" si="115"/>
        <v>0</v>
      </c>
      <c r="Y442">
        <f t="shared" si="116"/>
        <v>0</v>
      </c>
      <c r="Z442">
        <f t="shared" si="117"/>
        <v>1</v>
      </c>
      <c r="AA442">
        <f t="shared" si="118"/>
        <v>0</v>
      </c>
      <c r="AB442">
        <f t="shared" si="119"/>
        <v>1</v>
      </c>
    </row>
    <row r="443" spans="23:28" x14ac:dyDescent="0.25">
      <c r="W443" t="s">
        <v>512</v>
      </c>
      <c r="X443">
        <f t="shared" si="115"/>
        <v>0</v>
      </c>
      <c r="Y443">
        <f t="shared" si="116"/>
        <v>1</v>
      </c>
      <c r="Z443">
        <f t="shared" si="117"/>
        <v>1</v>
      </c>
      <c r="AA443">
        <f t="shared" si="118"/>
        <v>0</v>
      </c>
      <c r="AB443">
        <f t="shared" si="119"/>
        <v>1</v>
      </c>
    </row>
    <row r="444" spans="23:28" x14ac:dyDescent="0.25">
      <c r="W444" t="s">
        <v>513</v>
      </c>
      <c r="X444">
        <f t="shared" si="115"/>
        <v>0</v>
      </c>
      <c r="Y444">
        <f t="shared" si="116"/>
        <v>1</v>
      </c>
      <c r="Z444">
        <f t="shared" si="117"/>
        <v>1</v>
      </c>
      <c r="AA444">
        <f t="shared" si="118"/>
        <v>1</v>
      </c>
      <c r="AB444">
        <f t="shared" si="119"/>
        <v>1</v>
      </c>
    </row>
    <row r="445" spans="23:28" x14ac:dyDescent="0.25">
      <c r="W445" t="s">
        <v>514</v>
      </c>
      <c r="X445">
        <f t="shared" si="115"/>
        <v>1</v>
      </c>
      <c r="Y445">
        <f t="shared" si="116"/>
        <v>1</v>
      </c>
      <c r="Z445">
        <f t="shared" si="117"/>
        <v>1</v>
      </c>
      <c r="AA445">
        <f t="shared" si="118"/>
        <v>0</v>
      </c>
      <c r="AB445">
        <f t="shared" si="119"/>
        <v>0</v>
      </c>
    </row>
    <row r="446" spans="23:28" x14ac:dyDescent="0.25">
      <c r="W446" t="s">
        <v>515</v>
      </c>
      <c r="X446">
        <f t="shared" si="115"/>
        <v>0</v>
      </c>
      <c r="Y446">
        <f t="shared" si="116"/>
        <v>1</v>
      </c>
      <c r="Z446">
        <f t="shared" si="117"/>
        <v>1</v>
      </c>
      <c r="AA446">
        <f t="shared" si="118"/>
        <v>0</v>
      </c>
      <c r="AB446">
        <f t="shared" si="119"/>
        <v>1</v>
      </c>
    </row>
    <row r="447" spans="23:28" x14ac:dyDescent="0.25">
      <c r="W447" t="s">
        <v>516</v>
      </c>
      <c r="X447">
        <f t="shared" si="115"/>
        <v>0</v>
      </c>
      <c r="Y447">
        <f t="shared" si="116"/>
        <v>0</v>
      </c>
      <c r="Z447">
        <f t="shared" si="117"/>
        <v>1</v>
      </c>
      <c r="AA447">
        <f t="shared" si="118"/>
        <v>1</v>
      </c>
      <c r="AB447">
        <f t="shared" si="119"/>
        <v>0</v>
      </c>
    </row>
    <row r="448" spans="23:28" x14ac:dyDescent="0.25">
      <c r="W448" t="s">
        <v>517</v>
      </c>
      <c r="X448">
        <f t="shared" si="115"/>
        <v>0</v>
      </c>
      <c r="Y448">
        <f t="shared" si="116"/>
        <v>0</v>
      </c>
      <c r="Z448">
        <f t="shared" si="117"/>
        <v>0</v>
      </c>
      <c r="AA448">
        <f t="shared" si="118"/>
        <v>0</v>
      </c>
      <c r="AB448">
        <f t="shared" si="119"/>
        <v>1</v>
      </c>
    </row>
    <row r="449" spans="23:28" x14ac:dyDescent="0.25">
      <c r="W449" t="s">
        <v>518</v>
      </c>
      <c r="X449">
        <f t="shared" si="115"/>
        <v>0</v>
      </c>
      <c r="Y449">
        <f t="shared" si="116"/>
        <v>0</v>
      </c>
      <c r="Z449">
        <f t="shared" si="117"/>
        <v>1</v>
      </c>
      <c r="AA449">
        <f t="shared" si="118"/>
        <v>0</v>
      </c>
      <c r="AB449">
        <f t="shared" si="119"/>
        <v>0</v>
      </c>
    </row>
    <row r="450" spans="23:28" x14ac:dyDescent="0.25">
      <c r="W450" t="s">
        <v>519</v>
      </c>
      <c r="X450">
        <f t="shared" si="115"/>
        <v>0</v>
      </c>
      <c r="Y450">
        <f t="shared" si="116"/>
        <v>0</v>
      </c>
      <c r="Z450">
        <f t="shared" si="117"/>
        <v>1</v>
      </c>
      <c r="AA450">
        <f t="shared" si="118"/>
        <v>0</v>
      </c>
      <c r="AB450">
        <f t="shared" si="119"/>
        <v>1</v>
      </c>
    </row>
    <row r="451" spans="23:28" x14ac:dyDescent="0.25">
      <c r="W451" t="s">
        <v>520</v>
      </c>
      <c r="X451">
        <f t="shared" si="115"/>
        <v>0</v>
      </c>
      <c r="Y451">
        <f t="shared" si="116"/>
        <v>1</v>
      </c>
      <c r="Z451">
        <f t="shared" si="117"/>
        <v>1</v>
      </c>
      <c r="AA451">
        <f t="shared" si="118"/>
        <v>1</v>
      </c>
      <c r="AB451">
        <f t="shared" si="119"/>
        <v>0</v>
      </c>
    </row>
    <row r="452" spans="23:28" x14ac:dyDescent="0.25">
      <c r="W452" t="s">
        <v>521</v>
      </c>
      <c r="X452">
        <f t="shared" si="115"/>
        <v>0</v>
      </c>
      <c r="Y452">
        <f t="shared" si="116"/>
        <v>0</v>
      </c>
      <c r="Z452">
        <f t="shared" si="117"/>
        <v>0</v>
      </c>
      <c r="AA452">
        <f t="shared" si="118"/>
        <v>0</v>
      </c>
      <c r="AB452">
        <f t="shared" si="119"/>
        <v>0</v>
      </c>
    </row>
    <row r="453" spans="23:28" x14ac:dyDescent="0.25">
      <c r="W453" t="s">
        <v>522</v>
      </c>
      <c r="X453">
        <f t="shared" si="115"/>
        <v>0</v>
      </c>
      <c r="Y453">
        <f t="shared" si="116"/>
        <v>0</v>
      </c>
      <c r="Z453">
        <f t="shared" si="117"/>
        <v>1</v>
      </c>
      <c r="AA453">
        <f t="shared" si="118"/>
        <v>1</v>
      </c>
      <c r="AB453">
        <f t="shared" si="119"/>
        <v>1</v>
      </c>
    </row>
    <row r="454" spans="23:28" x14ac:dyDescent="0.25">
      <c r="W454" t="s">
        <v>523</v>
      </c>
      <c r="X454">
        <f t="shared" si="115"/>
        <v>0</v>
      </c>
      <c r="Y454">
        <f t="shared" si="116"/>
        <v>1</v>
      </c>
      <c r="Z454">
        <f t="shared" si="117"/>
        <v>1</v>
      </c>
      <c r="AA454">
        <f t="shared" si="118"/>
        <v>0</v>
      </c>
      <c r="AB454">
        <f t="shared" si="119"/>
        <v>0</v>
      </c>
    </row>
    <row r="455" spans="23:28" x14ac:dyDescent="0.25">
      <c r="W455" t="s">
        <v>524</v>
      </c>
      <c r="X455">
        <f t="shared" si="115"/>
        <v>0</v>
      </c>
      <c r="Y455">
        <f t="shared" si="116"/>
        <v>0</v>
      </c>
      <c r="Z455">
        <f t="shared" si="117"/>
        <v>1</v>
      </c>
      <c r="AA455">
        <f t="shared" si="118"/>
        <v>1</v>
      </c>
      <c r="AB455">
        <f t="shared" si="119"/>
        <v>0</v>
      </c>
    </row>
    <row r="456" spans="23:28" x14ac:dyDescent="0.25">
      <c r="W456" t="s">
        <v>525</v>
      </c>
      <c r="X456">
        <f t="shared" si="115"/>
        <v>1</v>
      </c>
      <c r="Y456">
        <f t="shared" si="116"/>
        <v>1</v>
      </c>
      <c r="Z456">
        <f t="shared" si="117"/>
        <v>1</v>
      </c>
      <c r="AA456">
        <f t="shared" si="118"/>
        <v>0</v>
      </c>
      <c r="AB456">
        <f t="shared" si="119"/>
        <v>1</v>
      </c>
    </row>
    <row r="457" spans="23:28" x14ac:dyDescent="0.25">
      <c r="W457" t="s">
        <v>526</v>
      </c>
      <c r="X457">
        <f t="shared" si="115"/>
        <v>0</v>
      </c>
      <c r="Y457">
        <f t="shared" si="116"/>
        <v>0</v>
      </c>
      <c r="Z457">
        <f t="shared" si="117"/>
        <v>1</v>
      </c>
      <c r="AA457">
        <f t="shared" si="118"/>
        <v>1</v>
      </c>
      <c r="AB457">
        <f t="shared" si="119"/>
        <v>1</v>
      </c>
    </row>
    <row r="458" spans="23:28" x14ac:dyDescent="0.25">
      <c r="W458" t="s">
        <v>527</v>
      </c>
      <c r="X458">
        <f t="shared" si="115"/>
        <v>0</v>
      </c>
      <c r="Y458">
        <f t="shared" si="116"/>
        <v>1</v>
      </c>
      <c r="Z458">
        <f t="shared" si="117"/>
        <v>1</v>
      </c>
      <c r="AA458">
        <f t="shared" si="118"/>
        <v>1</v>
      </c>
      <c r="AB458">
        <f t="shared" si="119"/>
        <v>0</v>
      </c>
    </row>
    <row r="459" spans="23:28" x14ac:dyDescent="0.25">
      <c r="W459" t="s">
        <v>528</v>
      </c>
      <c r="X459">
        <f t="shared" si="115"/>
        <v>1</v>
      </c>
      <c r="Y459">
        <f t="shared" si="116"/>
        <v>1</v>
      </c>
      <c r="Z459">
        <f t="shared" si="117"/>
        <v>1</v>
      </c>
      <c r="AA459">
        <f t="shared" si="118"/>
        <v>0</v>
      </c>
      <c r="AB459">
        <f t="shared" si="119"/>
        <v>0</v>
      </c>
    </row>
    <row r="460" spans="23:28" x14ac:dyDescent="0.25">
      <c r="W460" t="s">
        <v>529</v>
      </c>
      <c r="X460">
        <f t="shared" si="115"/>
        <v>0</v>
      </c>
      <c r="Y460">
        <f t="shared" si="116"/>
        <v>1</v>
      </c>
      <c r="Z460">
        <f t="shared" si="117"/>
        <v>1</v>
      </c>
      <c r="AA460">
        <f t="shared" si="118"/>
        <v>0</v>
      </c>
      <c r="AB460">
        <f t="shared" si="119"/>
        <v>0</v>
      </c>
    </row>
    <row r="461" spans="23:28" x14ac:dyDescent="0.25">
      <c r="W461" t="s">
        <v>530</v>
      </c>
      <c r="X461">
        <f t="shared" si="115"/>
        <v>0</v>
      </c>
      <c r="Y461">
        <f t="shared" si="116"/>
        <v>1</v>
      </c>
      <c r="Z461">
        <f t="shared" si="117"/>
        <v>1</v>
      </c>
      <c r="AA461">
        <f t="shared" si="118"/>
        <v>1</v>
      </c>
      <c r="AB461">
        <f t="shared" si="119"/>
        <v>0</v>
      </c>
    </row>
    <row r="462" spans="23:28" x14ac:dyDescent="0.25">
      <c r="W462" t="s">
        <v>531</v>
      </c>
      <c r="X462">
        <f t="shared" si="115"/>
        <v>0</v>
      </c>
      <c r="Y462">
        <f t="shared" si="116"/>
        <v>0</v>
      </c>
      <c r="Z462">
        <f t="shared" si="117"/>
        <v>1</v>
      </c>
      <c r="AA462">
        <f t="shared" si="118"/>
        <v>1</v>
      </c>
      <c r="AB462">
        <f t="shared" si="119"/>
        <v>0</v>
      </c>
    </row>
    <row r="463" spans="23:28" x14ac:dyDescent="0.25">
      <c r="W463" t="s">
        <v>532</v>
      </c>
      <c r="X463">
        <f>IF($P$21&gt;P4, 1,0)</f>
        <v>1</v>
      </c>
      <c r="Y463">
        <f>IF($Q$21&gt;Q4, 1,0)</f>
        <v>1</v>
      </c>
      <c r="Z463">
        <f>IF($R$21&gt;R4, 1,0)</f>
        <v>1</v>
      </c>
      <c r="AA463">
        <f>IF($S$21&gt;S4, 1,0)</f>
        <v>1</v>
      </c>
      <c r="AB463">
        <f>IF($T$21&gt;T4, 1,0)</f>
        <v>1</v>
      </c>
    </row>
    <row r="464" spans="23:28" x14ac:dyDescent="0.25">
      <c r="W464" t="s">
        <v>533</v>
      </c>
      <c r="X464">
        <f t="shared" ref="X464:X489" si="120">IF($P$21&gt;P5, 1,0)</f>
        <v>1</v>
      </c>
      <c r="Y464">
        <f t="shared" ref="Y464:Y489" si="121">IF($Q$21&gt;Q5, 1,0)</f>
        <v>1</v>
      </c>
      <c r="Z464">
        <f t="shared" ref="Z464:Z489" si="122">IF($R$21&gt;R5, 1,0)</f>
        <v>1</v>
      </c>
      <c r="AA464">
        <f t="shared" ref="AA464:AA489" si="123">IF($S$21&gt;S5, 1,0)</f>
        <v>0</v>
      </c>
      <c r="AB464">
        <f t="shared" ref="AB464:AB489" si="124">IF($T$21&gt;T5, 1,0)</f>
        <v>1</v>
      </c>
    </row>
    <row r="465" spans="23:28" x14ac:dyDescent="0.25">
      <c r="W465" t="s">
        <v>534</v>
      </c>
      <c r="X465">
        <f t="shared" si="120"/>
        <v>1</v>
      </c>
      <c r="Y465">
        <f t="shared" si="121"/>
        <v>1</v>
      </c>
      <c r="Z465">
        <f t="shared" si="122"/>
        <v>1</v>
      </c>
      <c r="AA465">
        <f t="shared" si="123"/>
        <v>0</v>
      </c>
      <c r="AB465">
        <f t="shared" si="124"/>
        <v>1</v>
      </c>
    </row>
    <row r="466" spans="23:28" x14ac:dyDescent="0.25">
      <c r="W466" t="s">
        <v>535</v>
      </c>
      <c r="X466">
        <f t="shared" si="120"/>
        <v>0</v>
      </c>
      <c r="Y466">
        <f t="shared" si="121"/>
        <v>0</v>
      </c>
      <c r="Z466">
        <f t="shared" si="122"/>
        <v>0</v>
      </c>
      <c r="AA466">
        <f t="shared" si="123"/>
        <v>1</v>
      </c>
      <c r="AB466">
        <f t="shared" si="124"/>
        <v>1</v>
      </c>
    </row>
    <row r="467" spans="23:28" x14ac:dyDescent="0.25">
      <c r="W467" t="s">
        <v>536</v>
      </c>
      <c r="X467">
        <f t="shared" si="120"/>
        <v>1</v>
      </c>
      <c r="Y467">
        <f t="shared" si="121"/>
        <v>0</v>
      </c>
      <c r="Z467">
        <f t="shared" si="122"/>
        <v>1</v>
      </c>
      <c r="AA467">
        <f t="shared" si="123"/>
        <v>1</v>
      </c>
      <c r="AB467">
        <f t="shared" si="124"/>
        <v>1</v>
      </c>
    </row>
    <row r="468" spans="23:28" x14ac:dyDescent="0.25">
      <c r="W468" t="s">
        <v>537</v>
      </c>
      <c r="X468">
        <f t="shared" si="120"/>
        <v>0</v>
      </c>
      <c r="Y468">
        <f t="shared" si="121"/>
        <v>1</v>
      </c>
      <c r="Z468">
        <f t="shared" si="122"/>
        <v>1</v>
      </c>
      <c r="AA468">
        <f t="shared" si="123"/>
        <v>1</v>
      </c>
      <c r="AB468">
        <f t="shared" si="124"/>
        <v>1</v>
      </c>
    </row>
    <row r="469" spans="23:28" x14ac:dyDescent="0.25">
      <c r="W469" t="s">
        <v>538</v>
      </c>
      <c r="X469">
        <f t="shared" si="120"/>
        <v>0</v>
      </c>
      <c r="Y469">
        <f t="shared" si="121"/>
        <v>0</v>
      </c>
      <c r="Z469">
        <f t="shared" si="122"/>
        <v>1</v>
      </c>
      <c r="AA469">
        <f t="shared" si="123"/>
        <v>0</v>
      </c>
      <c r="AB469">
        <f t="shared" si="124"/>
        <v>1</v>
      </c>
    </row>
    <row r="470" spans="23:28" x14ac:dyDescent="0.25">
      <c r="W470" t="s">
        <v>539</v>
      </c>
      <c r="X470">
        <f t="shared" si="120"/>
        <v>1</v>
      </c>
      <c r="Y470">
        <f t="shared" si="121"/>
        <v>1</v>
      </c>
      <c r="Z470">
        <f t="shared" si="122"/>
        <v>1</v>
      </c>
      <c r="AA470">
        <f t="shared" si="123"/>
        <v>0</v>
      </c>
      <c r="AB470">
        <f t="shared" si="124"/>
        <v>1</v>
      </c>
    </row>
    <row r="471" spans="23:28" x14ac:dyDescent="0.25">
      <c r="W471" t="s">
        <v>540</v>
      </c>
      <c r="X471">
        <f t="shared" si="120"/>
        <v>1</v>
      </c>
      <c r="Y471">
        <f t="shared" si="121"/>
        <v>1</v>
      </c>
      <c r="Z471">
        <f t="shared" si="122"/>
        <v>1</v>
      </c>
      <c r="AA471">
        <f t="shared" si="123"/>
        <v>1</v>
      </c>
      <c r="AB471">
        <f t="shared" si="124"/>
        <v>1</v>
      </c>
    </row>
    <row r="472" spans="23:28" x14ac:dyDescent="0.25">
      <c r="W472" t="s">
        <v>541</v>
      </c>
      <c r="X472">
        <f t="shared" si="120"/>
        <v>1</v>
      </c>
      <c r="Y472">
        <f t="shared" si="121"/>
        <v>1</v>
      </c>
      <c r="Z472">
        <f t="shared" si="122"/>
        <v>1</v>
      </c>
      <c r="AA472">
        <f t="shared" si="123"/>
        <v>0</v>
      </c>
      <c r="AB472">
        <f t="shared" si="124"/>
        <v>0</v>
      </c>
    </row>
    <row r="473" spans="23:28" x14ac:dyDescent="0.25">
      <c r="W473" t="s">
        <v>542</v>
      </c>
      <c r="X473">
        <f t="shared" si="120"/>
        <v>0</v>
      </c>
      <c r="Y473">
        <f t="shared" si="121"/>
        <v>1</v>
      </c>
      <c r="Z473">
        <f t="shared" si="122"/>
        <v>1</v>
      </c>
      <c r="AA473">
        <f t="shared" si="123"/>
        <v>0</v>
      </c>
      <c r="AB473">
        <f t="shared" si="124"/>
        <v>0</v>
      </c>
    </row>
    <row r="474" spans="23:28" x14ac:dyDescent="0.25">
      <c r="W474" t="s">
        <v>543</v>
      </c>
      <c r="X474">
        <f t="shared" si="120"/>
        <v>1</v>
      </c>
      <c r="Y474">
        <f t="shared" si="121"/>
        <v>0</v>
      </c>
      <c r="Z474">
        <f t="shared" si="122"/>
        <v>1</v>
      </c>
      <c r="AA474">
        <f t="shared" si="123"/>
        <v>0</v>
      </c>
      <c r="AB474">
        <f t="shared" si="124"/>
        <v>0</v>
      </c>
    </row>
    <row r="475" spans="23:28" x14ac:dyDescent="0.25">
      <c r="W475" t="s">
        <v>544</v>
      </c>
      <c r="X475">
        <f t="shared" si="120"/>
        <v>0</v>
      </c>
      <c r="Y475">
        <f t="shared" si="121"/>
        <v>0</v>
      </c>
      <c r="Z475">
        <f t="shared" si="122"/>
        <v>0</v>
      </c>
      <c r="AA475">
        <f t="shared" si="123"/>
        <v>0</v>
      </c>
      <c r="AB475">
        <f t="shared" si="124"/>
        <v>0</v>
      </c>
    </row>
    <row r="476" spans="23:28" x14ac:dyDescent="0.25">
      <c r="W476" t="s">
        <v>545</v>
      </c>
      <c r="X476">
        <f t="shared" si="120"/>
        <v>0</v>
      </c>
      <c r="Y476">
        <f t="shared" si="121"/>
        <v>0</v>
      </c>
      <c r="Z476">
        <f t="shared" si="122"/>
        <v>0</v>
      </c>
      <c r="AA476">
        <f t="shared" si="123"/>
        <v>0</v>
      </c>
      <c r="AB476">
        <f t="shared" si="124"/>
        <v>0</v>
      </c>
    </row>
    <row r="477" spans="23:28" x14ac:dyDescent="0.25">
      <c r="W477" t="s">
        <v>546</v>
      </c>
      <c r="X477">
        <f t="shared" si="120"/>
        <v>0</v>
      </c>
      <c r="Y477">
        <f t="shared" si="121"/>
        <v>0</v>
      </c>
      <c r="Z477">
        <f t="shared" si="122"/>
        <v>1</v>
      </c>
      <c r="AA477">
        <f t="shared" si="123"/>
        <v>0</v>
      </c>
      <c r="AB477">
        <f t="shared" si="124"/>
        <v>0</v>
      </c>
    </row>
    <row r="478" spans="23:28" x14ac:dyDescent="0.25">
      <c r="W478" t="s">
        <v>547</v>
      </c>
      <c r="X478">
        <f t="shared" si="120"/>
        <v>1</v>
      </c>
      <c r="Y478">
        <f t="shared" si="121"/>
        <v>1</v>
      </c>
      <c r="Z478">
        <f t="shared" si="122"/>
        <v>1</v>
      </c>
      <c r="AA478">
        <f t="shared" si="123"/>
        <v>1</v>
      </c>
      <c r="AB478">
        <f t="shared" si="124"/>
        <v>0</v>
      </c>
    </row>
    <row r="479" spans="23:28" x14ac:dyDescent="0.25">
      <c r="W479" t="s">
        <v>548</v>
      </c>
      <c r="X479">
        <f t="shared" si="120"/>
        <v>1</v>
      </c>
      <c r="Y479">
        <f t="shared" si="121"/>
        <v>1</v>
      </c>
      <c r="Z479">
        <f t="shared" si="122"/>
        <v>0</v>
      </c>
      <c r="AA479">
        <f t="shared" si="123"/>
        <v>0</v>
      </c>
      <c r="AB479">
        <f t="shared" si="124"/>
        <v>0</v>
      </c>
    </row>
    <row r="480" spans="23:28" x14ac:dyDescent="0.25">
      <c r="W480" t="s">
        <v>549</v>
      </c>
      <c r="X480">
        <f t="shared" si="120"/>
        <v>0</v>
      </c>
      <c r="Y480">
        <f t="shared" si="121"/>
        <v>0</v>
      </c>
      <c r="Z480">
        <f t="shared" si="122"/>
        <v>0</v>
      </c>
      <c r="AA480">
        <f t="shared" si="123"/>
        <v>0</v>
      </c>
      <c r="AB480">
        <f t="shared" si="124"/>
        <v>0</v>
      </c>
    </row>
    <row r="481" spans="23:28" x14ac:dyDescent="0.25">
      <c r="W481" t="s">
        <v>550</v>
      </c>
      <c r="X481">
        <f t="shared" si="120"/>
        <v>1</v>
      </c>
      <c r="Y481">
        <f t="shared" si="121"/>
        <v>1</v>
      </c>
      <c r="Z481">
        <f t="shared" si="122"/>
        <v>1</v>
      </c>
      <c r="AA481">
        <f t="shared" si="123"/>
        <v>0</v>
      </c>
      <c r="AB481">
        <f t="shared" si="124"/>
        <v>0</v>
      </c>
    </row>
    <row r="482" spans="23:28" x14ac:dyDescent="0.25">
      <c r="W482" t="s">
        <v>551</v>
      </c>
      <c r="X482">
        <f t="shared" si="120"/>
        <v>1</v>
      </c>
      <c r="Y482">
        <f t="shared" si="121"/>
        <v>1</v>
      </c>
      <c r="Z482">
        <f t="shared" si="122"/>
        <v>1</v>
      </c>
      <c r="AA482">
        <f t="shared" si="123"/>
        <v>1</v>
      </c>
      <c r="AB482">
        <f t="shared" si="124"/>
        <v>0</v>
      </c>
    </row>
    <row r="483" spans="23:28" x14ac:dyDescent="0.25">
      <c r="W483" t="s">
        <v>552</v>
      </c>
      <c r="X483">
        <f t="shared" si="120"/>
        <v>1</v>
      </c>
      <c r="Y483">
        <f t="shared" si="121"/>
        <v>1</v>
      </c>
      <c r="Z483">
        <f t="shared" si="122"/>
        <v>0</v>
      </c>
      <c r="AA483">
        <f t="shared" si="123"/>
        <v>0</v>
      </c>
      <c r="AB483">
        <f t="shared" si="124"/>
        <v>1</v>
      </c>
    </row>
    <row r="484" spans="23:28" x14ac:dyDescent="0.25">
      <c r="W484" t="s">
        <v>553</v>
      </c>
      <c r="X484">
        <f t="shared" si="120"/>
        <v>1</v>
      </c>
      <c r="Y484">
        <f t="shared" si="121"/>
        <v>0</v>
      </c>
      <c r="Z484">
        <f t="shared" si="122"/>
        <v>1</v>
      </c>
      <c r="AA484">
        <f t="shared" si="123"/>
        <v>1</v>
      </c>
      <c r="AB484">
        <f t="shared" si="124"/>
        <v>1</v>
      </c>
    </row>
    <row r="485" spans="23:28" x14ac:dyDescent="0.25">
      <c r="W485" t="s">
        <v>554</v>
      </c>
      <c r="X485">
        <f t="shared" si="120"/>
        <v>1</v>
      </c>
      <c r="Y485">
        <f t="shared" si="121"/>
        <v>1</v>
      </c>
      <c r="Z485">
        <f t="shared" si="122"/>
        <v>1</v>
      </c>
      <c r="AA485">
        <f t="shared" si="123"/>
        <v>1</v>
      </c>
      <c r="AB485">
        <f t="shared" si="124"/>
        <v>0</v>
      </c>
    </row>
    <row r="486" spans="23:28" x14ac:dyDescent="0.25">
      <c r="W486" t="s">
        <v>555</v>
      </c>
      <c r="X486">
        <f t="shared" si="120"/>
        <v>1</v>
      </c>
      <c r="Y486">
        <f t="shared" si="121"/>
        <v>1</v>
      </c>
      <c r="Z486">
        <f t="shared" si="122"/>
        <v>1</v>
      </c>
      <c r="AA486">
        <f t="shared" si="123"/>
        <v>0</v>
      </c>
      <c r="AB486">
        <f t="shared" si="124"/>
        <v>0</v>
      </c>
    </row>
    <row r="487" spans="23:28" x14ac:dyDescent="0.25">
      <c r="W487" t="s">
        <v>556</v>
      </c>
      <c r="X487">
        <f t="shared" si="120"/>
        <v>0</v>
      </c>
      <c r="Y487">
        <f t="shared" si="121"/>
        <v>1</v>
      </c>
      <c r="Z487">
        <f t="shared" si="122"/>
        <v>1</v>
      </c>
      <c r="AA487">
        <f t="shared" si="123"/>
        <v>0</v>
      </c>
      <c r="AB487">
        <f t="shared" si="124"/>
        <v>0</v>
      </c>
    </row>
    <row r="488" spans="23:28" x14ac:dyDescent="0.25">
      <c r="W488" t="s">
        <v>557</v>
      </c>
      <c r="X488">
        <f t="shared" si="120"/>
        <v>0</v>
      </c>
      <c r="Y488">
        <f t="shared" si="121"/>
        <v>1</v>
      </c>
      <c r="Z488">
        <f t="shared" si="122"/>
        <v>1</v>
      </c>
      <c r="AA488">
        <f t="shared" si="123"/>
        <v>1</v>
      </c>
      <c r="AB488">
        <f t="shared" si="124"/>
        <v>0</v>
      </c>
    </row>
    <row r="489" spans="23:28" x14ac:dyDescent="0.25">
      <c r="W489" t="s">
        <v>558</v>
      </c>
      <c r="X489">
        <f t="shared" si="120"/>
        <v>1</v>
      </c>
      <c r="Y489">
        <f t="shared" si="121"/>
        <v>0</v>
      </c>
      <c r="Z489">
        <f t="shared" si="122"/>
        <v>1</v>
      </c>
      <c r="AA489">
        <f t="shared" si="123"/>
        <v>1</v>
      </c>
      <c r="AB489">
        <f t="shared" si="124"/>
        <v>0</v>
      </c>
    </row>
    <row r="490" spans="23:28" x14ac:dyDescent="0.25">
      <c r="W490" t="s">
        <v>559</v>
      </c>
      <c r="X490">
        <f>IF($P$22&gt;P4, 1,0)</f>
        <v>1</v>
      </c>
      <c r="Y490">
        <f>IF($Q$22&gt;Q4, 1,0)</f>
        <v>1</v>
      </c>
      <c r="Z490">
        <f>IF($R$22&gt;R4, 1,0)</f>
        <v>1</v>
      </c>
      <c r="AA490">
        <f>IF($S$22&gt;S4, 1,0)</f>
        <v>1</v>
      </c>
      <c r="AB490">
        <f>IF($T$22&gt;T4, 1,0)</f>
        <v>1</v>
      </c>
    </row>
    <row r="491" spans="23:28" x14ac:dyDescent="0.25">
      <c r="W491" t="s">
        <v>560</v>
      </c>
      <c r="X491">
        <f t="shared" ref="X491:X516" si="125">IF($P$22&gt;P5, 1,0)</f>
        <v>1</v>
      </c>
      <c r="Y491">
        <f t="shared" ref="Y491:Y516" si="126">IF($Q$22&gt;Q5, 1,0)</f>
        <v>0</v>
      </c>
      <c r="Z491">
        <f t="shared" ref="Z491:Z516" si="127">IF($R$22&gt;R5, 1,0)</f>
        <v>0</v>
      </c>
      <c r="AA491">
        <f t="shared" ref="AA491:AA516" si="128">IF($S$22&gt;S5, 1,0)</f>
        <v>0</v>
      </c>
      <c r="AB491">
        <f t="shared" ref="AB491:AB516" si="129">IF($T$22&gt;T5, 1,0)</f>
        <v>1</v>
      </c>
    </row>
    <row r="492" spans="23:28" x14ac:dyDescent="0.25">
      <c r="W492" t="s">
        <v>561</v>
      </c>
      <c r="X492">
        <f t="shared" si="125"/>
        <v>0</v>
      </c>
      <c r="Y492">
        <f t="shared" si="126"/>
        <v>0</v>
      </c>
      <c r="Z492">
        <f t="shared" si="127"/>
        <v>0</v>
      </c>
      <c r="AA492">
        <f t="shared" si="128"/>
        <v>0</v>
      </c>
      <c r="AB492">
        <f t="shared" si="129"/>
        <v>1</v>
      </c>
    </row>
    <row r="493" spans="23:28" x14ac:dyDescent="0.25">
      <c r="W493" t="s">
        <v>562</v>
      </c>
      <c r="X493">
        <f t="shared" si="125"/>
        <v>0</v>
      </c>
      <c r="Y493">
        <f t="shared" si="126"/>
        <v>0</v>
      </c>
      <c r="Z493">
        <f t="shared" si="127"/>
        <v>0</v>
      </c>
      <c r="AA493">
        <f t="shared" si="128"/>
        <v>1</v>
      </c>
      <c r="AB493">
        <f t="shared" si="129"/>
        <v>1</v>
      </c>
    </row>
    <row r="494" spans="23:28" x14ac:dyDescent="0.25">
      <c r="W494" t="s">
        <v>563</v>
      </c>
      <c r="X494">
        <f t="shared" si="125"/>
        <v>1</v>
      </c>
      <c r="Y494">
        <f t="shared" si="126"/>
        <v>0</v>
      </c>
      <c r="Z494">
        <f t="shared" si="127"/>
        <v>0</v>
      </c>
      <c r="AA494">
        <f t="shared" si="128"/>
        <v>1</v>
      </c>
      <c r="AB494">
        <f t="shared" si="129"/>
        <v>1</v>
      </c>
    </row>
    <row r="495" spans="23:28" x14ac:dyDescent="0.25">
      <c r="W495" t="s">
        <v>564</v>
      </c>
      <c r="X495">
        <f t="shared" si="125"/>
        <v>0</v>
      </c>
      <c r="Y495">
        <f t="shared" si="126"/>
        <v>1</v>
      </c>
      <c r="Z495">
        <f t="shared" si="127"/>
        <v>1</v>
      </c>
      <c r="AA495">
        <f t="shared" si="128"/>
        <v>1</v>
      </c>
      <c r="AB495">
        <f t="shared" si="129"/>
        <v>1</v>
      </c>
    </row>
    <row r="496" spans="23:28" x14ac:dyDescent="0.25">
      <c r="W496" t="s">
        <v>565</v>
      </c>
      <c r="X496">
        <f t="shared" si="125"/>
        <v>0</v>
      </c>
      <c r="Y496">
        <f t="shared" si="126"/>
        <v>0</v>
      </c>
      <c r="Z496">
        <f t="shared" si="127"/>
        <v>0</v>
      </c>
      <c r="AA496">
        <f t="shared" si="128"/>
        <v>0</v>
      </c>
      <c r="AB496">
        <f t="shared" si="129"/>
        <v>1</v>
      </c>
    </row>
    <row r="497" spans="23:28" x14ac:dyDescent="0.25">
      <c r="W497" t="s">
        <v>566</v>
      </c>
      <c r="X497">
        <f t="shared" si="125"/>
        <v>1</v>
      </c>
      <c r="Y497">
        <f t="shared" si="126"/>
        <v>0</v>
      </c>
      <c r="Z497">
        <f t="shared" si="127"/>
        <v>1</v>
      </c>
      <c r="AA497">
        <f t="shared" si="128"/>
        <v>0</v>
      </c>
      <c r="AB497">
        <f t="shared" si="129"/>
        <v>1</v>
      </c>
    </row>
    <row r="498" spans="23:28" x14ac:dyDescent="0.25">
      <c r="W498" t="s">
        <v>567</v>
      </c>
      <c r="X498">
        <f t="shared" si="125"/>
        <v>0</v>
      </c>
      <c r="Y498">
        <f t="shared" si="126"/>
        <v>0</v>
      </c>
      <c r="Z498">
        <f t="shared" si="127"/>
        <v>0</v>
      </c>
      <c r="AA498">
        <f t="shared" si="128"/>
        <v>1</v>
      </c>
      <c r="AB498">
        <f t="shared" si="129"/>
        <v>1</v>
      </c>
    </row>
    <row r="499" spans="23:28" x14ac:dyDescent="0.25">
      <c r="W499" t="s">
        <v>568</v>
      </c>
      <c r="X499">
        <f t="shared" si="125"/>
        <v>1</v>
      </c>
      <c r="Y499">
        <f t="shared" si="126"/>
        <v>0</v>
      </c>
      <c r="Z499">
        <f t="shared" si="127"/>
        <v>0</v>
      </c>
      <c r="AA499">
        <f t="shared" si="128"/>
        <v>0</v>
      </c>
      <c r="AB499">
        <f t="shared" si="129"/>
        <v>0</v>
      </c>
    </row>
    <row r="500" spans="23:28" x14ac:dyDescent="0.25">
      <c r="W500" t="s">
        <v>569</v>
      </c>
      <c r="X500">
        <f t="shared" si="125"/>
        <v>0</v>
      </c>
      <c r="Y500">
        <f t="shared" si="126"/>
        <v>0</v>
      </c>
      <c r="Z500">
        <f t="shared" si="127"/>
        <v>1</v>
      </c>
      <c r="AA500">
        <f t="shared" si="128"/>
        <v>0</v>
      </c>
      <c r="AB500">
        <f t="shared" si="129"/>
        <v>1</v>
      </c>
    </row>
    <row r="501" spans="23:28" x14ac:dyDescent="0.25">
      <c r="W501" t="s">
        <v>570</v>
      </c>
      <c r="X501">
        <f t="shared" si="125"/>
        <v>1</v>
      </c>
      <c r="Y501">
        <f t="shared" si="126"/>
        <v>0</v>
      </c>
      <c r="Z501">
        <f t="shared" si="127"/>
        <v>0</v>
      </c>
      <c r="AA501">
        <f t="shared" si="128"/>
        <v>1</v>
      </c>
      <c r="AB501">
        <f t="shared" si="129"/>
        <v>1</v>
      </c>
    </row>
    <row r="502" spans="23:28" x14ac:dyDescent="0.25">
      <c r="W502" t="s">
        <v>571</v>
      </c>
      <c r="X502">
        <f t="shared" si="125"/>
        <v>0</v>
      </c>
      <c r="Y502">
        <f t="shared" si="126"/>
        <v>0</v>
      </c>
      <c r="Z502">
        <f t="shared" si="127"/>
        <v>0</v>
      </c>
      <c r="AA502">
        <f t="shared" si="128"/>
        <v>0</v>
      </c>
      <c r="AB502">
        <f t="shared" si="129"/>
        <v>1</v>
      </c>
    </row>
    <row r="503" spans="23:28" x14ac:dyDescent="0.25">
      <c r="W503" t="s">
        <v>572</v>
      </c>
      <c r="X503">
        <f t="shared" si="125"/>
        <v>0</v>
      </c>
      <c r="Y503">
        <f t="shared" si="126"/>
        <v>0</v>
      </c>
      <c r="Z503">
        <f t="shared" si="127"/>
        <v>0</v>
      </c>
      <c r="AA503">
        <f t="shared" si="128"/>
        <v>0</v>
      </c>
      <c r="AB503">
        <f t="shared" si="129"/>
        <v>0</v>
      </c>
    </row>
    <row r="504" spans="23:28" x14ac:dyDescent="0.25">
      <c r="W504" t="s">
        <v>573</v>
      </c>
      <c r="X504">
        <f t="shared" si="125"/>
        <v>0</v>
      </c>
      <c r="Y504">
        <f t="shared" si="126"/>
        <v>0</v>
      </c>
      <c r="Z504">
        <f t="shared" si="127"/>
        <v>0</v>
      </c>
      <c r="AA504">
        <f t="shared" si="128"/>
        <v>0</v>
      </c>
      <c r="AB504">
        <f t="shared" si="129"/>
        <v>1</v>
      </c>
    </row>
    <row r="505" spans="23:28" x14ac:dyDescent="0.25">
      <c r="W505" t="s">
        <v>574</v>
      </c>
      <c r="X505">
        <f t="shared" si="125"/>
        <v>0</v>
      </c>
      <c r="Y505">
        <f t="shared" si="126"/>
        <v>0</v>
      </c>
      <c r="Z505">
        <f t="shared" si="127"/>
        <v>0</v>
      </c>
      <c r="AA505">
        <f t="shared" si="128"/>
        <v>1</v>
      </c>
      <c r="AB505">
        <f t="shared" si="129"/>
        <v>0</v>
      </c>
    </row>
    <row r="506" spans="23:28" x14ac:dyDescent="0.25">
      <c r="W506" t="s">
        <v>575</v>
      </c>
      <c r="X506">
        <f t="shared" si="125"/>
        <v>1</v>
      </c>
      <c r="Y506">
        <f t="shared" si="126"/>
        <v>0</v>
      </c>
      <c r="Z506">
        <f t="shared" si="127"/>
        <v>0</v>
      </c>
      <c r="AA506">
        <f t="shared" si="128"/>
        <v>0</v>
      </c>
      <c r="AB506">
        <f t="shared" si="129"/>
        <v>1</v>
      </c>
    </row>
    <row r="507" spans="23:28" x14ac:dyDescent="0.25">
      <c r="W507" t="s">
        <v>576</v>
      </c>
      <c r="X507">
        <f t="shared" si="125"/>
        <v>0</v>
      </c>
      <c r="Y507">
        <f t="shared" si="126"/>
        <v>0</v>
      </c>
      <c r="Z507">
        <f t="shared" si="127"/>
        <v>0</v>
      </c>
      <c r="AA507">
        <f t="shared" si="128"/>
        <v>1</v>
      </c>
      <c r="AB507">
        <f t="shared" si="129"/>
        <v>1</v>
      </c>
    </row>
    <row r="508" spans="23:28" x14ac:dyDescent="0.25">
      <c r="W508" t="s">
        <v>577</v>
      </c>
      <c r="X508">
        <f t="shared" si="125"/>
        <v>0</v>
      </c>
      <c r="Y508">
        <f t="shared" si="126"/>
        <v>0</v>
      </c>
      <c r="Z508">
        <f t="shared" si="127"/>
        <v>0</v>
      </c>
      <c r="AA508">
        <f t="shared" si="128"/>
        <v>0</v>
      </c>
      <c r="AB508">
        <f t="shared" si="129"/>
        <v>0</v>
      </c>
    </row>
    <row r="509" spans="23:28" x14ac:dyDescent="0.25">
      <c r="W509" t="s">
        <v>578</v>
      </c>
      <c r="X509">
        <f t="shared" si="125"/>
        <v>1</v>
      </c>
      <c r="Y509">
        <f t="shared" si="126"/>
        <v>0</v>
      </c>
      <c r="Z509">
        <f t="shared" si="127"/>
        <v>0</v>
      </c>
      <c r="AA509">
        <f t="shared" si="128"/>
        <v>1</v>
      </c>
      <c r="AB509">
        <f t="shared" si="129"/>
        <v>1</v>
      </c>
    </row>
    <row r="510" spans="23:28" x14ac:dyDescent="0.25">
      <c r="W510" t="s">
        <v>579</v>
      </c>
      <c r="X510">
        <f t="shared" si="125"/>
        <v>1</v>
      </c>
      <c r="Y510">
        <f t="shared" si="126"/>
        <v>0</v>
      </c>
      <c r="Z510">
        <f t="shared" si="127"/>
        <v>0</v>
      </c>
      <c r="AA510">
        <f t="shared" si="128"/>
        <v>0</v>
      </c>
      <c r="AB510">
        <f t="shared" si="129"/>
        <v>1</v>
      </c>
    </row>
    <row r="511" spans="23:28" x14ac:dyDescent="0.25">
      <c r="W511" t="s">
        <v>580</v>
      </c>
      <c r="X511">
        <f t="shared" si="125"/>
        <v>0</v>
      </c>
      <c r="Y511">
        <f t="shared" si="126"/>
        <v>0</v>
      </c>
      <c r="Z511">
        <f t="shared" si="127"/>
        <v>0</v>
      </c>
      <c r="AA511">
        <f t="shared" si="128"/>
        <v>1</v>
      </c>
      <c r="AB511">
        <f t="shared" si="129"/>
        <v>1</v>
      </c>
    </row>
    <row r="512" spans="23:28" x14ac:dyDescent="0.25">
      <c r="W512" t="s">
        <v>581</v>
      </c>
      <c r="X512">
        <f t="shared" si="125"/>
        <v>1</v>
      </c>
      <c r="Y512">
        <f t="shared" si="126"/>
        <v>1</v>
      </c>
      <c r="Z512">
        <f t="shared" si="127"/>
        <v>1</v>
      </c>
      <c r="AA512">
        <f t="shared" si="128"/>
        <v>1</v>
      </c>
      <c r="AB512">
        <f t="shared" si="129"/>
        <v>1</v>
      </c>
    </row>
    <row r="513" spans="23:28" x14ac:dyDescent="0.25">
      <c r="W513" t="s">
        <v>582</v>
      </c>
      <c r="X513">
        <f t="shared" si="125"/>
        <v>1</v>
      </c>
      <c r="Y513">
        <f t="shared" si="126"/>
        <v>0</v>
      </c>
      <c r="Z513">
        <f t="shared" si="127"/>
        <v>0</v>
      </c>
      <c r="AA513">
        <f t="shared" si="128"/>
        <v>0</v>
      </c>
      <c r="AB513">
        <f t="shared" si="129"/>
        <v>1</v>
      </c>
    </row>
    <row r="514" spans="23:28" x14ac:dyDescent="0.25">
      <c r="W514" t="s">
        <v>583</v>
      </c>
      <c r="X514">
        <f t="shared" si="125"/>
        <v>0</v>
      </c>
      <c r="Y514">
        <f t="shared" si="126"/>
        <v>1</v>
      </c>
      <c r="Z514">
        <f t="shared" si="127"/>
        <v>1</v>
      </c>
      <c r="AA514">
        <f t="shared" si="128"/>
        <v>0</v>
      </c>
      <c r="AB514">
        <f t="shared" si="129"/>
        <v>1</v>
      </c>
    </row>
    <row r="515" spans="23:28" x14ac:dyDescent="0.25">
      <c r="W515" t="s">
        <v>584</v>
      </c>
      <c r="X515">
        <f t="shared" si="125"/>
        <v>0</v>
      </c>
      <c r="Y515">
        <f t="shared" si="126"/>
        <v>1</v>
      </c>
      <c r="Z515">
        <f t="shared" si="127"/>
        <v>1</v>
      </c>
      <c r="AA515">
        <f t="shared" si="128"/>
        <v>1</v>
      </c>
      <c r="AB515">
        <f t="shared" si="129"/>
        <v>1</v>
      </c>
    </row>
    <row r="516" spans="23:28" x14ac:dyDescent="0.25">
      <c r="W516" t="s">
        <v>585</v>
      </c>
      <c r="X516">
        <f t="shared" si="125"/>
        <v>0</v>
      </c>
      <c r="Y516">
        <f t="shared" si="126"/>
        <v>0</v>
      </c>
      <c r="Z516">
        <f t="shared" si="127"/>
        <v>0</v>
      </c>
      <c r="AA516">
        <f t="shared" si="128"/>
        <v>1</v>
      </c>
      <c r="AB516">
        <f t="shared" si="129"/>
        <v>1</v>
      </c>
    </row>
    <row r="517" spans="23:28" x14ac:dyDescent="0.25">
      <c r="W517" t="s">
        <v>586</v>
      </c>
      <c r="X517">
        <f>IF($P$23&gt;P4, 1,0)</f>
        <v>1</v>
      </c>
      <c r="Y517">
        <f>IF($Q$23&gt;Q4, 1,0)</f>
        <v>1</v>
      </c>
      <c r="Z517">
        <f>IF($R$23&gt;R4, 1,0)</f>
        <v>1</v>
      </c>
      <c r="AA517">
        <f>IF($S$23&gt;S4, 1,0)</f>
        <v>1</v>
      </c>
      <c r="AB517">
        <f>IF($T$23&gt;T4, 1,0)</f>
        <v>1</v>
      </c>
    </row>
    <row r="518" spans="23:28" x14ac:dyDescent="0.25">
      <c r="W518" t="s">
        <v>587</v>
      </c>
      <c r="X518">
        <f t="shared" ref="X518:X543" si="130">IF($P$23&gt;P5, 1,0)</f>
        <v>0</v>
      </c>
      <c r="Y518">
        <f t="shared" ref="Y518:Y543" si="131">IF($Q$23&gt;Q5, 1,0)</f>
        <v>1</v>
      </c>
      <c r="Z518">
        <f t="shared" ref="Z518:Z543" si="132">IF($R$23&gt;R5, 1,0)</f>
        <v>0</v>
      </c>
      <c r="AA518">
        <f t="shared" ref="AA518:AA543" si="133">IF($S$23&gt;S5, 1,0)</f>
        <v>0</v>
      </c>
      <c r="AB518">
        <f t="shared" ref="AB518:AB543" si="134">IF($T$23&gt;T5, 1,0)</f>
        <v>1</v>
      </c>
    </row>
    <row r="519" spans="23:28" x14ac:dyDescent="0.25">
      <c r="W519" t="s">
        <v>588</v>
      </c>
      <c r="X519">
        <f t="shared" si="130"/>
        <v>0</v>
      </c>
      <c r="Y519">
        <f t="shared" si="131"/>
        <v>1</v>
      </c>
      <c r="Z519">
        <f t="shared" si="132"/>
        <v>0</v>
      </c>
      <c r="AA519">
        <f t="shared" si="133"/>
        <v>0</v>
      </c>
      <c r="AB519">
        <f t="shared" si="134"/>
        <v>1</v>
      </c>
    </row>
    <row r="520" spans="23:28" x14ac:dyDescent="0.25">
      <c r="W520" t="s">
        <v>589</v>
      </c>
      <c r="X520">
        <f t="shared" si="130"/>
        <v>0</v>
      </c>
      <c r="Y520">
        <f t="shared" si="131"/>
        <v>0</v>
      </c>
      <c r="Z520">
        <f t="shared" si="132"/>
        <v>0</v>
      </c>
      <c r="AA520">
        <f t="shared" si="133"/>
        <v>1</v>
      </c>
      <c r="AB520">
        <f t="shared" si="134"/>
        <v>1</v>
      </c>
    </row>
    <row r="521" spans="23:28" x14ac:dyDescent="0.25">
      <c r="W521" t="s">
        <v>590</v>
      </c>
      <c r="X521">
        <f t="shared" si="130"/>
        <v>0</v>
      </c>
      <c r="Y521">
        <f t="shared" si="131"/>
        <v>0</v>
      </c>
      <c r="Z521">
        <f t="shared" si="132"/>
        <v>0</v>
      </c>
      <c r="AA521">
        <f t="shared" si="133"/>
        <v>1</v>
      </c>
      <c r="AB521">
        <f t="shared" si="134"/>
        <v>1</v>
      </c>
    </row>
    <row r="522" spans="23:28" x14ac:dyDescent="0.25">
      <c r="W522" t="s">
        <v>591</v>
      </c>
      <c r="X522">
        <f t="shared" si="130"/>
        <v>0</v>
      </c>
      <c r="Y522">
        <f t="shared" si="131"/>
        <v>1</v>
      </c>
      <c r="Z522">
        <f t="shared" si="132"/>
        <v>1</v>
      </c>
      <c r="AA522">
        <f t="shared" si="133"/>
        <v>0</v>
      </c>
      <c r="AB522">
        <f t="shared" si="134"/>
        <v>1</v>
      </c>
    </row>
    <row r="523" spans="23:28" x14ac:dyDescent="0.25">
      <c r="W523" t="s">
        <v>592</v>
      </c>
      <c r="X523">
        <f t="shared" si="130"/>
        <v>0</v>
      </c>
      <c r="Y523">
        <f t="shared" si="131"/>
        <v>0</v>
      </c>
      <c r="Z523">
        <f t="shared" si="132"/>
        <v>0</v>
      </c>
      <c r="AA523">
        <f t="shared" si="133"/>
        <v>0</v>
      </c>
      <c r="AB523">
        <f t="shared" si="134"/>
        <v>1</v>
      </c>
    </row>
    <row r="524" spans="23:28" x14ac:dyDescent="0.25">
      <c r="W524" t="s">
        <v>593</v>
      </c>
      <c r="X524">
        <f t="shared" si="130"/>
        <v>1</v>
      </c>
      <c r="Y524">
        <f t="shared" si="131"/>
        <v>1</v>
      </c>
      <c r="Z524">
        <f t="shared" si="132"/>
        <v>1</v>
      </c>
      <c r="AA524">
        <f t="shared" si="133"/>
        <v>0</v>
      </c>
      <c r="AB524">
        <f t="shared" si="134"/>
        <v>1</v>
      </c>
    </row>
    <row r="525" spans="23:28" x14ac:dyDescent="0.25">
      <c r="W525" t="s">
        <v>594</v>
      </c>
      <c r="X525">
        <f t="shared" si="130"/>
        <v>0</v>
      </c>
      <c r="Y525">
        <f t="shared" si="131"/>
        <v>1</v>
      </c>
      <c r="Z525">
        <f t="shared" si="132"/>
        <v>1</v>
      </c>
      <c r="AA525">
        <f t="shared" si="133"/>
        <v>0</v>
      </c>
      <c r="AB525">
        <f t="shared" si="134"/>
        <v>1</v>
      </c>
    </row>
    <row r="526" spans="23:28" x14ac:dyDescent="0.25">
      <c r="W526" t="s">
        <v>595</v>
      </c>
      <c r="X526">
        <f t="shared" si="130"/>
        <v>1</v>
      </c>
      <c r="Y526">
        <f t="shared" si="131"/>
        <v>1</v>
      </c>
      <c r="Z526">
        <f t="shared" si="132"/>
        <v>0</v>
      </c>
      <c r="AA526">
        <f t="shared" si="133"/>
        <v>0</v>
      </c>
      <c r="AB526">
        <f t="shared" si="134"/>
        <v>0</v>
      </c>
    </row>
    <row r="527" spans="23:28" x14ac:dyDescent="0.25">
      <c r="W527" t="s">
        <v>596</v>
      </c>
      <c r="X527">
        <f t="shared" si="130"/>
        <v>0</v>
      </c>
      <c r="Y527">
        <f t="shared" si="131"/>
        <v>1</v>
      </c>
      <c r="Z527">
        <f t="shared" si="132"/>
        <v>1</v>
      </c>
      <c r="AA527">
        <f t="shared" si="133"/>
        <v>0</v>
      </c>
      <c r="AB527">
        <f t="shared" si="134"/>
        <v>1</v>
      </c>
    </row>
    <row r="528" spans="23:28" x14ac:dyDescent="0.25">
      <c r="W528" t="s">
        <v>597</v>
      </c>
      <c r="X528">
        <f t="shared" si="130"/>
        <v>1</v>
      </c>
      <c r="Y528">
        <f t="shared" si="131"/>
        <v>0</v>
      </c>
      <c r="Z528">
        <f t="shared" si="132"/>
        <v>0</v>
      </c>
      <c r="AA528">
        <f t="shared" si="133"/>
        <v>0</v>
      </c>
      <c r="AB528">
        <f t="shared" si="134"/>
        <v>0</v>
      </c>
    </row>
    <row r="529" spans="23:28" x14ac:dyDescent="0.25">
      <c r="W529" t="s">
        <v>598</v>
      </c>
      <c r="X529">
        <f t="shared" si="130"/>
        <v>0</v>
      </c>
      <c r="Y529">
        <f t="shared" si="131"/>
        <v>0</v>
      </c>
      <c r="Z529">
        <f t="shared" si="132"/>
        <v>0</v>
      </c>
      <c r="AA529">
        <f t="shared" si="133"/>
        <v>0</v>
      </c>
      <c r="AB529">
        <f t="shared" si="134"/>
        <v>1</v>
      </c>
    </row>
    <row r="530" spans="23:28" x14ac:dyDescent="0.25">
      <c r="W530" t="s">
        <v>599</v>
      </c>
      <c r="X530">
        <f t="shared" si="130"/>
        <v>0</v>
      </c>
      <c r="Y530">
        <f t="shared" si="131"/>
        <v>0</v>
      </c>
      <c r="Z530">
        <f t="shared" si="132"/>
        <v>0</v>
      </c>
      <c r="AA530">
        <f t="shared" si="133"/>
        <v>0</v>
      </c>
      <c r="AB530">
        <f t="shared" si="134"/>
        <v>0</v>
      </c>
    </row>
    <row r="531" spans="23:28" x14ac:dyDescent="0.25">
      <c r="W531" t="s">
        <v>600</v>
      </c>
      <c r="X531">
        <f t="shared" si="130"/>
        <v>0</v>
      </c>
      <c r="Y531">
        <f t="shared" si="131"/>
        <v>0</v>
      </c>
      <c r="Z531">
        <f t="shared" si="132"/>
        <v>0</v>
      </c>
      <c r="AA531">
        <f t="shared" si="133"/>
        <v>0</v>
      </c>
      <c r="AB531">
        <f t="shared" si="134"/>
        <v>1</v>
      </c>
    </row>
    <row r="532" spans="23:28" x14ac:dyDescent="0.25">
      <c r="W532" t="s">
        <v>601</v>
      </c>
      <c r="X532">
        <f t="shared" si="130"/>
        <v>0</v>
      </c>
      <c r="Y532">
        <f t="shared" si="131"/>
        <v>1</v>
      </c>
      <c r="Z532">
        <f t="shared" si="132"/>
        <v>0</v>
      </c>
      <c r="AA532">
        <f t="shared" si="133"/>
        <v>1</v>
      </c>
      <c r="AB532">
        <f t="shared" si="134"/>
        <v>0</v>
      </c>
    </row>
    <row r="533" spans="23:28" x14ac:dyDescent="0.25">
      <c r="W533" t="s">
        <v>602</v>
      </c>
      <c r="X533">
        <f t="shared" si="130"/>
        <v>1</v>
      </c>
      <c r="Y533">
        <f t="shared" si="131"/>
        <v>1</v>
      </c>
      <c r="Z533">
        <f t="shared" si="132"/>
        <v>0</v>
      </c>
      <c r="AA533">
        <f t="shared" si="133"/>
        <v>0</v>
      </c>
      <c r="AB533">
        <f t="shared" si="134"/>
        <v>1</v>
      </c>
    </row>
    <row r="534" spans="23:28" x14ac:dyDescent="0.25">
      <c r="W534" t="s">
        <v>603</v>
      </c>
      <c r="X534">
        <f t="shared" si="130"/>
        <v>0</v>
      </c>
      <c r="Y534">
        <f t="shared" si="131"/>
        <v>0</v>
      </c>
      <c r="Z534">
        <f t="shared" si="132"/>
        <v>0</v>
      </c>
      <c r="AA534">
        <f t="shared" si="133"/>
        <v>0</v>
      </c>
      <c r="AB534">
        <f t="shared" si="134"/>
        <v>1</v>
      </c>
    </row>
    <row r="535" spans="23:28" x14ac:dyDescent="0.25">
      <c r="W535" t="s">
        <v>604</v>
      </c>
      <c r="X535">
        <f t="shared" si="130"/>
        <v>0</v>
      </c>
      <c r="Y535">
        <f t="shared" si="131"/>
        <v>1</v>
      </c>
      <c r="Z535">
        <f t="shared" si="132"/>
        <v>1</v>
      </c>
      <c r="AA535">
        <f t="shared" si="133"/>
        <v>0</v>
      </c>
      <c r="AB535">
        <f t="shared" si="134"/>
        <v>0</v>
      </c>
    </row>
    <row r="536" spans="23:28" x14ac:dyDescent="0.25">
      <c r="W536" t="s">
        <v>605</v>
      </c>
      <c r="X536">
        <f t="shared" si="130"/>
        <v>0</v>
      </c>
      <c r="Y536">
        <f t="shared" si="131"/>
        <v>0</v>
      </c>
      <c r="Z536">
        <f t="shared" si="132"/>
        <v>0</v>
      </c>
      <c r="AA536">
        <f t="shared" si="133"/>
        <v>0</v>
      </c>
      <c r="AB536">
        <f t="shared" si="134"/>
        <v>0</v>
      </c>
    </row>
    <row r="537" spans="23:28" x14ac:dyDescent="0.25">
      <c r="W537" t="s">
        <v>606</v>
      </c>
      <c r="X537">
        <f t="shared" si="130"/>
        <v>1</v>
      </c>
      <c r="Y537">
        <f t="shared" si="131"/>
        <v>1</v>
      </c>
      <c r="Z537">
        <f t="shared" si="132"/>
        <v>0</v>
      </c>
      <c r="AA537">
        <f t="shared" si="133"/>
        <v>0</v>
      </c>
      <c r="AB537">
        <f t="shared" si="134"/>
        <v>1</v>
      </c>
    </row>
    <row r="538" spans="23:28" x14ac:dyDescent="0.25">
      <c r="W538" t="s">
        <v>607</v>
      </c>
      <c r="X538">
        <f t="shared" si="130"/>
        <v>0</v>
      </c>
      <c r="Y538">
        <f t="shared" si="131"/>
        <v>0</v>
      </c>
      <c r="Z538">
        <f t="shared" si="132"/>
        <v>0</v>
      </c>
      <c r="AA538">
        <f t="shared" si="133"/>
        <v>0</v>
      </c>
      <c r="AB538">
        <f t="shared" si="134"/>
        <v>1</v>
      </c>
    </row>
    <row r="539" spans="23:28" x14ac:dyDescent="0.25">
      <c r="W539" t="s">
        <v>608</v>
      </c>
      <c r="X539">
        <f t="shared" si="130"/>
        <v>1</v>
      </c>
      <c r="Y539">
        <f t="shared" si="131"/>
        <v>1</v>
      </c>
      <c r="Z539">
        <f t="shared" si="132"/>
        <v>1</v>
      </c>
      <c r="AA539">
        <f t="shared" si="133"/>
        <v>1</v>
      </c>
      <c r="AB539">
        <f t="shared" si="134"/>
        <v>1</v>
      </c>
    </row>
    <row r="540" spans="23:28" x14ac:dyDescent="0.25">
      <c r="W540" t="s">
        <v>609</v>
      </c>
      <c r="X540">
        <f t="shared" si="130"/>
        <v>1</v>
      </c>
      <c r="Y540">
        <f t="shared" si="131"/>
        <v>1</v>
      </c>
      <c r="Z540">
        <f t="shared" si="132"/>
        <v>0</v>
      </c>
      <c r="AA540">
        <f t="shared" si="133"/>
        <v>0</v>
      </c>
      <c r="AB540">
        <f t="shared" si="134"/>
        <v>1</v>
      </c>
    </row>
    <row r="541" spans="23:28" x14ac:dyDescent="0.25">
      <c r="W541" t="s">
        <v>610</v>
      </c>
      <c r="X541">
        <f t="shared" si="130"/>
        <v>0</v>
      </c>
      <c r="Y541">
        <f t="shared" si="131"/>
        <v>1</v>
      </c>
      <c r="Z541">
        <f t="shared" si="132"/>
        <v>1</v>
      </c>
      <c r="AA541">
        <f t="shared" si="133"/>
        <v>0</v>
      </c>
      <c r="AB541">
        <f t="shared" si="134"/>
        <v>1</v>
      </c>
    </row>
    <row r="542" spans="23:28" x14ac:dyDescent="0.25">
      <c r="W542" t="s">
        <v>611</v>
      </c>
      <c r="X542">
        <f t="shared" si="130"/>
        <v>0</v>
      </c>
      <c r="Y542">
        <f t="shared" si="131"/>
        <v>1</v>
      </c>
      <c r="Z542">
        <f t="shared" si="132"/>
        <v>1</v>
      </c>
      <c r="AA542">
        <f t="shared" si="133"/>
        <v>0</v>
      </c>
      <c r="AB542">
        <f t="shared" si="134"/>
        <v>1</v>
      </c>
    </row>
    <row r="543" spans="23:28" x14ac:dyDescent="0.25">
      <c r="W543" t="s">
        <v>612</v>
      </c>
      <c r="X543">
        <f t="shared" si="130"/>
        <v>0</v>
      </c>
      <c r="Y543">
        <f t="shared" si="131"/>
        <v>0</v>
      </c>
      <c r="Z543">
        <f t="shared" si="132"/>
        <v>0</v>
      </c>
      <c r="AA543">
        <f t="shared" si="133"/>
        <v>0</v>
      </c>
      <c r="AB543">
        <f t="shared" si="134"/>
        <v>0</v>
      </c>
    </row>
    <row r="544" spans="23:28" x14ac:dyDescent="0.25">
      <c r="W544" t="s">
        <v>117</v>
      </c>
      <c r="X544">
        <f>IF($P$24&gt;P4, 1,0)</f>
        <v>1</v>
      </c>
      <c r="Y544">
        <f>IF($Q$24&gt;Q4, 1,0)</f>
        <v>1</v>
      </c>
      <c r="Z544">
        <f>IF($R$24&gt;R4, 1,0)</f>
        <v>1</v>
      </c>
      <c r="AA544">
        <f>IF($S$24&gt;S4, 1,0)</f>
        <v>1</v>
      </c>
      <c r="AB544">
        <f>IF($T$24&gt;T4, 1,0)</f>
        <v>1</v>
      </c>
    </row>
    <row r="545" spans="23:28" x14ac:dyDescent="0.25">
      <c r="W545" t="s">
        <v>118</v>
      </c>
      <c r="X545">
        <f t="shared" ref="X545:X570" si="135">IF($P$24&gt;P5, 1,0)</f>
        <v>0</v>
      </c>
      <c r="Y545">
        <f t="shared" ref="Y545:Y570" si="136">IF($Q$24&gt;Q5, 1,0)</f>
        <v>1</v>
      </c>
      <c r="Z545">
        <f t="shared" ref="Z545:Z570" si="137">IF($R$24&gt;R5, 1,0)</f>
        <v>1</v>
      </c>
      <c r="AA545">
        <f t="shared" ref="AA545:AA570" si="138">IF($S$24&gt;S5, 1,0)</f>
        <v>0</v>
      </c>
      <c r="AB545">
        <f t="shared" ref="AB545:AB570" si="139">IF($T$24&gt;T5, 1,0)</f>
        <v>1</v>
      </c>
    </row>
    <row r="546" spans="23:28" x14ac:dyDescent="0.25">
      <c r="W546" t="s">
        <v>119</v>
      </c>
      <c r="X546">
        <f t="shared" si="135"/>
        <v>0</v>
      </c>
      <c r="Y546">
        <f t="shared" si="136"/>
        <v>1</v>
      </c>
      <c r="Z546">
        <f t="shared" si="137"/>
        <v>1</v>
      </c>
      <c r="AA546">
        <f t="shared" si="138"/>
        <v>1</v>
      </c>
      <c r="AB546">
        <f t="shared" si="139"/>
        <v>1</v>
      </c>
    </row>
    <row r="547" spans="23:28" x14ac:dyDescent="0.25">
      <c r="W547" t="s">
        <v>120</v>
      </c>
      <c r="X547">
        <f t="shared" si="135"/>
        <v>0</v>
      </c>
      <c r="Y547">
        <f t="shared" si="136"/>
        <v>0</v>
      </c>
      <c r="Z547">
        <f t="shared" si="137"/>
        <v>0</v>
      </c>
      <c r="AA547">
        <f t="shared" si="138"/>
        <v>1</v>
      </c>
      <c r="AB547">
        <f t="shared" si="139"/>
        <v>0</v>
      </c>
    </row>
    <row r="548" spans="23:28" x14ac:dyDescent="0.25">
      <c r="W548" t="s">
        <v>121</v>
      </c>
      <c r="X548">
        <f t="shared" si="135"/>
        <v>0</v>
      </c>
      <c r="Y548">
        <f t="shared" si="136"/>
        <v>0</v>
      </c>
      <c r="Z548">
        <f t="shared" si="137"/>
        <v>1</v>
      </c>
      <c r="AA548">
        <f t="shared" si="138"/>
        <v>1</v>
      </c>
      <c r="AB548">
        <f t="shared" si="139"/>
        <v>0</v>
      </c>
    </row>
    <row r="549" spans="23:28" x14ac:dyDescent="0.25">
      <c r="W549" t="s">
        <v>122</v>
      </c>
      <c r="X549">
        <f t="shared" si="135"/>
        <v>0</v>
      </c>
      <c r="Y549">
        <f t="shared" si="136"/>
        <v>1</v>
      </c>
      <c r="Z549">
        <f t="shared" si="137"/>
        <v>1</v>
      </c>
      <c r="AA549">
        <f t="shared" si="138"/>
        <v>1</v>
      </c>
      <c r="AB549">
        <f t="shared" si="139"/>
        <v>0</v>
      </c>
    </row>
    <row r="550" spans="23:28" x14ac:dyDescent="0.25">
      <c r="W550" t="s">
        <v>123</v>
      </c>
      <c r="X550">
        <f t="shared" si="135"/>
        <v>0</v>
      </c>
      <c r="Y550">
        <f t="shared" si="136"/>
        <v>0</v>
      </c>
      <c r="Z550">
        <f t="shared" si="137"/>
        <v>1</v>
      </c>
      <c r="AA550">
        <f t="shared" si="138"/>
        <v>1</v>
      </c>
      <c r="AB550">
        <f t="shared" si="139"/>
        <v>0</v>
      </c>
    </row>
    <row r="551" spans="23:28" x14ac:dyDescent="0.25">
      <c r="W551" t="s">
        <v>124</v>
      </c>
      <c r="X551">
        <f t="shared" si="135"/>
        <v>0</v>
      </c>
      <c r="Y551">
        <f t="shared" si="136"/>
        <v>1</v>
      </c>
      <c r="Z551">
        <f t="shared" si="137"/>
        <v>1</v>
      </c>
      <c r="AA551">
        <f t="shared" si="138"/>
        <v>0</v>
      </c>
      <c r="AB551">
        <f t="shared" si="139"/>
        <v>0</v>
      </c>
    </row>
    <row r="552" spans="23:28" x14ac:dyDescent="0.25">
      <c r="W552" t="s">
        <v>125</v>
      </c>
      <c r="X552">
        <f t="shared" si="135"/>
        <v>0</v>
      </c>
      <c r="Y552">
        <f t="shared" si="136"/>
        <v>0</v>
      </c>
      <c r="Z552">
        <f t="shared" si="137"/>
        <v>1</v>
      </c>
      <c r="AA552">
        <f t="shared" si="138"/>
        <v>1</v>
      </c>
      <c r="AB552">
        <f t="shared" si="139"/>
        <v>0</v>
      </c>
    </row>
    <row r="553" spans="23:28" x14ac:dyDescent="0.25">
      <c r="W553" t="s">
        <v>613</v>
      </c>
      <c r="X553">
        <f t="shared" si="135"/>
        <v>1</v>
      </c>
      <c r="Y553">
        <f t="shared" si="136"/>
        <v>0</v>
      </c>
      <c r="Z553">
        <f t="shared" si="137"/>
        <v>1</v>
      </c>
      <c r="AA553">
        <f t="shared" si="138"/>
        <v>1</v>
      </c>
      <c r="AB553">
        <f t="shared" si="139"/>
        <v>0</v>
      </c>
    </row>
    <row r="554" spans="23:28" x14ac:dyDescent="0.25">
      <c r="W554" t="s">
        <v>614</v>
      </c>
      <c r="X554">
        <f t="shared" si="135"/>
        <v>0</v>
      </c>
      <c r="Y554">
        <f t="shared" si="136"/>
        <v>1</v>
      </c>
      <c r="Z554">
        <f t="shared" si="137"/>
        <v>1</v>
      </c>
      <c r="AA554">
        <f t="shared" si="138"/>
        <v>1</v>
      </c>
      <c r="AB554">
        <f t="shared" si="139"/>
        <v>0</v>
      </c>
    </row>
    <row r="555" spans="23:28" x14ac:dyDescent="0.25">
      <c r="W555" t="s">
        <v>615</v>
      </c>
      <c r="X555">
        <f t="shared" si="135"/>
        <v>0</v>
      </c>
      <c r="Y555">
        <f t="shared" si="136"/>
        <v>0</v>
      </c>
      <c r="Z555">
        <f t="shared" si="137"/>
        <v>1</v>
      </c>
      <c r="AA555">
        <f t="shared" si="138"/>
        <v>1</v>
      </c>
      <c r="AB555">
        <f t="shared" si="139"/>
        <v>0</v>
      </c>
    </row>
    <row r="556" spans="23:28" x14ac:dyDescent="0.25">
      <c r="W556" t="s">
        <v>616</v>
      </c>
      <c r="X556">
        <f t="shared" si="135"/>
        <v>0</v>
      </c>
      <c r="Y556">
        <f t="shared" si="136"/>
        <v>0</v>
      </c>
      <c r="Z556">
        <f t="shared" si="137"/>
        <v>0</v>
      </c>
      <c r="AA556">
        <f t="shared" si="138"/>
        <v>1</v>
      </c>
      <c r="AB556">
        <f t="shared" si="139"/>
        <v>0</v>
      </c>
    </row>
    <row r="557" spans="23:28" x14ac:dyDescent="0.25">
      <c r="W557" t="s">
        <v>617</v>
      </c>
      <c r="X557">
        <f t="shared" si="135"/>
        <v>0</v>
      </c>
      <c r="Y557">
        <f t="shared" si="136"/>
        <v>0</v>
      </c>
      <c r="Z557">
        <f t="shared" si="137"/>
        <v>1</v>
      </c>
      <c r="AA557">
        <f t="shared" si="138"/>
        <v>1</v>
      </c>
      <c r="AB557">
        <f t="shared" si="139"/>
        <v>0</v>
      </c>
    </row>
    <row r="558" spans="23:28" x14ac:dyDescent="0.25">
      <c r="W558" t="s">
        <v>618</v>
      </c>
      <c r="X558">
        <f t="shared" si="135"/>
        <v>0</v>
      </c>
      <c r="Y558">
        <f t="shared" si="136"/>
        <v>0</v>
      </c>
      <c r="Z558">
        <f t="shared" si="137"/>
        <v>1</v>
      </c>
      <c r="AA558">
        <f t="shared" si="138"/>
        <v>1</v>
      </c>
      <c r="AB558">
        <f t="shared" si="139"/>
        <v>0</v>
      </c>
    </row>
    <row r="559" spans="23:28" x14ac:dyDescent="0.25">
      <c r="W559" t="s">
        <v>619</v>
      </c>
      <c r="X559">
        <f t="shared" si="135"/>
        <v>0</v>
      </c>
      <c r="Y559">
        <f t="shared" si="136"/>
        <v>1</v>
      </c>
      <c r="Z559">
        <f t="shared" si="137"/>
        <v>1</v>
      </c>
      <c r="AA559">
        <f t="shared" si="138"/>
        <v>1</v>
      </c>
      <c r="AB559">
        <f t="shared" si="139"/>
        <v>0</v>
      </c>
    </row>
    <row r="560" spans="23:28" x14ac:dyDescent="0.25">
      <c r="W560" t="s">
        <v>620</v>
      </c>
      <c r="X560">
        <f t="shared" si="135"/>
        <v>0</v>
      </c>
      <c r="Y560">
        <f t="shared" si="136"/>
        <v>0</v>
      </c>
      <c r="Z560">
        <f t="shared" si="137"/>
        <v>0</v>
      </c>
      <c r="AA560">
        <f t="shared" si="138"/>
        <v>1</v>
      </c>
      <c r="AB560">
        <f t="shared" si="139"/>
        <v>0</v>
      </c>
    </row>
    <row r="561" spans="23:28" x14ac:dyDescent="0.25">
      <c r="W561" t="s">
        <v>621</v>
      </c>
      <c r="X561">
        <f t="shared" si="135"/>
        <v>0</v>
      </c>
      <c r="Y561">
        <f t="shared" si="136"/>
        <v>0</v>
      </c>
      <c r="Z561">
        <f t="shared" si="137"/>
        <v>1</v>
      </c>
      <c r="AA561">
        <f t="shared" si="138"/>
        <v>1</v>
      </c>
      <c r="AB561">
        <f t="shared" si="139"/>
        <v>0</v>
      </c>
    </row>
    <row r="562" spans="23:28" x14ac:dyDescent="0.25">
      <c r="W562" t="s">
        <v>622</v>
      </c>
      <c r="X562">
        <f t="shared" si="135"/>
        <v>0</v>
      </c>
      <c r="Y562">
        <f t="shared" si="136"/>
        <v>1</v>
      </c>
      <c r="Z562">
        <f t="shared" si="137"/>
        <v>1</v>
      </c>
      <c r="AA562">
        <f t="shared" si="138"/>
        <v>1</v>
      </c>
      <c r="AB562">
        <f t="shared" si="139"/>
        <v>0</v>
      </c>
    </row>
    <row r="563" spans="23:28" x14ac:dyDescent="0.25">
      <c r="W563" t="s">
        <v>623</v>
      </c>
      <c r="X563">
        <f t="shared" si="135"/>
        <v>0</v>
      </c>
      <c r="Y563">
        <f t="shared" si="136"/>
        <v>0</v>
      </c>
      <c r="Z563">
        <f t="shared" si="137"/>
        <v>1</v>
      </c>
      <c r="AA563">
        <f t="shared" si="138"/>
        <v>1</v>
      </c>
      <c r="AB563">
        <f t="shared" si="139"/>
        <v>0</v>
      </c>
    </row>
    <row r="564" spans="23:28" x14ac:dyDescent="0.25">
      <c r="W564" t="s">
        <v>624</v>
      </c>
      <c r="X564">
        <f t="shared" si="135"/>
        <v>0</v>
      </c>
      <c r="Y564">
        <f t="shared" si="136"/>
        <v>0</v>
      </c>
      <c r="Z564">
        <f t="shared" si="137"/>
        <v>0</v>
      </c>
      <c r="AA564">
        <f t="shared" si="138"/>
        <v>0</v>
      </c>
      <c r="AB564">
        <f t="shared" si="139"/>
        <v>0</v>
      </c>
    </row>
    <row r="565" spans="23:28" x14ac:dyDescent="0.25">
      <c r="W565" t="s">
        <v>625</v>
      </c>
      <c r="X565">
        <f t="shared" si="135"/>
        <v>0</v>
      </c>
      <c r="Y565">
        <f t="shared" si="136"/>
        <v>0</v>
      </c>
      <c r="Z565">
        <f t="shared" si="137"/>
        <v>1</v>
      </c>
      <c r="AA565">
        <f t="shared" si="138"/>
        <v>1</v>
      </c>
      <c r="AB565">
        <f t="shared" si="139"/>
        <v>1</v>
      </c>
    </row>
    <row r="566" spans="23:28" x14ac:dyDescent="0.25">
      <c r="W566" t="s">
        <v>626</v>
      </c>
      <c r="X566">
        <f t="shared" si="135"/>
        <v>0</v>
      </c>
      <c r="Y566">
        <f t="shared" si="136"/>
        <v>1</v>
      </c>
      <c r="Z566">
        <f t="shared" si="137"/>
        <v>1</v>
      </c>
      <c r="AA566">
        <f t="shared" si="138"/>
        <v>1</v>
      </c>
      <c r="AB566">
        <f t="shared" si="139"/>
        <v>0</v>
      </c>
    </row>
    <row r="567" spans="23:28" x14ac:dyDescent="0.25">
      <c r="W567" t="s">
        <v>627</v>
      </c>
      <c r="X567">
        <f t="shared" si="135"/>
        <v>1</v>
      </c>
      <c r="Y567">
        <f t="shared" si="136"/>
        <v>1</v>
      </c>
      <c r="Z567">
        <f t="shared" si="137"/>
        <v>1</v>
      </c>
      <c r="AA567">
        <f t="shared" si="138"/>
        <v>1</v>
      </c>
      <c r="AB567">
        <f t="shared" si="139"/>
        <v>0</v>
      </c>
    </row>
    <row r="568" spans="23:28" x14ac:dyDescent="0.25">
      <c r="W568" t="s">
        <v>628</v>
      </c>
      <c r="X568">
        <f t="shared" si="135"/>
        <v>0</v>
      </c>
      <c r="Y568">
        <f t="shared" si="136"/>
        <v>1</v>
      </c>
      <c r="Z568">
        <f t="shared" si="137"/>
        <v>1</v>
      </c>
      <c r="AA568">
        <f t="shared" si="138"/>
        <v>1</v>
      </c>
      <c r="AB568">
        <f t="shared" si="139"/>
        <v>0</v>
      </c>
    </row>
    <row r="569" spans="23:28" x14ac:dyDescent="0.25">
      <c r="W569" t="s">
        <v>629</v>
      </c>
      <c r="X569">
        <f t="shared" si="135"/>
        <v>0</v>
      </c>
      <c r="Y569">
        <f t="shared" si="136"/>
        <v>1</v>
      </c>
      <c r="Z569">
        <f t="shared" si="137"/>
        <v>1</v>
      </c>
      <c r="AA569">
        <f t="shared" si="138"/>
        <v>1</v>
      </c>
      <c r="AB569">
        <f t="shared" si="139"/>
        <v>0</v>
      </c>
    </row>
    <row r="570" spans="23:28" x14ac:dyDescent="0.25">
      <c r="W570" t="s">
        <v>630</v>
      </c>
      <c r="X570">
        <f t="shared" si="135"/>
        <v>0</v>
      </c>
      <c r="Y570">
        <f t="shared" si="136"/>
        <v>0</v>
      </c>
      <c r="Z570">
        <f t="shared" si="137"/>
        <v>1</v>
      </c>
      <c r="AA570">
        <f t="shared" si="138"/>
        <v>1</v>
      </c>
      <c r="AB570">
        <f t="shared" si="139"/>
        <v>0</v>
      </c>
    </row>
    <row r="571" spans="23:28" x14ac:dyDescent="0.25">
      <c r="W571" t="s">
        <v>127</v>
      </c>
      <c r="X571">
        <f>IF($P$25&gt;P4, 1,0)</f>
        <v>1</v>
      </c>
      <c r="Y571">
        <f t="shared" ref="Y571" si="140">IF($Q$24&gt;Q31, 1,0)</f>
        <v>0</v>
      </c>
      <c r="Z571">
        <f t="shared" ref="Z571" si="141">IF($R$24&gt;R31, 1,0)</f>
        <v>0</v>
      </c>
      <c r="AA571">
        <f t="shared" ref="AA571" si="142">IF($S$24&gt;S31, 1,0)</f>
        <v>1</v>
      </c>
      <c r="AB571">
        <f t="shared" ref="AB571" si="143">IF($T$24&gt;T31, 1,0)</f>
        <v>1</v>
      </c>
    </row>
    <row r="572" spans="23:28" x14ac:dyDescent="0.25">
      <c r="W572" t="s">
        <v>128</v>
      </c>
      <c r="X572">
        <f t="shared" ref="X572:X597" si="144">IF($P$25&gt;P5, 1,0)</f>
        <v>1</v>
      </c>
      <c r="Y572">
        <f>IF($Q$25&gt;Q5, 1,0)</f>
        <v>1</v>
      </c>
      <c r="Z572">
        <f>IF($R$25&gt;R5, 1,0)</f>
        <v>0</v>
      </c>
      <c r="AA572">
        <f>IF($S$25&gt;S5, 1,0)</f>
        <v>0</v>
      </c>
      <c r="AB572">
        <f>IF($T$25&gt;T5, 1,0)</f>
        <v>1</v>
      </c>
    </row>
    <row r="573" spans="23:28" x14ac:dyDescent="0.25">
      <c r="W573" t="s">
        <v>129</v>
      </c>
      <c r="X573">
        <f t="shared" si="144"/>
        <v>0</v>
      </c>
      <c r="Y573">
        <f t="shared" ref="Y573:Y597" si="145">IF($Q$25&gt;Q6, 1,0)</f>
        <v>1</v>
      </c>
      <c r="Z573">
        <f t="shared" ref="Z573:Z597" si="146">IF($R$25&gt;R6, 1,0)</f>
        <v>0</v>
      </c>
      <c r="AA573">
        <f t="shared" ref="AA573:AA597" si="147">IF($S$25&gt;S6, 1,0)</f>
        <v>0</v>
      </c>
      <c r="AB573">
        <f t="shared" ref="AB573:AB597" si="148">IF($T$25&gt;T6, 1,0)</f>
        <v>1</v>
      </c>
    </row>
    <row r="574" spans="23:28" x14ac:dyDescent="0.25">
      <c r="W574" t="s">
        <v>130</v>
      </c>
      <c r="X574">
        <f t="shared" si="144"/>
        <v>0</v>
      </c>
      <c r="Y574">
        <f t="shared" si="145"/>
        <v>0</v>
      </c>
      <c r="Z574">
        <f t="shared" si="146"/>
        <v>0</v>
      </c>
      <c r="AA574">
        <f t="shared" si="147"/>
        <v>1</v>
      </c>
      <c r="AB574">
        <f t="shared" si="148"/>
        <v>0</v>
      </c>
    </row>
    <row r="575" spans="23:28" x14ac:dyDescent="0.25">
      <c r="W575" t="s">
        <v>131</v>
      </c>
      <c r="X575">
        <f t="shared" si="144"/>
        <v>1</v>
      </c>
      <c r="Y575">
        <f t="shared" si="145"/>
        <v>0</v>
      </c>
      <c r="Z575">
        <f t="shared" si="146"/>
        <v>0</v>
      </c>
      <c r="AA575">
        <f t="shared" si="147"/>
        <v>1</v>
      </c>
      <c r="AB575">
        <f t="shared" si="148"/>
        <v>0</v>
      </c>
    </row>
    <row r="576" spans="23:28" x14ac:dyDescent="0.25">
      <c r="W576" t="s">
        <v>132</v>
      </c>
      <c r="X576">
        <f t="shared" si="144"/>
        <v>0</v>
      </c>
      <c r="Y576">
        <f t="shared" si="145"/>
        <v>1</v>
      </c>
      <c r="Z576">
        <f t="shared" si="146"/>
        <v>1</v>
      </c>
      <c r="AA576">
        <f t="shared" si="147"/>
        <v>0</v>
      </c>
      <c r="AB576">
        <f t="shared" si="148"/>
        <v>0</v>
      </c>
    </row>
    <row r="577" spans="23:28" x14ac:dyDescent="0.25">
      <c r="W577" t="s">
        <v>133</v>
      </c>
      <c r="X577">
        <f t="shared" si="144"/>
        <v>0</v>
      </c>
      <c r="Y577">
        <f t="shared" si="145"/>
        <v>0</v>
      </c>
      <c r="Z577">
        <f t="shared" si="146"/>
        <v>0</v>
      </c>
      <c r="AA577">
        <f t="shared" si="147"/>
        <v>0</v>
      </c>
      <c r="AB577">
        <f t="shared" si="148"/>
        <v>0</v>
      </c>
    </row>
    <row r="578" spans="23:28" x14ac:dyDescent="0.25">
      <c r="W578" t="s">
        <v>134</v>
      </c>
      <c r="X578">
        <f t="shared" si="144"/>
        <v>1</v>
      </c>
      <c r="Y578">
        <f t="shared" si="145"/>
        <v>1</v>
      </c>
      <c r="Z578">
        <f t="shared" si="146"/>
        <v>1</v>
      </c>
      <c r="AA578">
        <f t="shared" si="147"/>
        <v>0</v>
      </c>
      <c r="AB578">
        <f t="shared" si="148"/>
        <v>0</v>
      </c>
    </row>
    <row r="579" spans="23:28" x14ac:dyDescent="0.25">
      <c r="W579" t="s">
        <v>135</v>
      </c>
      <c r="X579">
        <f t="shared" si="144"/>
        <v>0</v>
      </c>
      <c r="Y579">
        <f t="shared" si="145"/>
        <v>1</v>
      </c>
      <c r="Z579">
        <f t="shared" si="146"/>
        <v>1</v>
      </c>
      <c r="AA579">
        <f t="shared" si="147"/>
        <v>0</v>
      </c>
      <c r="AB579">
        <f t="shared" si="148"/>
        <v>0</v>
      </c>
    </row>
    <row r="580" spans="23:28" x14ac:dyDescent="0.25">
      <c r="W580" t="s">
        <v>631</v>
      </c>
      <c r="X580">
        <f t="shared" si="144"/>
        <v>1</v>
      </c>
      <c r="Y580">
        <f t="shared" si="145"/>
        <v>1</v>
      </c>
      <c r="Z580">
        <f t="shared" si="146"/>
        <v>0</v>
      </c>
      <c r="AA580">
        <f t="shared" si="147"/>
        <v>0</v>
      </c>
      <c r="AB580">
        <f t="shared" si="148"/>
        <v>0</v>
      </c>
    </row>
    <row r="581" spans="23:28" x14ac:dyDescent="0.25">
      <c r="W581" t="s">
        <v>632</v>
      </c>
      <c r="X581">
        <f t="shared" si="144"/>
        <v>0</v>
      </c>
      <c r="Y581">
        <f t="shared" si="145"/>
        <v>1</v>
      </c>
      <c r="Z581">
        <f t="shared" si="146"/>
        <v>1</v>
      </c>
      <c r="AA581">
        <f t="shared" si="147"/>
        <v>0</v>
      </c>
      <c r="AB581">
        <f t="shared" si="148"/>
        <v>0</v>
      </c>
    </row>
    <row r="582" spans="23:28" x14ac:dyDescent="0.25">
      <c r="W582" t="s">
        <v>633</v>
      </c>
      <c r="X582">
        <f t="shared" si="144"/>
        <v>1</v>
      </c>
      <c r="Y582">
        <f t="shared" si="145"/>
        <v>0</v>
      </c>
      <c r="Z582">
        <f t="shared" si="146"/>
        <v>0</v>
      </c>
      <c r="AA582">
        <f t="shared" si="147"/>
        <v>0</v>
      </c>
      <c r="AB582">
        <f t="shared" si="148"/>
        <v>0</v>
      </c>
    </row>
    <row r="583" spans="23:28" x14ac:dyDescent="0.25">
      <c r="W583" t="s">
        <v>634</v>
      </c>
      <c r="X583">
        <f t="shared" si="144"/>
        <v>0</v>
      </c>
      <c r="Y583">
        <f t="shared" si="145"/>
        <v>0</v>
      </c>
      <c r="Z583">
        <f t="shared" si="146"/>
        <v>0</v>
      </c>
      <c r="AA583">
        <f t="shared" si="147"/>
        <v>0</v>
      </c>
      <c r="AB583">
        <f t="shared" si="148"/>
        <v>0</v>
      </c>
    </row>
    <row r="584" spans="23:28" x14ac:dyDescent="0.25">
      <c r="W584" t="s">
        <v>635</v>
      </c>
      <c r="X584">
        <f t="shared" si="144"/>
        <v>0</v>
      </c>
      <c r="Y584">
        <f t="shared" si="145"/>
        <v>0</v>
      </c>
      <c r="Z584">
        <f t="shared" si="146"/>
        <v>0</v>
      </c>
      <c r="AA584">
        <f t="shared" si="147"/>
        <v>0</v>
      </c>
      <c r="AB584">
        <f t="shared" si="148"/>
        <v>0</v>
      </c>
    </row>
    <row r="585" spans="23:28" x14ac:dyDescent="0.25">
      <c r="W585" t="s">
        <v>636</v>
      </c>
      <c r="X585">
        <f t="shared" si="144"/>
        <v>0</v>
      </c>
      <c r="Y585">
        <f t="shared" si="145"/>
        <v>0</v>
      </c>
      <c r="Z585">
        <f t="shared" si="146"/>
        <v>0</v>
      </c>
      <c r="AA585">
        <f t="shared" si="147"/>
        <v>0</v>
      </c>
      <c r="AB585">
        <f t="shared" si="148"/>
        <v>0</v>
      </c>
    </row>
    <row r="586" spans="23:28" x14ac:dyDescent="0.25">
      <c r="W586" t="s">
        <v>637</v>
      </c>
      <c r="X586">
        <f t="shared" si="144"/>
        <v>1</v>
      </c>
      <c r="Y586">
        <f t="shared" si="145"/>
        <v>1</v>
      </c>
      <c r="Z586">
        <f t="shared" si="146"/>
        <v>0</v>
      </c>
      <c r="AA586">
        <f t="shared" si="147"/>
        <v>1</v>
      </c>
      <c r="AB586">
        <f t="shared" si="148"/>
        <v>0</v>
      </c>
    </row>
    <row r="587" spans="23:28" x14ac:dyDescent="0.25">
      <c r="W587" t="s">
        <v>638</v>
      </c>
      <c r="X587">
        <f t="shared" si="144"/>
        <v>1</v>
      </c>
      <c r="Y587">
        <f t="shared" si="145"/>
        <v>1</v>
      </c>
      <c r="Z587">
        <f t="shared" si="146"/>
        <v>0</v>
      </c>
      <c r="AA587">
        <f t="shared" si="147"/>
        <v>0</v>
      </c>
      <c r="AB587">
        <f t="shared" si="148"/>
        <v>0</v>
      </c>
    </row>
    <row r="588" spans="23:28" x14ac:dyDescent="0.25">
      <c r="W588" t="s">
        <v>639</v>
      </c>
      <c r="X588">
        <f t="shared" si="144"/>
        <v>0</v>
      </c>
      <c r="Y588">
        <f t="shared" si="145"/>
        <v>0</v>
      </c>
      <c r="Z588">
        <f t="shared" si="146"/>
        <v>0</v>
      </c>
      <c r="AA588">
        <f t="shared" si="147"/>
        <v>0</v>
      </c>
      <c r="AB588">
        <f t="shared" si="148"/>
        <v>0</v>
      </c>
    </row>
    <row r="589" spans="23:28" x14ac:dyDescent="0.25">
      <c r="W589" t="s">
        <v>640</v>
      </c>
      <c r="X589">
        <f t="shared" si="144"/>
        <v>1</v>
      </c>
      <c r="Y589">
        <f t="shared" si="145"/>
        <v>1</v>
      </c>
      <c r="Z589">
        <f t="shared" si="146"/>
        <v>1</v>
      </c>
      <c r="AA589">
        <f t="shared" si="147"/>
        <v>0</v>
      </c>
      <c r="AB589">
        <f t="shared" si="148"/>
        <v>0</v>
      </c>
    </row>
    <row r="590" spans="23:28" x14ac:dyDescent="0.25">
      <c r="W590" t="s">
        <v>641</v>
      </c>
      <c r="X590">
        <f t="shared" si="144"/>
        <v>1</v>
      </c>
      <c r="Y590">
        <f t="shared" si="145"/>
        <v>1</v>
      </c>
      <c r="Z590">
        <f t="shared" si="146"/>
        <v>0</v>
      </c>
      <c r="AA590">
        <f t="shared" si="147"/>
        <v>0</v>
      </c>
      <c r="AB590">
        <f t="shared" si="148"/>
        <v>0</v>
      </c>
    </row>
    <row r="591" spans="23:28" x14ac:dyDescent="0.25">
      <c r="W591" t="s">
        <v>642</v>
      </c>
      <c r="X591">
        <f t="shared" si="144"/>
        <v>1</v>
      </c>
      <c r="Y591">
        <f t="shared" si="145"/>
        <v>1</v>
      </c>
      <c r="Z591">
        <f t="shared" si="146"/>
        <v>0</v>
      </c>
      <c r="AA591">
        <f t="shared" si="147"/>
        <v>0</v>
      </c>
      <c r="AB591">
        <f t="shared" si="148"/>
        <v>0</v>
      </c>
    </row>
    <row r="592" spans="23:28" x14ac:dyDescent="0.25">
      <c r="W592" t="s">
        <v>643</v>
      </c>
      <c r="X592">
        <f t="shared" si="144"/>
        <v>0</v>
      </c>
      <c r="Y592">
        <f t="shared" si="145"/>
        <v>0</v>
      </c>
      <c r="Z592">
        <f t="shared" si="146"/>
        <v>0</v>
      </c>
      <c r="AA592">
        <f t="shared" si="147"/>
        <v>0</v>
      </c>
      <c r="AB592">
        <f t="shared" si="148"/>
        <v>0</v>
      </c>
    </row>
    <row r="593" spans="23:28" x14ac:dyDescent="0.25">
      <c r="W593" t="s">
        <v>644</v>
      </c>
      <c r="X593">
        <f t="shared" si="144"/>
        <v>1</v>
      </c>
      <c r="Y593">
        <f t="shared" si="145"/>
        <v>1</v>
      </c>
      <c r="Z593">
        <f t="shared" si="146"/>
        <v>1</v>
      </c>
      <c r="AA593">
        <f t="shared" si="147"/>
        <v>1</v>
      </c>
      <c r="AB593">
        <f t="shared" si="148"/>
        <v>0</v>
      </c>
    </row>
    <row r="594" spans="23:28" x14ac:dyDescent="0.25">
      <c r="W594" t="s">
        <v>645</v>
      </c>
      <c r="X594">
        <f t="shared" si="144"/>
        <v>1</v>
      </c>
      <c r="Y594">
        <f t="shared" si="145"/>
        <v>1</v>
      </c>
      <c r="Z594">
        <f t="shared" si="146"/>
        <v>0</v>
      </c>
      <c r="AA594">
        <f t="shared" si="147"/>
        <v>0</v>
      </c>
      <c r="AB594">
        <f t="shared" si="148"/>
        <v>0</v>
      </c>
    </row>
    <row r="595" spans="23:28" x14ac:dyDescent="0.25">
      <c r="W595" t="s">
        <v>646</v>
      </c>
      <c r="X595">
        <f t="shared" si="144"/>
        <v>0</v>
      </c>
      <c r="Y595">
        <f t="shared" si="145"/>
        <v>1</v>
      </c>
      <c r="Z595">
        <f t="shared" si="146"/>
        <v>1</v>
      </c>
      <c r="AA595">
        <f t="shared" si="147"/>
        <v>0</v>
      </c>
      <c r="AB595">
        <f t="shared" si="148"/>
        <v>0</v>
      </c>
    </row>
    <row r="596" spans="23:28" x14ac:dyDescent="0.25">
      <c r="W596" t="s">
        <v>647</v>
      </c>
      <c r="X596">
        <f t="shared" si="144"/>
        <v>0</v>
      </c>
      <c r="Y596">
        <f t="shared" si="145"/>
        <v>1</v>
      </c>
      <c r="Z596">
        <f t="shared" si="146"/>
        <v>1</v>
      </c>
      <c r="AA596">
        <f t="shared" si="147"/>
        <v>0</v>
      </c>
      <c r="AB596">
        <f t="shared" si="148"/>
        <v>0</v>
      </c>
    </row>
    <row r="597" spans="23:28" x14ac:dyDescent="0.25">
      <c r="W597" t="s">
        <v>648</v>
      </c>
      <c r="X597">
        <f t="shared" si="144"/>
        <v>1</v>
      </c>
      <c r="Y597">
        <f t="shared" si="145"/>
        <v>0</v>
      </c>
      <c r="Z597">
        <f t="shared" si="146"/>
        <v>0</v>
      </c>
      <c r="AA597">
        <f t="shared" si="147"/>
        <v>0</v>
      </c>
      <c r="AB597">
        <f t="shared" si="148"/>
        <v>0</v>
      </c>
    </row>
    <row r="598" spans="23:28" x14ac:dyDescent="0.25">
      <c r="W598" t="s">
        <v>136</v>
      </c>
      <c r="X598">
        <f>IF($P$26&gt;P4, 1,0)</f>
        <v>1</v>
      </c>
      <c r="Y598">
        <f>IF($Q$26&gt;Q4, 1,0)</f>
        <v>1</v>
      </c>
      <c r="Z598">
        <f>IF($R$26&gt;R4, 1,0)</f>
        <v>1</v>
      </c>
      <c r="AA598">
        <f>IF($S$26&gt;S4, 1,0)</f>
        <v>1</v>
      </c>
      <c r="AB598">
        <f>IF($T$26&gt;T4, 1,0)</f>
        <v>1</v>
      </c>
    </row>
    <row r="599" spans="23:28" x14ac:dyDescent="0.25">
      <c r="W599" t="s">
        <v>137</v>
      </c>
      <c r="X599">
        <f t="shared" ref="X599:X624" si="149">IF($P$26&gt;P5, 1,0)</f>
        <v>0</v>
      </c>
      <c r="Y599">
        <f t="shared" ref="Y599:Y624" si="150">IF($Q$26&gt;Q5, 1,0)</f>
        <v>0</v>
      </c>
      <c r="Z599">
        <f t="shared" ref="Z599:Z624" si="151">IF($R$26&gt;R5, 1,0)</f>
        <v>0</v>
      </c>
      <c r="AA599">
        <f t="shared" ref="AA599:AA624" si="152">IF($S$26&gt;S5, 1,0)</f>
        <v>0</v>
      </c>
      <c r="AB599">
        <f t="shared" ref="AB599:AB624" si="153">IF($T$26&gt;T5, 1,0)</f>
        <v>1</v>
      </c>
    </row>
    <row r="600" spans="23:28" x14ac:dyDescent="0.25">
      <c r="W600" t="s">
        <v>138</v>
      </c>
      <c r="X600">
        <f t="shared" si="149"/>
        <v>0</v>
      </c>
      <c r="Y600">
        <f t="shared" si="150"/>
        <v>0</v>
      </c>
      <c r="Z600">
        <f t="shared" si="151"/>
        <v>0</v>
      </c>
      <c r="AA600">
        <f t="shared" si="152"/>
        <v>0</v>
      </c>
      <c r="AB600">
        <f t="shared" si="153"/>
        <v>1</v>
      </c>
    </row>
    <row r="601" spans="23:28" x14ac:dyDescent="0.25">
      <c r="W601" t="s">
        <v>139</v>
      </c>
      <c r="X601">
        <f t="shared" si="149"/>
        <v>0</v>
      </c>
      <c r="Y601">
        <f t="shared" si="150"/>
        <v>0</v>
      </c>
      <c r="Z601">
        <f t="shared" si="151"/>
        <v>0</v>
      </c>
      <c r="AA601">
        <f t="shared" si="152"/>
        <v>1</v>
      </c>
      <c r="AB601">
        <f t="shared" si="153"/>
        <v>1</v>
      </c>
    </row>
    <row r="602" spans="23:28" x14ac:dyDescent="0.25">
      <c r="W602" t="s">
        <v>140</v>
      </c>
      <c r="X602">
        <f t="shared" si="149"/>
        <v>0</v>
      </c>
      <c r="Y602">
        <f t="shared" si="150"/>
        <v>0</v>
      </c>
      <c r="Z602">
        <f t="shared" si="151"/>
        <v>0</v>
      </c>
      <c r="AA602">
        <f t="shared" si="152"/>
        <v>1</v>
      </c>
      <c r="AB602">
        <f t="shared" si="153"/>
        <v>1</v>
      </c>
    </row>
    <row r="603" spans="23:28" x14ac:dyDescent="0.25">
      <c r="W603" t="s">
        <v>141</v>
      </c>
      <c r="X603">
        <f t="shared" si="149"/>
        <v>0</v>
      </c>
      <c r="Y603">
        <f t="shared" si="150"/>
        <v>1</v>
      </c>
      <c r="Z603">
        <f t="shared" si="151"/>
        <v>0</v>
      </c>
      <c r="AA603">
        <f t="shared" si="152"/>
        <v>0</v>
      </c>
      <c r="AB603">
        <f t="shared" si="153"/>
        <v>1</v>
      </c>
    </row>
    <row r="604" spans="23:28" x14ac:dyDescent="0.25">
      <c r="W604" t="s">
        <v>142</v>
      </c>
      <c r="X604">
        <f t="shared" si="149"/>
        <v>0</v>
      </c>
      <c r="Y604">
        <f t="shared" si="150"/>
        <v>0</v>
      </c>
      <c r="Z604">
        <f t="shared" si="151"/>
        <v>0</v>
      </c>
      <c r="AA604">
        <f t="shared" si="152"/>
        <v>0</v>
      </c>
      <c r="AB604">
        <f t="shared" si="153"/>
        <v>1</v>
      </c>
    </row>
    <row r="605" spans="23:28" x14ac:dyDescent="0.25">
      <c r="W605" t="s">
        <v>143</v>
      </c>
      <c r="X605">
        <f t="shared" si="149"/>
        <v>0</v>
      </c>
      <c r="Y605">
        <f t="shared" si="150"/>
        <v>0</v>
      </c>
      <c r="Z605">
        <f t="shared" si="151"/>
        <v>0</v>
      </c>
      <c r="AA605">
        <f t="shared" si="152"/>
        <v>0</v>
      </c>
      <c r="AB605">
        <f t="shared" si="153"/>
        <v>1</v>
      </c>
    </row>
    <row r="606" spans="23:28" x14ac:dyDescent="0.25">
      <c r="W606" t="s">
        <v>144</v>
      </c>
      <c r="X606">
        <f t="shared" si="149"/>
        <v>0</v>
      </c>
      <c r="Y606">
        <f t="shared" si="150"/>
        <v>0</v>
      </c>
      <c r="Z606">
        <f t="shared" si="151"/>
        <v>0</v>
      </c>
      <c r="AA606">
        <f t="shared" si="152"/>
        <v>0</v>
      </c>
      <c r="AB606">
        <f t="shared" si="153"/>
        <v>1</v>
      </c>
    </row>
    <row r="607" spans="23:28" x14ac:dyDescent="0.25">
      <c r="W607" t="s">
        <v>649</v>
      </c>
      <c r="X607">
        <f t="shared" si="149"/>
        <v>1</v>
      </c>
      <c r="Y607">
        <f t="shared" si="150"/>
        <v>0</v>
      </c>
      <c r="Z607">
        <f t="shared" si="151"/>
        <v>0</v>
      </c>
      <c r="AA607">
        <f t="shared" si="152"/>
        <v>0</v>
      </c>
      <c r="AB607">
        <f t="shared" si="153"/>
        <v>0</v>
      </c>
    </row>
    <row r="608" spans="23:28" x14ac:dyDescent="0.25">
      <c r="W608" t="s">
        <v>650</v>
      </c>
      <c r="X608">
        <f t="shared" si="149"/>
        <v>0</v>
      </c>
      <c r="Y608">
        <f t="shared" si="150"/>
        <v>0</v>
      </c>
      <c r="Z608">
        <f t="shared" si="151"/>
        <v>0</v>
      </c>
      <c r="AA608">
        <f t="shared" si="152"/>
        <v>0</v>
      </c>
      <c r="AB608">
        <f t="shared" si="153"/>
        <v>1</v>
      </c>
    </row>
    <row r="609" spans="23:28" x14ac:dyDescent="0.25">
      <c r="W609" t="s">
        <v>651</v>
      </c>
      <c r="X609">
        <f t="shared" si="149"/>
        <v>1</v>
      </c>
      <c r="Y609">
        <f t="shared" si="150"/>
        <v>0</v>
      </c>
      <c r="Z609">
        <f t="shared" si="151"/>
        <v>0</v>
      </c>
      <c r="AA609">
        <f t="shared" si="152"/>
        <v>0</v>
      </c>
      <c r="AB609">
        <f t="shared" si="153"/>
        <v>0</v>
      </c>
    </row>
    <row r="610" spans="23:28" x14ac:dyDescent="0.25">
      <c r="W610" t="s">
        <v>652</v>
      </c>
      <c r="X610">
        <f t="shared" si="149"/>
        <v>0</v>
      </c>
      <c r="Y610">
        <f t="shared" si="150"/>
        <v>0</v>
      </c>
      <c r="Z610">
        <f t="shared" si="151"/>
        <v>0</v>
      </c>
      <c r="AA610">
        <f t="shared" si="152"/>
        <v>0</v>
      </c>
      <c r="AB610">
        <f t="shared" si="153"/>
        <v>1</v>
      </c>
    </row>
    <row r="611" spans="23:28" x14ac:dyDescent="0.25">
      <c r="W611" t="s">
        <v>653</v>
      </c>
      <c r="X611">
        <f t="shared" si="149"/>
        <v>0</v>
      </c>
      <c r="Y611">
        <f t="shared" si="150"/>
        <v>0</v>
      </c>
      <c r="Z611">
        <f t="shared" si="151"/>
        <v>0</v>
      </c>
      <c r="AA611">
        <f t="shared" si="152"/>
        <v>0</v>
      </c>
      <c r="AB611">
        <f t="shared" si="153"/>
        <v>0</v>
      </c>
    </row>
    <row r="612" spans="23:28" x14ac:dyDescent="0.25">
      <c r="W612" t="s">
        <v>654</v>
      </c>
      <c r="X612">
        <f t="shared" si="149"/>
        <v>0</v>
      </c>
      <c r="Y612">
        <f t="shared" si="150"/>
        <v>0</v>
      </c>
      <c r="Z612">
        <f t="shared" si="151"/>
        <v>0</v>
      </c>
      <c r="AA612">
        <f t="shared" si="152"/>
        <v>0</v>
      </c>
      <c r="AB612">
        <f t="shared" si="153"/>
        <v>1</v>
      </c>
    </row>
    <row r="613" spans="23:28" x14ac:dyDescent="0.25">
      <c r="W613" t="s">
        <v>655</v>
      </c>
      <c r="X613">
        <f t="shared" si="149"/>
        <v>0</v>
      </c>
      <c r="Y613">
        <f t="shared" si="150"/>
        <v>0</v>
      </c>
      <c r="Z613">
        <f t="shared" si="151"/>
        <v>0</v>
      </c>
      <c r="AA613">
        <f t="shared" si="152"/>
        <v>1</v>
      </c>
      <c r="AB613">
        <f t="shared" si="153"/>
        <v>0</v>
      </c>
    </row>
    <row r="614" spans="23:28" x14ac:dyDescent="0.25">
      <c r="W614" t="s">
        <v>656</v>
      </c>
      <c r="X614">
        <f t="shared" si="149"/>
        <v>1</v>
      </c>
      <c r="Y614">
        <f t="shared" si="150"/>
        <v>0</v>
      </c>
      <c r="Z614">
        <f t="shared" si="151"/>
        <v>0</v>
      </c>
      <c r="AA614">
        <f t="shared" si="152"/>
        <v>0</v>
      </c>
      <c r="AB614">
        <f t="shared" si="153"/>
        <v>1</v>
      </c>
    </row>
    <row r="615" spans="23:28" x14ac:dyDescent="0.25">
      <c r="W615" t="s">
        <v>657</v>
      </c>
      <c r="X615">
        <f t="shared" si="149"/>
        <v>0</v>
      </c>
      <c r="Y615">
        <f t="shared" si="150"/>
        <v>0</v>
      </c>
      <c r="Z615">
        <f t="shared" si="151"/>
        <v>0</v>
      </c>
      <c r="AA615">
        <f t="shared" si="152"/>
        <v>0</v>
      </c>
      <c r="AB615">
        <f t="shared" si="153"/>
        <v>1</v>
      </c>
    </row>
    <row r="616" spans="23:28" x14ac:dyDescent="0.25">
      <c r="W616" t="s">
        <v>658</v>
      </c>
      <c r="X616">
        <f t="shared" si="149"/>
        <v>0</v>
      </c>
      <c r="Y616">
        <f t="shared" si="150"/>
        <v>0</v>
      </c>
      <c r="Z616">
        <f t="shared" si="151"/>
        <v>0</v>
      </c>
      <c r="AA616">
        <f t="shared" si="152"/>
        <v>0</v>
      </c>
      <c r="AB616">
        <f t="shared" si="153"/>
        <v>0</v>
      </c>
    </row>
    <row r="617" spans="23:28" x14ac:dyDescent="0.25">
      <c r="W617" t="s">
        <v>659</v>
      </c>
      <c r="X617">
        <f t="shared" si="149"/>
        <v>0</v>
      </c>
      <c r="Y617">
        <f t="shared" si="150"/>
        <v>0</v>
      </c>
      <c r="Z617">
        <f t="shared" si="151"/>
        <v>0</v>
      </c>
      <c r="AA617">
        <f t="shared" si="152"/>
        <v>0</v>
      </c>
      <c r="AB617">
        <f t="shared" si="153"/>
        <v>0</v>
      </c>
    </row>
    <row r="618" spans="23:28" x14ac:dyDescent="0.25">
      <c r="W618" t="s">
        <v>660</v>
      </c>
      <c r="X618">
        <f t="shared" si="149"/>
        <v>1</v>
      </c>
      <c r="Y618">
        <f t="shared" si="150"/>
        <v>0</v>
      </c>
      <c r="Z618">
        <f t="shared" si="151"/>
        <v>0</v>
      </c>
      <c r="AA618">
        <f t="shared" si="152"/>
        <v>0</v>
      </c>
      <c r="AB618">
        <f t="shared" si="153"/>
        <v>1</v>
      </c>
    </row>
    <row r="619" spans="23:28" x14ac:dyDescent="0.25">
      <c r="W619" t="s">
        <v>661</v>
      </c>
      <c r="X619">
        <f t="shared" si="149"/>
        <v>0</v>
      </c>
      <c r="Y619">
        <f t="shared" si="150"/>
        <v>0</v>
      </c>
      <c r="Z619">
        <f t="shared" si="151"/>
        <v>0</v>
      </c>
      <c r="AA619">
        <f t="shared" si="152"/>
        <v>0</v>
      </c>
      <c r="AB619">
        <f t="shared" si="153"/>
        <v>1</v>
      </c>
    </row>
    <row r="620" spans="23:28" x14ac:dyDescent="0.25">
      <c r="W620" t="s">
        <v>662</v>
      </c>
      <c r="X620">
        <f t="shared" si="149"/>
        <v>0</v>
      </c>
      <c r="Y620">
        <f t="shared" si="150"/>
        <v>0</v>
      </c>
      <c r="Z620">
        <f t="shared" si="151"/>
        <v>0</v>
      </c>
      <c r="AA620">
        <f t="shared" si="152"/>
        <v>0</v>
      </c>
      <c r="AB620">
        <f t="shared" si="153"/>
        <v>0</v>
      </c>
    </row>
    <row r="621" spans="23:28" x14ac:dyDescent="0.25">
      <c r="W621" t="s">
        <v>663</v>
      </c>
      <c r="X621">
        <f t="shared" si="149"/>
        <v>1</v>
      </c>
      <c r="Y621">
        <f t="shared" si="150"/>
        <v>0</v>
      </c>
      <c r="Z621">
        <f t="shared" si="151"/>
        <v>0</v>
      </c>
      <c r="AA621">
        <f t="shared" si="152"/>
        <v>0</v>
      </c>
      <c r="AB621">
        <f t="shared" si="153"/>
        <v>1</v>
      </c>
    </row>
    <row r="622" spans="23:28" x14ac:dyDescent="0.25">
      <c r="W622" t="s">
        <v>664</v>
      </c>
      <c r="X622">
        <f t="shared" si="149"/>
        <v>0</v>
      </c>
      <c r="Y622">
        <f t="shared" si="150"/>
        <v>1</v>
      </c>
      <c r="Z622">
        <f t="shared" si="151"/>
        <v>0</v>
      </c>
      <c r="AA622">
        <f t="shared" si="152"/>
        <v>0</v>
      </c>
      <c r="AB622">
        <f t="shared" si="153"/>
        <v>1</v>
      </c>
    </row>
    <row r="623" spans="23:28" x14ac:dyDescent="0.25">
      <c r="W623" t="s">
        <v>665</v>
      </c>
      <c r="X623">
        <f t="shared" si="149"/>
        <v>0</v>
      </c>
      <c r="Y623">
        <f t="shared" si="150"/>
        <v>1</v>
      </c>
      <c r="Z623">
        <f t="shared" si="151"/>
        <v>0</v>
      </c>
      <c r="AA623">
        <f t="shared" si="152"/>
        <v>0</v>
      </c>
      <c r="AB623">
        <f t="shared" si="153"/>
        <v>1</v>
      </c>
    </row>
    <row r="624" spans="23:28" x14ac:dyDescent="0.25">
      <c r="W624" t="s">
        <v>666</v>
      </c>
      <c r="X624">
        <f t="shared" si="149"/>
        <v>0</v>
      </c>
      <c r="Y624">
        <f t="shared" si="150"/>
        <v>0</v>
      </c>
      <c r="Z624">
        <f t="shared" si="151"/>
        <v>0</v>
      </c>
      <c r="AA624">
        <f t="shared" si="152"/>
        <v>0</v>
      </c>
      <c r="AB624">
        <f t="shared" si="153"/>
        <v>0</v>
      </c>
    </row>
    <row r="625" spans="23:28" x14ac:dyDescent="0.25">
      <c r="W625" t="s">
        <v>145</v>
      </c>
      <c r="X625">
        <f>IF($P$27&gt;P4, 1,0)</f>
        <v>1</v>
      </c>
      <c r="Y625">
        <f>IF($Q$27&gt;Q4, 1,0)</f>
        <v>1</v>
      </c>
      <c r="Z625">
        <f>IF($R$27&gt;R4, 1,0)</f>
        <v>1</v>
      </c>
      <c r="AA625">
        <f>IF($R$27&gt;S4, 1,0)</f>
        <v>1</v>
      </c>
      <c r="AB625">
        <f>IF($R$27&gt;T4, 1,0)</f>
        <v>1</v>
      </c>
    </row>
    <row r="626" spans="23:28" x14ac:dyDescent="0.25">
      <c r="W626" t="s">
        <v>146</v>
      </c>
      <c r="X626">
        <f t="shared" ref="X626:X651" si="154">IF($P$27&gt;P5, 1,0)</f>
        <v>0</v>
      </c>
      <c r="Y626">
        <f t="shared" ref="Y626:Y651" si="155">IF($Q$27&gt;Q5, 1,0)</f>
        <v>0</v>
      </c>
      <c r="Z626">
        <f t="shared" ref="Z626:AB626" si="156">IF($R$27&gt;R5, 1,0)</f>
        <v>0</v>
      </c>
      <c r="AA626">
        <f t="shared" si="156"/>
        <v>0</v>
      </c>
      <c r="AB626">
        <f t="shared" si="156"/>
        <v>1</v>
      </c>
    </row>
    <row r="627" spans="23:28" x14ac:dyDescent="0.25">
      <c r="W627" t="s">
        <v>147</v>
      </c>
      <c r="X627">
        <f t="shared" si="154"/>
        <v>0</v>
      </c>
      <c r="Y627">
        <f t="shared" si="155"/>
        <v>0</v>
      </c>
      <c r="Z627">
        <f t="shared" ref="Z627:AB627" si="157">IF($R$27&gt;R6, 1,0)</f>
        <v>1</v>
      </c>
      <c r="AA627">
        <f t="shared" si="157"/>
        <v>0</v>
      </c>
      <c r="AB627">
        <f t="shared" si="157"/>
        <v>1</v>
      </c>
    </row>
    <row r="628" spans="23:28" x14ac:dyDescent="0.25">
      <c r="W628" t="s">
        <v>148</v>
      </c>
      <c r="X628">
        <f t="shared" si="154"/>
        <v>0</v>
      </c>
      <c r="Y628">
        <f t="shared" si="155"/>
        <v>0</v>
      </c>
      <c r="Z628">
        <f t="shared" ref="Z628:AB628" si="158">IF($R$27&gt;R7, 1,0)</f>
        <v>0</v>
      </c>
      <c r="AA628">
        <f t="shared" si="158"/>
        <v>1</v>
      </c>
      <c r="AB628">
        <f t="shared" si="158"/>
        <v>1</v>
      </c>
    </row>
    <row r="629" spans="23:28" x14ac:dyDescent="0.25">
      <c r="W629" t="s">
        <v>149</v>
      </c>
      <c r="X629">
        <f t="shared" si="154"/>
        <v>0</v>
      </c>
      <c r="Y629">
        <f t="shared" si="155"/>
        <v>0</v>
      </c>
      <c r="Z629">
        <f t="shared" ref="Z629:AB629" si="159">IF($R$27&gt;R8, 1,0)</f>
        <v>1</v>
      </c>
      <c r="AA629">
        <f t="shared" si="159"/>
        <v>1</v>
      </c>
      <c r="AB629">
        <f t="shared" si="159"/>
        <v>1</v>
      </c>
    </row>
    <row r="630" spans="23:28" x14ac:dyDescent="0.25">
      <c r="W630" t="s">
        <v>150</v>
      </c>
      <c r="X630">
        <f t="shared" si="154"/>
        <v>0</v>
      </c>
      <c r="Y630">
        <f t="shared" si="155"/>
        <v>1</v>
      </c>
      <c r="Z630">
        <f t="shared" ref="Z630:AB630" si="160">IF($R$27&gt;R9, 1,0)</f>
        <v>1</v>
      </c>
      <c r="AA630">
        <f t="shared" si="160"/>
        <v>0</v>
      </c>
      <c r="AB630">
        <f t="shared" si="160"/>
        <v>1</v>
      </c>
    </row>
    <row r="631" spans="23:28" x14ac:dyDescent="0.25">
      <c r="W631" t="s">
        <v>151</v>
      </c>
      <c r="X631">
        <f t="shared" si="154"/>
        <v>0</v>
      </c>
      <c r="Y631">
        <f t="shared" si="155"/>
        <v>0</v>
      </c>
      <c r="Z631">
        <f t="shared" ref="Z631:AB631" si="161">IF($R$27&gt;R10, 1,0)</f>
        <v>1</v>
      </c>
      <c r="AA631">
        <f t="shared" si="161"/>
        <v>0</v>
      </c>
      <c r="AB631">
        <f t="shared" si="161"/>
        <v>1</v>
      </c>
    </row>
    <row r="632" spans="23:28" x14ac:dyDescent="0.25">
      <c r="W632" t="s">
        <v>667</v>
      </c>
      <c r="X632">
        <f t="shared" si="154"/>
        <v>0</v>
      </c>
      <c r="Y632">
        <f t="shared" si="155"/>
        <v>0</v>
      </c>
      <c r="Z632">
        <f t="shared" ref="Z632:AB632" si="162">IF($R$27&gt;R11, 1,0)</f>
        <v>1</v>
      </c>
      <c r="AA632">
        <f t="shared" si="162"/>
        <v>0</v>
      </c>
      <c r="AB632">
        <f t="shared" si="162"/>
        <v>1</v>
      </c>
    </row>
    <row r="633" spans="23:28" x14ac:dyDescent="0.25">
      <c r="W633" t="s">
        <v>668</v>
      </c>
      <c r="X633">
        <f t="shared" si="154"/>
        <v>0</v>
      </c>
      <c r="Y633">
        <f t="shared" si="155"/>
        <v>0</v>
      </c>
      <c r="Z633">
        <f t="shared" ref="Z633:AB633" si="163">IF($R$27&gt;R12, 1,0)</f>
        <v>1</v>
      </c>
      <c r="AA633">
        <f t="shared" si="163"/>
        <v>0</v>
      </c>
      <c r="AB633">
        <f t="shared" si="163"/>
        <v>1</v>
      </c>
    </row>
    <row r="634" spans="23:28" x14ac:dyDescent="0.25">
      <c r="W634" t="s">
        <v>669</v>
      </c>
      <c r="X634">
        <f t="shared" si="154"/>
        <v>0</v>
      </c>
      <c r="Y634">
        <f t="shared" si="155"/>
        <v>0</v>
      </c>
      <c r="Z634">
        <f t="shared" ref="Z634:AB634" si="164">IF($R$27&gt;R13, 1,0)</f>
        <v>0</v>
      </c>
      <c r="AA634">
        <f t="shared" si="164"/>
        <v>0</v>
      </c>
      <c r="AB634">
        <f t="shared" si="164"/>
        <v>1</v>
      </c>
    </row>
    <row r="635" spans="23:28" x14ac:dyDescent="0.25">
      <c r="W635" t="s">
        <v>670</v>
      </c>
      <c r="X635">
        <f t="shared" si="154"/>
        <v>0</v>
      </c>
      <c r="Y635">
        <f t="shared" si="155"/>
        <v>1</v>
      </c>
      <c r="Z635">
        <f t="shared" ref="Z635:AB635" si="165">IF($R$27&gt;R14, 1,0)</f>
        <v>1</v>
      </c>
      <c r="AA635">
        <f t="shared" si="165"/>
        <v>0</v>
      </c>
      <c r="AB635">
        <f t="shared" si="165"/>
        <v>1</v>
      </c>
    </row>
    <row r="636" spans="23:28" x14ac:dyDescent="0.25">
      <c r="W636" t="s">
        <v>671</v>
      </c>
      <c r="X636">
        <f t="shared" si="154"/>
        <v>0</v>
      </c>
      <c r="Y636">
        <f t="shared" si="155"/>
        <v>0</v>
      </c>
      <c r="Z636">
        <f t="shared" ref="Z636:AB636" si="166">IF($R$27&gt;R15, 1,0)</f>
        <v>1</v>
      </c>
      <c r="AA636">
        <f t="shared" si="166"/>
        <v>0</v>
      </c>
      <c r="AB636">
        <f t="shared" si="166"/>
        <v>1</v>
      </c>
    </row>
    <row r="637" spans="23:28" x14ac:dyDescent="0.25">
      <c r="W637" t="s">
        <v>672</v>
      </c>
      <c r="X637">
        <f t="shared" si="154"/>
        <v>0</v>
      </c>
      <c r="Y637">
        <f t="shared" si="155"/>
        <v>0</v>
      </c>
      <c r="Z637">
        <f t="shared" ref="Z637:AB637" si="167">IF($R$27&gt;R16, 1,0)</f>
        <v>0</v>
      </c>
      <c r="AA637">
        <f t="shared" si="167"/>
        <v>0</v>
      </c>
      <c r="AB637">
        <f t="shared" si="167"/>
        <v>1</v>
      </c>
    </row>
    <row r="638" spans="23:28" x14ac:dyDescent="0.25">
      <c r="W638" t="s">
        <v>673</v>
      </c>
      <c r="X638">
        <f t="shared" si="154"/>
        <v>0</v>
      </c>
      <c r="Y638">
        <f t="shared" si="155"/>
        <v>0</v>
      </c>
      <c r="Z638">
        <f t="shared" ref="Z638:AB638" si="168">IF($R$27&gt;R17, 1,0)</f>
        <v>0</v>
      </c>
      <c r="AA638">
        <f t="shared" si="168"/>
        <v>0</v>
      </c>
      <c r="AB638">
        <f t="shared" si="168"/>
        <v>1</v>
      </c>
    </row>
    <row r="639" spans="23:28" x14ac:dyDescent="0.25">
      <c r="W639" t="s">
        <v>674</v>
      </c>
      <c r="X639">
        <f t="shared" si="154"/>
        <v>0</v>
      </c>
      <c r="Y639">
        <f t="shared" si="155"/>
        <v>0</v>
      </c>
      <c r="Z639">
        <f t="shared" ref="Z639:AB639" si="169">IF($R$27&gt;R18, 1,0)</f>
        <v>0</v>
      </c>
      <c r="AA639">
        <f t="shared" si="169"/>
        <v>0</v>
      </c>
      <c r="AB639">
        <f t="shared" si="169"/>
        <v>1</v>
      </c>
    </row>
    <row r="640" spans="23:28" x14ac:dyDescent="0.25">
      <c r="W640" t="s">
        <v>675</v>
      </c>
      <c r="X640">
        <f t="shared" si="154"/>
        <v>0</v>
      </c>
      <c r="Y640">
        <f t="shared" si="155"/>
        <v>0</v>
      </c>
      <c r="Z640">
        <f t="shared" ref="Z640:AB640" si="170">IF($R$27&gt;R19, 1,0)</f>
        <v>1</v>
      </c>
      <c r="AA640">
        <f t="shared" si="170"/>
        <v>1</v>
      </c>
      <c r="AB640">
        <f t="shared" si="170"/>
        <v>1</v>
      </c>
    </row>
    <row r="641" spans="23:28" x14ac:dyDescent="0.25">
      <c r="W641" t="s">
        <v>676</v>
      </c>
      <c r="X641">
        <f t="shared" si="154"/>
        <v>0</v>
      </c>
      <c r="Y641">
        <f t="shared" si="155"/>
        <v>0</v>
      </c>
      <c r="Z641">
        <f t="shared" ref="Z641:AB641" si="171">IF($R$27&gt;R20, 1,0)</f>
        <v>0</v>
      </c>
      <c r="AA641">
        <f t="shared" si="171"/>
        <v>0</v>
      </c>
      <c r="AB641">
        <f t="shared" si="171"/>
        <v>1</v>
      </c>
    </row>
    <row r="642" spans="23:28" x14ac:dyDescent="0.25">
      <c r="W642" t="s">
        <v>677</v>
      </c>
      <c r="X642">
        <f t="shared" si="154"/>
        <v>0</v>
      </c>
      <c r="Y642">
        <f t="shared" si="155"/>
        <v>0</v>
      </c>
      <c r="Z642">
        <f t="shared" ref="Z642:AB642" si="172">IF($R$27&gt;R21, 1,0)</f>
        <v>0</v>
      </c>
      <c r="AA642">
        <f t="shared" si="172"/>
        <v>0</v>
      </c>
      <c r="AB642">
        <f t="shared" si="172"/>
        <v>1</v>
      </c>
    </row>
    <row r="643" spans="23:28" x14ac:dyDescent="0.25">
      <c r="W643" t="s">
        <v>678</v>
      </c>
      <c r="X643">
        <f t="shared" si="154"/>
        <v>0</v>
      </c>
      <c r="Y643">
        <f t="shared" si="155"/>
        <v>1</v>
      </c>
      <c r="Z643">
        <f t="shared" ref="Z643:AB643" si="173">IF($R$27&gt;R22, 1,0)</f>
        <v>1</v>
      </c>
      <c r="AA643">
        <f t="shared" si="173"/>
        <v>0</v>
      </c>
      <c r="AB643">
        <f t="shared" si="173"/>
        <v>1</v>
      </c>
    </row>
    <row r="644" spans="23:28" x14ac:dyDescent="0.25">
      <c r="W644" t="s">
        <v>679</v>
      </c>
      <c r="X644">
        <f t="shared" si="154"/>
        <v>0</v>
      </c>
      <c r="Y644">
        <f t="shared" si="155"/>
        <v>0</v>
      </c>
      <c r="Z644">
        <f t="shared" ref="Z644:AB644" si="174">IF($R$27&gt;R23, 1,0)</f>
        <v>1</v>
      </c>
      <c r="AA644">
        <f t="shared" si="174"/>
        <v>1</v>
      </c>
      <c r="AB644">
        <f t="shared" si="174"/>
        <v>1</v>
      </c>
    </row>
    <row r="645" spans="23:28" x14ac:dyDescent="0.25">
      <c r="W645" t="s">
        <v>680</v>
      </c>
      <c r="X645">
        <f t="shared" si="154"/>
        <v>0</v>
      </c>
      <c r="Y645">
        <f t="shared" si="155"/>
        <v>0</v>
      </c>
      <c r="Z645">
        <f t="shared" ref="Z645:AB645" si="175">IF($R$27&gt;R24, 1,0)</f>
        <v>0</v>
      </c>
      <c r="AA645">
        <f t="shared" si="175"/>
        <v>0</v>
      </c>
      <c r="AB645">
        <f t="shared" si="175"/>
        <v>1</v>
      </c>
    </row>
    <row r="646" spans="23:28" x14ac:dyDescent="0.25">
      <c r="W646" t="s">
        <v>681</v>
      </c>
      <c r="X646">
        <f t="shared" si="154"/>
        <v>0</v>
      </c>
      <c r="Y646">
        <f t="shared" si="155"/>
        <v>0</v>
      </c>
      <c r="Z646">
        <f t="shared" ref="Z646:AB646" si="176">IF($R$27&gt;R25, 1,0)</f>
        <v>1</v>
      </c>
      <c r="AA646">
        <f t="shared" si="176"/>
        <v>1</v>
      </c>
      <c r="AB646">
        <f t="shared" si="176"/>
        <v>1</v>
      </c>
    </row>
    <row r="647" spans="23:28" x14ac:dyDescent="0.25">
      <c r="W647" t="s">
        <v>682</v>
      </c>
      <c r="X647">
        <f t="shared" si="154"/>
        <v>0</v>
      </c>
      <c r="Y647">
        <f t="shared" si="155"/>
        <v>1</v>
      </c>
      <c r="Z647">
        <f t="shared" ref="Z647:AB647" si="177">IF($R$27&gt;R26, 1,0)</f>
        <v>1</v>
      </c>
      <c r="AA647">
        <f t="shared" si="177"/>
        <v>1</v>
      </c>
      <c r="AB647">
        <f t="shared" si="177"/>
        <v>1</v>
      </c>
    </row>
    <row r="648" spans="23:28" x14ac:dyDescent="0.25">
      <c r="W648" t="s">
        <v>683</v>
      </c>
      <c r="X648">
        <f t="shared" si="154"/>
        <v>0</v>
      </c>
      <c r="Y648">
        <f t="shared" si="155"/>
        <v>0</v>
      </c>
      <c r="Z648">
        <f t="shared" ref="Z648:AB648" si="178">IF($R$27&gt;R27, 1,0)</f>
        <v>0</v>
      </c>
      <c r="AA648">
        <f t="shared" si="178"/>
        <v>0</v>
      </c>
      <c r="AB648">
        <f t="shared" si="178"/>
        <v>1</v>
      </c>
    </row>
    <row r="649" spans="23:28" x14ac:dyDescent="0.25">
      <c r="W649" t="s">
        <v>684</v>
      </c>
      <c r="X649">
        <f t="shared" si="154"/>
        <v>0</v>
      </c>
      <c r="Y649">
        <f t="shared" si="155"/>
        <v>1</v>
      </c>
      <c r="Z649">
        <f t="shared" ref="Z649:AB649" si="179">IF($R$27&gt;R28, 1,0)</f>
        <v>1</v>
      </c>
      <c r="AA649">
        <f t="shared" si="179"/>
        <v>0</v>
      </c>
      <c r="AB649">
        <f t="shared" si="179"/>
        <v>1</v>
      </c>
    </row>
    <row r="650" spans="23:28" x14ac:dyDescent="0.25">
      <c r="W650" t="s">
        <v>685</v>
      </c>
      <c r="X650">
        <f t="shared" si="154"/>
        <v>0</v>
      </c>
      <c r="Y650">
        <f t="shared" si="155"/>
        <v>1</v>
      </c>
      <c r="Z650">
        <f t="shared" ref="Z650:AB650" si="180">IF($R$27&gt;R29, 1,0)</f>
        <v>1</v>
      </c>
      <c r="AA650">
        <f t="shared" si="180"/>
        <v>0</v>
      </c>
      <c r="AB650">
        <f t="shared" si="180"/>
        <v>1</v>
      </c>
    </row>
    <row r="651" spans="23:28" x14ac:dyDescent="0.25">
      <c r="W651" t="s">
        <v>686</v>
      </c>
      <c r="X651">
        <f t="shared" si="154"/>
        <v>0</v>
      </c>
      <c r="Y651">
        <f t="shared" si="155"/>
        <v>0</v>
      </c>
      <c r="Z651">
        <f t="shared" ref="Z651:AB651" si="181">IF($R$27&gt;R30, 1,0)</f>
        <v>1</v>
      </c>
      <c r="AA651">
        <f t="shared" si="181"/>
        <v>1</v>
      </c>
      <c r="AB651">
        <f t="shared" si="181"/>
        <v>1</v>
      </c>
    </row>
    <row r="652" spans="23:28" x14ac:dyDescent="0.25">
      <c r="W652" t="s">
        <v>687</v>
      </c>
      <c r="X652">
        <f>IF($P$28&gt;P4, 1,0)</f>
        <v>1</v>
      </c>
      <c r="Y652">
        <f>IF($Q$27&gt;Q4, 1,0)</f>
        <v>1</v>
      </c>
      <c r="Z652">
        <f>IF($R$27&gt;R4, 1,0)</f>
        <v>1</v>
      </c>
      <c r="AA652">
        <f>IF($S$27&gt;S4, 1,0)</f>
        <v>1</v>
      </c>
      <c r="AB652">
        <f>IF($T$27&gt;T4, 1,0)</f>
        <v>1</v>
      </c>
    </row>
    <row r="653" spans="23:28" x14ac:dyDescent="0.25">
      <c r="W653" t="s">
        <v>688</v>
      </c>
      <c r="X653">
        <f t="shared" ref="X653:X678" si="182">IF($P$28&gt;P5, 1,0)</f>
        <v>1</v>
      </c>
      <c r="Y653">
        <f t="shared" ref="Y653:Y678" si="183">IF($Q$27&gt;Q5, 1,0)</f>
        <v>0</v>
      </c>
      <c r="Z653">
        <f t="shared" ref="Z653:Z678" si="184">IF($R$27&gt;R5, 1,0)</f>
        <v>0</v>
      </c>
      <c r="AA653">
        <f t="shared" ref="AA653:AA678" si="185">IF($S$27&gt;S5, 1,0)</f>
        <v>0</v>
      </c>
      <c r="AB653">
        <f t="shared" ref="AB653:AB678" si="186">IF($T$27&gt;T5, 1,0)</f>
        <v>1</v>
      </c>
    </row>
    <row r="654" spans="23:28" x14ac:dyDescent="0.25">
      <c r="W654" t="s">
        <v>689</v>
      </c>
      <c r="X654">
        <f t="shared" si="182"/>
        <v>1</v>
      </c>
      <c r="Y654">
        <f t="shared" si="183"/>
        <v>0</v>
      </c>
      <c r="Z654">
        <f t="shared" si="184"/>
        <v>1</v>
      </c>
      <c r="AA654">
        <f t="shared" si="185"/>
        <v>1</v>
      </c>
      <c r="AB654">
        <f t="shared" si="186"/>
        <v>1</v>
      </c>
    </row>
    <row r="655" spans="23:28" x14ac:dyDescent="0.25">
      <c r="W655" t="s">
        <v>690</v>
      </c>
      <c r="X655">
        <f t="shared" si="182"/>
        <v>1</v>
      </c>
      <c r="Y655">
        <f t="shared" si="183"/>
        <v>0</v>
      </c>
      <c r="Z655">
        <f t="shared" si="184"/>
        <v>0</v>
      </c>
      <c r="AA655">
        <f t="shared" si="185"/>
        <v>1</v>
      </c>
      <c r="AB655">
        <f t="shared" si="186"/>
        <v>1</v>
      </c>
    </row>
    <row r="656" spans="23:28" x14ac:dyDescent="0.25">
      <c r="W656" t="s">
        <v>691</v>
      </c>
      <c r="X656">
        <f t="shared" si="182"/>
        <v>1</v>
      </c>
      <c r="Y656">
        <f t="shared" si="183"/>
        <v>0</v>
      </c>
      <c r="Z656">
        <f t="shared" si="184"/>
        <v>1</v>
      </c>
      <c r="AA656">
        <f t="shared" si="185"/>
        <v>1</v>
      </c>
      <c r="AB656">
        <f t="shared" si="186"/>
        <v>1</v>
      </c>
    </row>
    <row r="657" spans="23:28" x14ac:dyDescent="0.25">
      <c r="W657" t="s">
        <v>692</v>
      </c>
      <c r="X657">
        <f t="shared" si="182"/>
        <v>0</v>
      </c>
      <c r="Y657">
        <f t="shared" si="183"/>
        <v>1</v>
      </c>
      <c r="Z657">
        <f t="shared" si="184"/>
        <v>1</v>
      </c>
      <c r="AA657">
        <f t="shared" si="185"/>
        <v>1</v>
      </c>
      <c r="AB657">
        <f t="shared" si="186"/>
        <v>1</v>
      </c>
    </row>
    <row r="658" spans="23:28" x14ac:dyDescent="0.25">
      <c r="W658" t="s">
        <v>693</v>
      </c>
      <c r="X658">
        <f t="shared" si="182"/>
        <v>0</v>
      </c>
      <c r="Y658">
        <f t="shared" si="183"/>
        <v>0</v>
      </c>
      <c r="Z658">
        <f t="shared" si="184"/>
        <v>1</v>
      </c>
      <c r="AA658">
        <f t="shared" si="185"/>
        <v>0</v>
      </c>
      <c r="AB658">
        <f t="shared" si="186"/>
        <v>1</v>
      </c>
    </row>
    <row r="659" spans="23:28" x14ac:dyDescent="0.25">
      <c r="W659" t="s">
        <v>694</v>
      </c>
      <c r="X659">
        <f t="shared" si="182"/>
        <v>1</v>
      </c>
      <c r="Y659">
        <f t="shared" si="183"/>
        <v>0</v>
      </c>
      <c r="Z659">
        <f t="shared" si="184"/>
        <v>1</v>
      </c>
      <c r="AA659">
        <f t="shared" si="185"/>
        <v>0</v>
      </c>
      <c r="AB659">
        <f t="shared" si="186"/>
        <v>1</v>
      </c>
    </row>
    <row r="660" spans="23:28" x14ac:dyDescent="0.25">
      <c r="W660" t="s">
        <v>695</v>
      </c>
      <c r="X660">
        <f t="shared" si="182"/>
        <v>1</v>
      </c>
      <c r="Y660">
        <f t="shared" si="183"/>
        <v>0</v>
      </c>
      <c r="Z660">
        <f t="shared" si="184"/>
        <v>1</v>
      </c>
      <c r="AA660">
        <f t="shared" si="185"/>
        <v>1</v>
      </c>
      <c r="AB660">
        <f t="shared" si="186"/>
        <v>1</v>
      </c>
    </row>
    <row r="661" spans="23:28" x14ac:dyDescent="0.25">
      <c r="W661" t="s">
        <v>696</v>
      </c>
      <c r="X661">
        <f t="shared" si="182"/>
        <v>1</v>
      </c>
      <c r="Y661">
        <f t="shared" si="183"/>
        <v>0</v>
      </c>
      <c r="Z661">
        <f t="shared" si="184"/>
        <v>0</v>
      </c>
      <c r="AA661">
        <f t="shared" si="185"/>
        <v>1</v>
      </c>
      <c r="AB661">
        <f t="shared" si="186"/>
        <v>0</v>
      </c>
    </row>
    <row r="662" spans="23:28" x14ac:dyDescent="0.25">
      <c r="W662" t="s">
        <v>697</v>
      </c>
      <c r="X662">
        <f t="shared" si="182"/>
        <v>1</v>
      </c>
      <c r="Y662">
        <f t="shared" si="183"/>
        <v>1</v>
      </c>
      <c r="Z662">
        <f t="shared" si="184"/>
        <v>1</v>
      </c>
      <c r="AA662">
        <f t="shared" si="185"/>
        <v>1</v>
      </c>
      <c r="AB662">
        <f t="shared" si="186"/>
        <v>1</v>
      </c>
    </row>
    <row r="663" spans="23:28" x14ac:dyDescent="0.25">
      <c r="W663" t="s">
        <v>698</v>
      </c>
      <c r="X663">
        <f t="shared" si="182"/>
        <v>1</v>
      </c>
      <c r="Y663">
        <f t="shared" si="183"/>
        <v>0</v>
      </c>
      <c r="Z663">
        <f t="shared" si="184"/>
        <v>1</v>
      </c>
      <c r="AA663">
        <f t="shared" si="185"/>
        <v>1</v>
      </c>
      <c r="AB663">
        <f t="shared" si="186"/>
        <v>0</v>
      </c>
    </row>
    <row r="664" spans="23:28" x14ac:dyDescent="0.25">
      <c r="W664" t="s">
        <v>699</v>
      </c>
      <c r="X664">
        <f t="shared" si="182"/>
        <v>0</v>
      </c>
      <c r="Y664">
        <f t="shared" si="183"/>
        <v>0</v>
      </c>
      <c r="Z664">
        <f t="shared" si="184"/>
        <v>0</v>
      </c>
      <c r="AA664">
        <f t="shared" si="185"/>
        <v>0</v>
      </c>
      <c r="AB664">
        <f t="shared" si="186"/>
        <v>1</v>
      </c>
    </row>
    <row r="665" spans="23:28" x14ac:dyDescent="0.25">
      <c r="W665" t="s">
        <v>700</v>
      </c>
      <c r="X665">
        <f t="shared" si="182"/>
        <v>1</v>
      </c>
      <c r="Y665">
        <f t="shared" si="183"/>
        <v>0</v>
      </c>
      <c r="Z665">
        <f t="shared" si="184"/>
        <v>0</v>
      </c>
      <c r="AA665">
        <f t="shared" si="185"/>
        <v>1</v>
      </c>
      <c r="AB665">
        <f t="shared" si="186"/>
        <v>0</v>
      </c>
    </row>
    <row r="666" spans="23:28" x14ac:dyDescent="0.25">
      <c r="W666" t="s">
        <v>701</v>
      </c>
      <c r="X666">
        <f t="shared" si="182"/>
        <v>1</v>
      </c>
      <c r="Y666">
        <f t="shared" si="183"/>
        <v>0</v>
      </c>
      <c r="Z666">
        <f t="shared" si="184"/>
        <v>0</v>
      </c>
      <c r="AA666">
        <f t="shared" si="185"/>
        <v>1</v>
      </c>
      <c r="AB666">
        <f t="shared" si="186"/>
        <v>1</v>
      </c>
    </row>
    <row r="667" spans="23:28" x14ac:dyDescent="0.25">
      <c r="W667" t="s">
        <v>702</v>
      </c>
      <c r="X667">
        <f t="shared" si="182"/>
        <v>1</v>
      </c>
      <c r="Y667">
        <f t="shared" si="183"/>
        <v>0</v>
      </c>
      <c r="Z667">
        <f t="shared" si="184"/>
        <v>1</v>
      </c>
      <c r="AA667">
        <f t="shared" si="185"/>
        <v>1</v>
      </c>
      <c r="AB667">
        <f t="shared" si="186"/>
        <v>0</v>
      </c>
    </row>
    <row r="668" spans="23:28" x14ac:dyDescent="0.25">
      <c r="W668" t="s">
        <v>703</v>
      </c>
      <c r="X668">
        <f t="shared" si="182"/>
        <v>1</v>
      </c>
      <c r="Y668">
        <f t="shared" si="183"/>
        <v>0</v>
      </c>
      <c r="Z668">
        <f t="shared" si="184"/>
        <v>0</v>
      </c>
      <c r="AA668">
        <f t="shared" si="185"/>
        <v>1</v>
      </c>
      <c r="AB668">
        <f t="shared" si="186"/>
        <v>0</v>
      </c>
    </row>
    <row r="669" spans="23:28" x14ac:dyDescent="0.25">
      <c r="W669" t="s">
        <v>704</v>
      </c>
      <c r="X669">
        <f t="shared" si="182"/>
        <v>1</v>
      </c>
      <c r="Y669">
        <f t="shared" si="183"/>
        <v>0</v>
      </c>
      <c r="Z669">
        <f t="shared" si="184"/>
        <v>0</v>
      </c>
      <c r="AA669">
        <f t="shared" si="185"/>
        <v>1</v>
      </c>
      <c r="AB669">
        <f t="shared" si="186"/>
        <v>1</v>
      </c>
    </row>
    <row r="670" spans="23:28" x14ac:dyDescent="0.25">
      <c r="W670" t="s">
        <v>705</v>
      </c>
      <c r="X670">
        <f t="shared" si="182"/>
        <v>1</v>
      </c>
      <c r="Y670">
        <f t="shared" si="183"/>
        <v>1</v>
      </c>
      <c r="Z670">
        <f t="shared" si="184"/>
        <v>1</v>
      </c>
      <c r="AA670">
        <f t="shared" si="185"/>
        <v>1</v>
      </c>
      <c r="AB670">
        <f t="shared" si="186"/>
        <v>0</v>
      </c>
    </row>
    <row r="671" spans="23:28" x14ac:dyDescent="0.25">
      <c r="W671" t="s">
        <v>706</v>
      </c>
      <c r="X671">
        <f t="shared" si="182"/>
        <v>1</v>
      </c>
      <c r="Y671">
        <f t="shared" si="183"/>
        <v>0</v>
      </c>
      <c r="Z671">
        <f t="shared" si="184"/>
        <v>1</v>
      </c>
      <c r="AA671">
        <f t="shared" si="185"/>
        <v>1</v>
      </c>
      <c r="AB671">
        <f t="shared" si="186"/>
        <v>0</v>
      </c>
    </row>
    <row r="672" spans="23:28" x14ac:dyDescent="0.25">
      <c r="W672" t="s">
        <v>707</v>
      </c>
      <c r="X672">
        <f t="shared" si="182"/>
        <v>1</v>
      </c>
      <c r="Y672">
        <f t="shared" si="183"/>
        <v>0</v>
      </c>
      <c r="Z672">
        <f t="shared" si="184"/>
        <v>0</v>
      </c>
      <c r="AA672">
        <f t="shared" si="185"/>
        <v>0</v>
      </c>
      <c r="AB672">
        <f t="shared" si="186"/>
        <v>1</v>
      </c>
    </row>
    <row r="673" spans="23:28" x14ac:dyDescent="0.25">
      <c r="W673" t="s">
        <v>708</v>
      </c>
      <c r="X673">
        <f t="shared" si="182"/>
        <v>1</v>
      </c>
      <c r="Y673">
        <f t="shared" si="183"/>
        <v>0</v>
      </c>
      <c r="Z673">
        <f t="shared" si="184"/>
        <v>1</v>
      </c>
      <c r="AA673">
        <f t="shared" si="185"/>
        <v>1</v>
      </c>
      <c r="AB673">
        <f t="shared" si="186"/>
        <v>1</v>
      </c>
    </row>
    <row r="674" spans="23:28" x14ac:dyDescent="0.25">
      <c r="W674" t="s">
        <v>709</v>
      </c>
      <c r="X674">
        <f t="shared" si="182"/>
        <v>1</v>
      </c>
      <c r="Y674">
        <f t="shared" si="183"/>
        <v>1</v>
      </c>
      <c r="Z674">
        <f t="shared" si="184"/>
        <v>1</v>
      </c>
      <c r="AA674">
        <f t="shared" si="185"/>
        <v>1</v>
      </c>
      <c r="AB674">
        <f t="shared" si="186"/>
        <v>0</v>
      </c>
    </row>
    <row r="675" spans="23:28" x14ac:dyDescent="0.25">
      <c r="W675" t="s">
        <v>710</v>
      </c>
      <c r="X675">
        <f t="shared" si="182"/>
        <v>1</v>
      </c>
      <c r="Y675">
        <f t="shared" si="183"/>
        <v>0</v>
      </c>
      <c r="Z675">
        <f t="shared" si="184"/>
        <v>0</v>
      </c>
      <c r="AA675">
        <f t="shared" si="185"/>
        <v>0</v>
      </c>
      <c r="AB675">
        <f t="shared" si="186"/>
        <v>0</v>
      </c>
    </row>
    <row r="676" spans="23:28" x14ac:dyDescent="0.25">
      <c r="W676" t="s">
        <v>711</v>
      </c>
      <c r="X676">
        <f t="shared" si="182"/>
        <v>0</v>
      </c>
      <c r="Y676">
        <f t="shared" si="183"/>
        <v>1</v>
      </c>
      <c r="Z676">
        <f t="shared" si="184"/>
        <v>1</v>
      </c>
      <c r="AA676">
        <f t="shared" si="185"/>
        <v>1</v>
      </c>
      <c r="AB676">
        <f t="shared" si="186"/>
        <v>0</v>
      </c>
    </row>
    <row r="677" spans="23:28" x14ac:dyDescent="0.25">
      <c r="W677" t="s">
        <v>712</v>
      </c>
      <c r="X677">
        <f t="shared" si="182"/>
        <v>0</v>
      </c>
      <c r="Y677">
        <f t="shared" si="183"/>
        <v>1</v>
      </c>
      <c r="Z677">
        <f t="shared" si="184"/>
        <v>1</v>
      </c>
      <c r="AA677">
        <f t="shared" si="185"/>
        <v>1</v>
      </c>
      <c r="AB677">
        <f t="shared" si="186"/>
        <v>0</v>
      </c>
    </row>
    <row r="678" spans="23:28" x14ac:dyDescent="0.25">
      <c r="W678" t="s">
        <v>713</v>
      </c>
      <c r="X678">
        <f t="shared" si="182"/>
        <v>1</v>
      </c>
      <c r="Y678">
        <f t="shared" si="183"/>
        <v>0</v>
      </c>
      <c r="Z678">
        <f t="shared" si="184"/>
        <v>1</v>
      </c>
      <c r="AA678">
        <f t="shared" si="185"/>
        <v>1</v>
      </c>
      <c r="AB678">
        <f t="shared" si="186"/>
        <v>0</v>
      </c>
    </row>
    <row r="679" spans="23:28" x14ac:dyDescent="0.25">
      <c r="W679" t="s">
        <v>714</v>
      </c>
      <c r="X679">
        <f>IF($P$29&gt;P4, 1,0)</f>
        <v>1</v>
      </c>
      <c r="Y679">
        <f>IF($Q$29&gt;Q1, 1,0)</f>
        <v>1</v>
      </c>
      <c r="Z679">
        <f>IF($R$29&gt;R1, 1,0)</f>
        <v>1</v>
      </c>
      <c r="AA679">
        <f>IF($S$29&gt;S1, 1,0)</f>
        <v>1</v>
      </c>
      <c r="AB679">
        <f>IF($T$29&gt;T1, 1,0)</f>
        <v>1</v>
      </c>
    </row>
    <row r="680" spans="23:28" x14ac:dyDescent="0.25">
      <c r="W680" t="s">
        <v>715</v>
      </c>
      <c r="X680">
        <f>IF($P$29&gt;P4, 1,0)</f>
        <v>1</v>
      </c>
      <c r="Y680">
        <f t="shared" ref="Y680:Y705" si="187">IF($Q$29&gt;Q2, 1,0)</f>
        <v>1</v>
      </c>
      <c r="Z680">
        <f t="shared" ref="Z680:Z705" si="188">IF($R$29&gt;R2, 1,0)</f>
        <v>1</v>
      </c>
      <c r="AA680">
        <f t="shared" ref="AA680:AA705" si="189">IF($S$29&gt;S2, 1,0)</f>
        <v>1</v>
      </c>
      <c r="AB680">
        <f t="shared" ref="AB680:AB705" si="190">IF($T$29&gt;T2, 1,0)</f>
        <v>1</v>
      </c>
    </row>
    <row r="681" spans="23:28" x14ac:dyDescent="0.25">
      <c r="W681" t="s">
        <v>716</v>
      </c>
      <c r="X681">
        <f t="shared" ref="X681:X705" si="191">IF($P$29&gt;P5, 1,0)</f>
        <v>1</v>
      </c>
      <c r="Y681">
        <f t="shared" si="187"/>
        <v>1</v>
      </c>
      <c r="Z681">
        <f t="shared" si="188"/>
        <v>1</v>
      </c>
      <c r="AA681">
        <f t="shared" si="189"/>
        <v>1</v>
      </c>
      <c r="AB681">
        <f t="shared" si="190"/>
        <v>1</v>
      </c>
    </row>
    <row r="682" spans="23:28" x14ac:dyDescent="0.25">
      <c r="W682" t="s">
        <v>717</v>
      </c>
      <c r="X682">
        <f t="shared" si="191"/>
        <v>1</v>
      </c>
      <c r="Y682">
        <f t="shared" si="187"/>
        <v>1</v>
      </c>
      <c r="Z682">
        <f t="shared" si="188"/>
        <v>1</v>
      </c>
      <c r="AA682">
        <f t="shared" si="189"/>
        <v>1</v>
      </c>
      <c r="AB682">
        <f t="shared" si="190"/>
        <v>1</v>
      </c>
    </row>
    <row r="683" spans="23:28" x14ac:dyDescent="0.25">
      <c r="W683" t="s">
        <v>718</v>
      </c>
      <c r="X683">
        <f t="shared" si="191"/>
        <v>1</v>
      </c>
      <c r="Y683">
        <f t="shared" si="187"/>
        <v>0</v>
      </c>
      <c r="Z683">
        <f t="shared" si="188"/>
        <v>0</v>
      </c>
      <c r="AA683">
        <f t="shared" si="189"/>
        <v>0</v>
      </c>
      <c r="AB683">
        <f t="shared" si="190"/>
        <v>1</v>
      </c>
    </row>
    <row r="684" spans="23:28" x14ac:dyDescent="0.25">
      <c r="W684" t="s">
        <v>719</v>
      </c>
      <c r="X684">
        <f t="shared" si="191"/>
        <v>1</v>
      </c>
      <c r="Y684">
        <f t="shared" si="187"/>
        <v>0</v>
      </c>
      <c r="Z684">
        <f t="shared" si="188"/>
        <v>0</v>
      </c>
      <c r="AA684">
        <f t="shared" si="189"/>
        <v>0</v>
      </c>
      <c r="AB684">
        <f t="shared" si="190"/>
        <v>1</v>
      </c>
    </row>
    <row r="685" spans="23:28" x14ac:dyDescent="0.25">
      <c r="W685" t="s">
        <v>720</v>
      </c>
      <c r="X685">
        <f t="shared" si="191"/>
        <v>0</v>
      </c>
      <c r="Y685">
        <f t="shared" si="187"/>
        <v>0</v>
      </c>
      <c r="Z685">
        <f t="shared" si="188"/>
        <v>0</v>
      </c>
      <c r="AA685">
        <f t="shared" si="189"/>
        <v>1</v>
      </c>
      <c r="AB685">
        <f t="shared" si="190"/>
        <v>1</v>
      </c>
    </row>
    <row r="686" spans="23:28" x14ac:dyDescent="0.25">
      <c r="W686" t="s">
        <v>721</v>
      </c>
      <c r="X686">
        <f t="shared" si="191"/>
        <v>1</v>
      </c>
      <c r="Y686">
        <f t="shared" si="187"/>
        <v>0</v>
      </c>
      <c r="Z686">
        <f t="shared" si="188"/>
        <v>0</v>
      </c>
      <c r="AA686">
        <f t="shared" si="189"/>
        <v>1</v>
      </c>
      <c r="AB686">
        <f t="shared" si="190"/>
        <v>1</v>
      </c>
    </row>
    <row r="687" spans="23:28" x14ac:dyDescent="0.25">
      <c r="W687" t="s">
        <v>722</v>
      </c>
      <c r="X687">
        <f t="shared" si="191"/>
        <v>1</v>
      </c>
      <c r="Y687">
        <f t="shared" si="187"/>
        <v>0</v>
      </c>
      <c r="Z687">
        <f t="shared" si="188"/>
        <v>1</v>
      </c>
      <c r="AA687">
        <f t="shared" si="189"/>
        <v>0</v>
      </c>
      <c r="AB687">
        <f t="shared" si="190"/>
        <v>1</v>
      </c>
    </row>
    <row r="688" spans="23:28" x14ac:dyDescent="0.25">
      <c r="W688" t="s">
        <v>723</v>
      </c>
      <c r="X688">
        <f t="shared" si="191"/>
        <v>1</v>
      </c>
      <c r="Y688">
        <f t="shared" si="187"/>
        <v>0</v>
      </c>
      <c r="Z688">
        <f t="shared" si="188"/>
        <v>0</v>
      </c>
      <c r="AA688">
        <f t="shared" si="189"/>
        <v>0</v>
      </c>
      <c r="AB688">
        <f t="shared" si="190"/>
        <v>1</v>
      </c>
    </row>
    <row r="689" spans="23:28" x14ac:dyDescent="0.25">
      <c r="W689" t="s">
        <v>724</v>
      </c>
      <c r="X689">
        <f t="shared" si="191"/>
        <v>1</v>
      </c>
      <c r="Y689">
        <f t="shared" si="187"/>
        <v>0</v>
      </c>
      <c r="Z689">
        <f t="shared" si="188"/>
        <v>0</v>
      </c>
      <c r="AA689">
        <f t="shared" si="189"/>
        <v>0</v>
      </c>
      <c r="AB689">
        <f t="shared" si="190"/>
        <v>1</v>
      </c>
    </row>
    <row r="690" spans="23:28" x14ac:dyDescent="0.25">
      <c r="W690" t="s">
        <v>725</v>
      </c>
      <c r="X690">
        <f t="shared" si="191"/>
        <v>1</v>
      </c>
      <c r="Y690">
        <f t="shared" si="187"/>
        <v>0</v>
      </c>
      <c r="Z690">
        <f t="shared" si="188"/>
        <v>0</v>
      </c>
      <c r="AA690">
        <f t="shared" si="189"/>
        <v>0</v>
      </c>
      <c r="AB690">
        <f t="shared" si="190"/>
        <v>1</v>
      </c>
    </row>
    <row r="691" spans="23:28" x14ac:dyDescent="0.25">
      <c r="W691" t="s">
        <v>726</v>
      </c>
      <c r="X691">
        <f t="shared" si="191"/>
        <v>1</v>
      </c>
      <c r="Y691">
        <f t="shared" si="187"/>
        <v>0</v>
      </c>
      <c r="Z691">
        <f t="shared" si="188"/>
        <v>0</v>
      </c>
      <c r="AA691">
        <f t="shared" si="189"/>
        <v>0</v>
      </c>
      <c r="AB691">
        <f t="shared" si="190"/>
        <v>0</v>
      </c>
    </row>
    <row r="692" spans="23:28" x14ac:dyDescent="0.25">
      <c r="W692" t="s">
        <v>727</v>
      </c>
      <c r="X692">
        <f t="shared" si="191"/>
        <v>1</v>
      </c>
      <c r="Y692">
        <f t="shared" si="187"/>
        <v>0</v>
      </c>
      <c r="Z692">
        <f t="shared" si="188"/>
        <v>0</v>
      </c>
      <c r="AA692">
        <f t="shared" si="189"/>
        <v>0</v>
      </c>
      <c r="AB692">
        <f t="shared" si="190"/>
        <v>1</v>
      </c>
    </row>
    <row r="693" spans="23:28" x14ac:dyDescent="0.25">
      <c r="W693" t="s">
        <v>728</v>
      </c>
      <c r="X693">
        <f t="shared" si="191"/>
        <v>1</v>
      </c>
      <c r="Y693">
        <f t="shared" si="187"/>
        <v>0</v>
      </c>
      <c r="Z693">
        <f t="shared" si="188"/>
        <v>0</v>
      </c>
      <c r="AA693">
        <f t="shared" si="189"/>
        <v>0</v>
      </c>
      <c r="AB693">
        <f t="shared" si="190"/>
        <v>0</v>
      </c>
    </row>
    <row r="694" spans="23:28" x14ac:dyDescent="0.25">
      <c r="W694" t="s">
        <v>729</v>
      </c>
      <c r="X694">
        <f t="shared" si="191"/>
        <v>1</v>
      </c>
      <c r="Y694">
        <f t="shared" si="187"/>
        <v>0</v>
      </c>
      <c r="Z694">
        <f t="shared" si="188"/>
        <v>0</v>
      </c>
      <c r="AA694">
        <f t="shared" si="189"/>
        <v>0</v>
      </c>
      <c r="AB694">
        <f t="shared" si="190"/>
        <v>1</v>
      </c>
    </row>
    <row r="695" spans="23:28" x14ac:dyDescent="0.25">
      <c r="W695" t="s">
        <v>730</v>
      </c>
      <c r="X695">
        <f t="shared" si="191"/>
        <v>1</v>
      </c>
      <c r="Y695">
        <f t="shared" si="187"/>
        <v>0</v>
      </c>
      <c r="Z695">
        <f t="shared" si="188"/>
        <v>0</v>
      </c>
      <c r="AA695">
        <f t="shared" si="189"/>
        <v>0</v>
      </c>
      <c r="AB695">
        <f t="shared" si="190"/>
        <v>0</v>
      </c>
    </row>
    <row r="696" spans="23:28" x14ac:dyDescent="0.25">
      <c r="W696" t="s">
        <v>731</v>
      </c>
      <c r="X696">
        <f t="shared" si="191"/>
        <v>1</v>
      </c>
      <c r="Y696">
        <f t="shared" si="187"/>
        <v>0</v>
      </c>
      <c r="Z696">
        <f t="shared" si="188"/>
        <v>0</v>
      </c>
      <c r="AA696">
        <f t="shared" si="189"/>
        <v>0</v>
      </c>
      <c r="AB696">
        <f t="shared" si="190"/>
        <v>1</v>
      </c>
    </row>
    <row r="697" spans="23:28" x14ac:dyDescent="0.25">
      <c r="W697" t="s">
        <v>732</v>
      </c>
      <c r="X697">
        <f t="shared" si="191"/>
        <v>1</v>
      </c>
      <c r="Y697">
        <f t="shared" si="187"/>
        <v>0</v>
      </c>
      <c r="Z697">
        <f t="shared" si="188"/>
        <v>0</v>
      </c>
      <c r="AA697">
        <f t="shared" si="189"/>
        <v>1</v>
      </c>
      <c r="AB697">
        <f t="shared" si="190"/>
        <v>0</v>
      </c>
    </row>
    <row r="698" spans="23:28" x14ac:dyDescent="0.25">
      <c r="W698" t="s">
        <v>733</v>
      </c>
      <c r="X698">
        <f t="shared" si="191"/>
        <v>1</v>
      </c>
      <c r="Y698">
        <f t="shared" si="187"/>
        <v>0</v>
      </c>
      <c r="Z698">
        <f t="shared" si="188"/>
        <v>0</v>
      </c>
      <c r="AA698">
        <f t="shared" si="189"/>
        <v>0</v>
      </c>
      <c r="AB698">
        <f t="shared" si="190"/>
        <v>0</v>
      </c>
    </row>
    <row r="699" spans="23:28" x14ac:dyDescent="0.25">
      <c r="W699" t="s">
        <v>734</v>
      </c>
      <c r="X699">
        <f t="shared" si="191"/>
        <v>1</v>
      </c>
      <c r="Y699">
        <f t="shared" si="187"/>
        <v>0</v>
      </c>
      <c r="Z699">
        <f t="shared" si="188"/>
        <v>0</v>
      </c>
      <c r="AA699">
        <f t="shared" si="189"/>
        <v>0</v>
      </c>
      <c r="AB699">
        <f t="shared" si="190"/>
        <v>1</v>
      </c>
    </row>
    <row r="700" spans="23:28" x14ac:dyDescent="0.25">
      <c r="W700" t="s">
        <v>735</v>
      </c>
      <c r="X700">
        <f t="shared" si="191"/>
        <v>1</v>
      </c>
      <c r="Y700">
        <f t="shared" si="187"/>
        <v>0</v>
      </c>
      <c r="Z700">
        <f t="shared" si="188"/>
        <v>0</v>
      </c>
      <c r="AA700">
        <f t="shared" si="189"/>
        <v>0</v>
      </c>
      <c r="AB700">
        <f t="shared" si="190"/>
        <v>0</v>
      </c>
    </row>
    <row r="701" spans="23:28" x14ac:dyDescent="0.25">
      <c r="W701" t="s">
        <v>736</v>
      </c>
      <c r="X701">
        <f t="shared" si="191"/>
        <v>1</v>
      </c>
      <c r="Y701">
        <f t="shared" si="187"/>
        <v>0</v>
      </c>
      <c r="Z701">
        <f t="shared" si="188"/>
        <v>0</v>
      </c>
      <c r="AA701">
        <f t="shared" si="189"/>
        <v>1</v>
      </c>
      <c r="AB701">
        <f t="shared" si="190"/>
        <v>0</v>
      </c>
    </row>
    <row r="702" spans="23:28" x14ac:dyDescent="0.25">
      <c r="W702" t="s">
        <v>737</v>
      </c>
      <c r="X702">
        <f t="shared" si="191"/>
        <v>1</v>
      </c>
      <c r="Y702">
        <f t="shared" si="187"/>
        <v>0</v>
      </c>
      <c r="Z702">
        <f t="shared" si="188"/>
        <v>0</v>
      </c>
      <c r="AA702">
        <f t="shared" si="189"/>
        <v>0</v>
      </c>
      <c r="AB702">
        <f t="shared" si="190"/>
        <v>1</v>
      </c>
    </row>
    <row r="703" spans="23:28" x14ac:dyDescent="0.25">
      <c r="W703" t="s">
        <v>738</v>
      </c>
      <c r="X703">
        <f t="shared" si="191"/>
        <v>1</v>
      </c>
      <c r="Y703">
        <f t="shared" si="187"/>
        <v>0</v>
      </c>
      <c r="Z703">
        <f t="shared" si="188"/>
        <v>0</v>
      </c>
      <c r="AA703">
        <f t="shared" si="189"/>
        <v>1</v>
      </c>
      <c r="AB703">
        <f t="shared" si="190"/>
        <v>1</v>
      </c>
    </row>
    <row r="704" spans="23:28" x14ac:dyDescent="0.25">
      <c r="W704" t="s">
        <v>739</v>
      </c>
      <c r="X704">
        <f t="shared" si="191"/>
        <v>1</v>
      </c>
      <c r="Y704">
        <f t="shared" si="187"/>
        <v>0</v>
      </c>
      <c r="Z704">
        <f t="shared" si="188"/>
        <v>1</v>
      </c>
      <c r="AA704">
        <f t="shared" si="189"/>
        <v>1</v>
      </c>
      <c r="AB704">
        <f t="shared" si="190"/>
        <v>0</v>
      </c>
    </row>
    <row r="705" spans="23:28" x14ac:dyDescent="0.25">
      <c r="W705" t="s">
        <v>740</v>
      </c>
      <c r="X705">
        <f t="shared" si="191"/>
        <v>0</v>
      </c>
      <c r="Y705">
        <f t="shared" si="187"/>
        <v>0</v>
      </c>
      <c r="Z705">
        <f t="shared" si="188"/>
        <v>0</v>
      </c>
      <c r="AA705">
        <f t="shared" si="189"/>
        <v>0</v>
      </c>
      <c r="AB705">
        <f t="shared" si="190"/>
        <v>0</v>
      </c>
    </row>
    <row r="706" spans="23:28" x14ac:dyDescent="0.25">
      <c r="W706" t="s">
        <v>741</v>
      </c>
      <c r="X706">
        <f>IF($P$30&gt;P4, 1,0)</f>
        <v>1</v>
      </c>
      <c r="Y706">
        <f>IF($Q$30&gt;Q4, 1,0)</f>
        <v>1</v>
      </c>
      <c r="Z706">
        <f>IF($R$30&gt;R4, 1,0)</f>
        <v>1</v>
      </c>
      <c r="AA706">
        <f>IF($S$30&gt;S4, 1,0)</f>
        <v>1</v>
      </c>
      <c r="AB706">
        <f>IF($T$30&gt;T4, 1,0)</f>
        <v>1</v>
      </c>
    </row>
    <row r="707" spans="23:28" x14ac:dyDescent="0.25">
      <c r="W707" t="s">
        <v>742</v>
      </c>
      <c r="X707">
        <f t="shared" ref="X707:X732" si="192">IF($P$30&gt;P5, 1,0)</f>
        <v>1</v>
      </c>
      <c r="Y707">
        <f t="shared" ref="Y707:Y732" si="193">IF($Q$30&gt;Q5, 1,0)</f>
        <v>1</v>
      </c>
      <c r="Z707">
        <f t="shared" ref="Z707:Z732" si="194">IF($R$30&gt;R5, 1,0)</f>
        <v>0</v>
      </c>
      <c r="AA707">
        <f t="shared" ref="AA707:AA732" si="195">IF($S$30&gt;S5, 1,0)</f>
        <v>0</v>
      </c>
      <c r="AB707">
        <f t="shared" ref="AB707:AB732" si="196">IF($T$30&gt;T5, 1,0)</f>
        <v>1</v>
      </c>
    </row>
    <row r="708" spans="23:28" x14ac:dyDescent="0.25">
      <c r="W708" t="s">
        <v>743</v>
      </c>
      <c r="X708">
        <f t="shared" si="192"/>
        <v>0</v>
      </c>
      <c r="Y708">
        <f t="shared" si="193"/>
        <v>1</v>
      </c>
      <c r="Z708">
        <f t="shared" si="194"/>
        <v>1</v>
      </c>
      <c r="AA708">
        <f t="shared" si="195"/>
        <v>0</v>
      </c>
      <c r="AB708">
        <f t="shared" si="196"/>
        <v>1</v>
      </c>
    </row>
    <row r="709" spans="23:28" x14ac:dyDescent="0.25">
      <c r="W709" t="s">
        <v>744</v>
      </c>
      <c r="X709">
        <f t="shared" si="192"/>
        <v>0</v>
      </c>
      <c r="Y709">
        <f t="shared" si="193"/>
        <v>0</v>
      </c>
      <c r="Z709">
        <f t="shared" si="194"/>
        <v>0</v>
      </c>
      <c r="AA709">
        <f t="shared" si="195"/>
        <v>1</v>
      </c>
      <c r="AB709">
        <f t="shared" si="196"/>
        <v>1</v>
      </c>
    </row>
    <row r="710" spans="23:28" x14ac:dyDescent="0.25">
      <c r="W710" t="s">
        <v>745</v>
      </c>
      <c r="X710">
        <f t="shared" si="192"/>
        <v>1</v>
      </c>
      <c r="Y710">
        <f t="shared" si="193"/>
        <v>0</v>
      </c>
      <c r="Z710">
        <f t="shared" si="194"/>
        <v>0</v>
      </c>
      <c r="AA710">
        <f t="shared" si="195"/>
        <v>1</v>
      </c>
      <c r="AB710">
        <f t="shared" si="196"/>
        <v>1</v>
      </c>
    </row>
    <row r="711" spans="23:28" x14ac:dyDescent="0.25">
      <c r="W711" t="s">
        <v>746</v>
      </c>
      <c r="X711">
        <f t="shared" si="192"/>
        <v>0</v>
      </c>
      <c r="Y711">
        <f t="shared" si="193"/>
        <v>1</v>
      </c>
      <c r="Z711">
        <f t="shared" si="194"/>
        <v>1</v>
      </c>
      <c r="AA711">
        <f t="shared" si="195"/>
        <v>0</v>
      </c>
      <c r="AB711">
        <f t="shared" si="196"/>
        <v>1</v>
      </c>
    </row>
    <row r="712" spans="23:28" x14ac:dyDescent="0.25">
      <c r="W712" t="s">
        <v>747</v>
      </c>
      <c r="X712">
        <f t="shared" si="192"/>
        <v>0</v>
      </c>
      <c r="Y712">
        <f t="shared" si="193"/>
        <v>1</v>
      </c>
      <c r="Z712">
        <f t="shared" si="194"/>
        <v>1</v>
      </c>
      <c r="AA712">
        <f t="shared" si="195"/>
        <v>0</v>
      </c>
      <c r="AB712">
        <f t="shared" si="196"/>
        <v>1</v>
      </c>
    </row>
    <row r="713" spans="23:28" x14ac:dyDescent="0.25">
      <c r="W713" t="s">
        <v>748</v>
      </c>
      <c r="X713">
        <f t="shared" si="192"/>
        <v>1</v>
      </c>
      <c r="Y713">
        <f t="shared" si="193"/>
        <v>1</v>
      </c>
      <c r="Z713">
        <f t="shared" si="194"/>
        <v>1</v>
      </c>
      <c r="AA713">
        <f t="shared" si="195"/>
        <v>0</v>
      </c>
      <c r="AB713">
        <f t="shared" si="196"/>
        <v>1</v>
      </c>
    </row>
    <row r="714" spans="23:28" x14ac:dyDescent="0.25">
      <c r="W714" t="s">
        <v>749</v>
      </c>
      <c r="X714">
        <f t="shared" si="192"/>
        <v>0</v>
      </c>
      <c r="Y714">
        <f t="shared" si="193"/>
        <v>1</v>
      </c>
      <c r="Z714">
        <f t="shared" si="194"/>
        <v>1</v>
      </c>
      <c r="AA714">
        <f t="shared" si="195"/>
        <v>0</v>
      </c>
      <c r="AB714">
        <f t="shared" si="196"/>
        <v>1</v>
      </c>
    </row>
    <row r="715" spans="23:28" x14ac:dyDescent="0.25">
      <c r="W715" t="s">
        <v>750</v>
      </c>
      <c r="X715">
        <f t="shared" si="192"/>
        <v>1</v>
      </c>
      <c r="Y715">
        <f t="shared" si="193"/>
        <v>1</v>
      </c>
      <c r="Z715">
        <f t="shared" si="194"/>
        <v>0</v>
      </c>
      <c r="AA715">
        <f t="shared" si="195"/>
        <v>0</v>
      </c>
      <c r="AB715">
        <f t="shared" si="196"/>
        <v>0</v>
      </c>
    </row>
    <row r="716" spans="23:28" x14ac:dyDescent="0.25">
      <c r="W716" t="s">
        <v>751</v>
      </c>
      <c r="X716">
        <f t="shared" si="192"/>
        <v>0</v>
      </c>
      <c r="Y716">
        <f t="shared" si="193"/>
        <v>1</v>
      </c>
      <c r="Z716">
        <f t="shared" si="194"/>
        <v>1</v>
      </c>
      <c r="AA716">
        <f t="shared" si="195"/>
        <v>0</v>
      </c>
      <c r="AB716">
        <f t="shared" si="196"/>
        <v>1</v>
      </c>
    </row>
    <row r="717" spans="23:28" x14ac:dyDescent="0.25">
      <c r="W717" t="s">
        <v>752</v>
      </c>
      <c r="X717">
        <f t="shared" si="192"/>
        <v>1</v>
      </c>
      <c r="Y717">
        <f t="shared" si="193"/>
        <v>0</v>
      </c>
      <c r="Z717">
        <f t="shared" si="194"/>
        <v>0</v>
      </c>
      <c r="AA717">
        <f t="shared" si="195"/>
        <v>0</v>
      </c>
      <c r="AB717">
        <f t="shared" si="196"/>
        <v>0</v>
      </c>
    </row>
    <row r="718" spans="23:28" x14ac:dyDescent="0.25">
      <c r="W718" t="s">
        <v>753</v>
      </c>
      <c r="X718">
        <f t="shared" si="192"/>
        <v>0</v>
      </c>
      <c r="Y718">
        <f t="shared" si="193"/>
        <v>0</v>
      </c>
      <c r="Z718">
        <f t="shared" si="194"/>
        <v>0</v>
      </c>
      <c r="AA718">
        <f t="shared" si="195"/>
        <v>0</v>
      </c>
      <c r="AB718">
        <f t="shared" si="196"/>
        <v>1</v>
      </c>
    </row>
    <row r="719" spans="23:28" x14ac:dyDescent="0.25">
      <c r="W719" t="s">
        <v>754</v>
      </c>
      <c r="X719">
        <f t="shared" si="192"/>
        <v>0</v>
      </c>
      <c r="Y719">
        <f t="shared" si="193"/>
        <v>0</v>
      </c>
      <c r="Z719">
        <f t="shared" si="194"/>
        <v>0</v>
      </c>
      <c r="AA719">
        <f t="shared" si="195"/>
        <v>0</v>
      </c>
      <c r="AB719">
        <f t="shared" si="196"/>
        <v>0</v>
      </c>
    </row>
    <row r="720" spans="23:28" x14ac:dyDescent="0.25">
      <c r="W720" t="s">
        <v>755</v>
      </c>
      <c r="X720">
        <f t="shared" si="192"/>
        <v>0</v>
      </c>
      <c r="Y720">
        <f t="shared" si="193"/>
        <v>1</v>
      </c>
      <c r="Z720">
        <f t="shared" si="194"/>
        <v>0</v>
      </c>
      <c r="AA720">
        <f t="shared" si="195"/>
        <v>0</v>
      </c>
      <c r="AB720">
        <f t="shared" si="196"/>
        <v>1</v>
      </c>
    </row>
    <row r="721" spans="23:28" x14ac:dyDescent="0.25">
      <c r="W721" t="s">
        <v>756</v>
      </c>
      <c r="X721">
        <f t="shared" si="192"/>
        <v>0</v>
      </c>
      <c r="Y721">
        <f t="shared" si="193"/>
        <v>1</v>
      </c>
      <c r="Z721">
        <f t="shared" si="194"/>
        <v>1</v>
      </c>
      <c r="AA721">
        <f t="shared" si="195"/>
        <v>1</v>
      </c>
      <c r="AB721">
        <f t="shared" si="196"/>
        <v>0</v>
      </c>
    </row>
    <row r="722" spans="23:28" x14ac:dyDescent="0.25">
      <c r="W722" t="s">
        <v>757</v>
      </c>
      <c r="X722">
        <f t="shared" si="192"/>
        <v>1</v>
      </c>
      <c r="Y722">
        <f t="shared" si="193"/>
        <v>1</v>
      </c>
      <c r="Z722">
        <f t="shared" si="194"/>
        <v>0</v>
      </c>
      <c r="AA722">
        <f t="shared" si="195"/>
        <v>0</v>
      </c>
      <c r="AB722">
        <f t="shared" si="196"/>
        <v>1</v>
      </c>
    </row>
    <row r="723" spans="23:28" x14ac:dyDescent="0.25">
      <c r="W723" t="s">
        <v>758</v>
      </c>
      <c r="X723">
        <f t="shared" si="192"/>
        <v>0</v>
      </c>
      <c r="Y723">
        <f t="shared" si="193"/>
        <v>1</v>
      </c>
      <c r="Z723">
        <f t="shared" si="194"/>
        <v>0</v>
      </c>
      <c r="AA723">
        <f t="shared" si="195"/>
        <v>0</v>
      </c>
      <c r="AB723">
        <f t="shared" si="196"/>
        <v>1</v>
      </c>
    </row>
    <row r="724" spans="23:28" x14ac:dyDescent="0.25">
      <c r="W724" t="s">
        <v>759</v>
      </c>
      <c r="X724">
        <f t="shared" si="192"/>
        <v>0</v>
      </c>
      <c r="Y724">
        <f t="shared" si="193"/>
        <v>1</v>
      </c>
      <c r="Z724">
        <f t="shared" si="194"/>
        <v>1</v>
      </c>
      <c r="AA724">
        <f t="shared" si="195"/>
        <v>0</v>
      </c>
      <c r="AB724">
        <f t="shared" si="196"/>
        <v>0</v>
      </c>
    </row>
    <row r="725" spans="23:28" x14ac:dyDescent="0.25">
      <c r="W725" t="s">
        <v>760</v>
      </c>
      <c r="X725">
        <f>IF($P$30&gt;P23, 1,0)</f>
        <v>1</v>
      </c>
      <c r="Y725">
        <f t="shared" si="193"/>
        <v>1</v>
      </c>
      <c r="Z725">
        <f t="shared" si="194"/>
        <v>1</v>
      </c>
      <c r="AA725">
        <f t="shared" si="195"/>
        <v>0</v>
      </c>
      <c r="AB725">
        <f t="shared" si="196"/>
        <v>1</v>
      </c>
    </row>
    <row r="726" spans="23:28" x14ac:dyDescent="0.25">
      <c r="W726" t="s">
        <v>761</v>
      </c>
      <c r="X726">
        <f t="shared" si="192"/>
        <v>1</v>
      </c>
      <c r="Y726">
        <f t="shared" si="193"/>
        <v>1</v>
      </c>
      <c r="Z726">
        <f t="shared" si="194"/>
        <v>0</v>
      </c>
      <c r="AA726">
        <f t="shared" si="195"/>
        <v>0</v>
      </c>
      <c r="AB726">
        <f t="shared" si="196"/>
        <v>1</v>
      </c>
    </row>
    <row r="727" spans="23:28" x14ac:dyDescent="0.25">
      <c r="W727" t="s">
        <v>762</v>
      </c>
      <c r="X727">
        <f t="shared" si="192"/>
        <v>0</v>
      </c>
      <c r="Y727">
        <f t="shared" si="193"/>
        <v>1</v>
      </c>
      <c r="Z727">
        <f t="shared" si="194"/>
        <v>1</v>
      </c>
      <c r="AA727">
        <f t="shared" si="195"/>
        <v>0</v>
      </c>
      <c r="AB727">
        <f t="shared" si="196"/>
        <v>1</v>
      </c>
    </row>
    <row r="728" spans="23:28" x14ac:dyDescent="0.25">
      <c r="W728" t="s">
        <v>763</v>
      </c>
      <c r="X728">
        <f t="shared" si="192"/>
        <v>1</v>
      </c>
      <c r="Y728">
        <f t="shared" si="193"/>
        <v>1</v>
      </c>
      <c r="Z728">
        <f t="shared" si="194"/>
        <v>1</v>
      </c>
      <c r="AA728">
        <f t="shared" si="195"/>
        <v>1</v>
      </c>
      <c r="AB728">
        <f t="shared" si="196"/>
        <v>1</v>
      </c>
    </row>
    <row r="729" spans="23:28" x14ac:dyDescent="0.25">
      <c r="W729" t="s">
        <v>764</v>
      </c>
      <c r="X729">
        <f t="shared" si="192"/>
        <v>1</v>
      </c>
      <c r="Y729">
        <f t="shared" si="193"/>
        <v>1</v>
      </c>
      <c r="Z729">
        <f t="shared" si="194"/>
        <v>0</v>
      </c>
      <c r="AA729">
        <f t="shared" si="195"/>
        <v>0</v>
      </c>
      <c r="AB729">
        <f t="shared" si="196"/>
        <v>1</v>
      </c>
    </row>
    <row r="730" spans="23:28" x14ac:dyDescent="0.25">
      <c r="W730" t="s">
        <v>765</v>
      </c>
      <c r="X730">
        <f t="shared" si="192"/>
        <v>0</v>
      </c>
      <c r="Y730">
        <f t="shared" si="193"/>
        <v>1</v>
      </c>
      <c r="Z730">
        <f t="shared" si="194"/>
        <v>1</v>
      </c>
      <c r="AA730">
        <f t="shared" si="195"/>
        <v>0</v>
      </c>
      <c r="AB730">
        <f t="shared" si="196"/>
        <v>1</v>
      </c>
    </row>
    <row r="731" spans="23:28" x14ac:dyDescent="0.25">
      <c r="W731" t="s">
        <v>766</v>
      </c>
      <c r="X731">
        <f t="shared" si="192"/>
        <v>0</v>
      </c>
      <c r="Y731">
        <f t="shared" si="193"/>
        <v>1</v>
      </c>
      <c r="Z731">
        <f t="shared" si="194"/>
        <v>1</v>
      </c>
      <c r="AA731">
        <f t="shared" si="195"/>
        <v>0</v>
      </c>
      <c r="AB731">
        <f t="shared" si="196"/>
        <v>1</v>
      </c>
    </row>
    <row r="732" spans="23:28" x14ac:dyDescent="0.25">
      <c r="W732" t="s">
        <v>767</v>
      </c>
      <c r="X732">
        <f t="shared" si="192"/>
        <v>0</v>
      </c>
      <c r="Y732">
        <f t="shared" si="193"/>
        <v>0</v>
      </c>
      <c r="Z732">
        <f t="shared" si="194"/>
        <v>0</v>
      </c>
      <c r="AA732">
        <f t="shared" si="195"/>
        <v>0</v>
      </c>
      <c r="AB732">
        <f t="shared" si="196"/>
        <v>0</v>
      </c>
    </row>
  </sheetData>
  <sortState ref="M64:O90">
    <sortCondition ref="O64:O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"/>
  <sheetViews>
    <sheetView workbookViewId="0">
      <selection activeCell="BP4" sqref="BP4"/>
    </sheetView>
  </sheetViews>
  <sheetFormatPr defaultRowHeight="15" x14ac:dyDescent="0.25"/>
  <sheetData>
    <row r="1" spans="1:74" ht="48" thickBot="1" x14ac:dyDescent="0.3">
      <c r="A1" s="10" t="s">
        <v>75</v>
      </c>
      <c r="B1" s="11" t="s">
        <v>76</v>
      </c>
      <c r="C1" s="11" t="s">
        <v>77</v>
      </c>
      <c r="D1" s="11" t="s">
        <v>78</v>
      </c>
      <c r="E1" s="11" t="s">
        <v>79</v>
      </c>
      <c r="F1" s="11" t="s">
        <v>80</v>
      </c>
      <c r="AA1" s="27" t="s">
        <v>66</v>
      </c>
      <c r="AB1">
        <v>0.93732446530587055</v>
      </c>
      <c r="AC1">
        <v>1</v>
      </c>
    </row>
    <row r="2" spans="1:74" ht="16.5" thickBot="1" x14ac:dyDescent="0.3">
      <c r="A2" s="12" t="s">
        <v>81</v>
      </c>
      <c r="B2" s="13" t="s">
        <v>82</v>
      </c>
      <c r="C2" s="13" t="s">
        <v>82</v>
      </c>
      <c r="D2" s="13" t="s">
        <v>82</v>
      </c>
      <c r="E2" s="13" t="s">
        <v>82</v>
      </c>
      <c r="F2" s="13" t="s">
        <v>82</v>
      </c>
      <c r="AA2" s="27" t="s">
        <v>73</v>
      </c>
      <c r="AB2">
        <v>0.92675335795898617</v>
      </c>
      <c r="AC2">
        <v>2</v>
      </c>
      <c r="BK2" s="22" t="s">
        <v>782</v>
      </c>
      <c r="BL2" s="38" t="s">
        <v>787</v>
      </c>
      <c r="BM2" s="43" t="s">
        <v>783</v>
      </c>
      <c r="BN2" s="38" t="s">
        <v>784</v>
      </c>
      <c r="BO2" s="38" t="s">
        <v>790</v>
      </c>
      <c r="BP2" s="40" t="s">
        <v>770</v>
      </c>
      <c r="BQ2" s="41" t="s">
        <v>41</v>
      </c>
      <c r="BR2" s="38" t="s">
        <v>785</v>
      </c>
      <c r="BS2" s="38" t="s">
        <v>786</v>
      </c>
      <c r="BU2" s="36" t="s">
        <v>781</v>
      </c>
      <c r="BV2" s="11" t="s">
        <v>789</v>
      </c>
    </row>
    <row r="3" spans="1:74" ht="16.5" thickBot="1" x14ac:dyDescent="0.3">
      <c r="A3" s="12" t="s">
        <v>0</v>
      </c>
      <c r="B3" s="13">
        <v>0.31</v>
      </c>
      <c r="C3" s="13">
        <v>0.31</v>
      </c>
      <c r="D3" s="13">
        <v>0.17</v>
      </c>
      <c r="E3" s="13">
        <v>0.11</v>
      </c>
      <c r="F3" s="13">
        <v>0.1</v>
      </c>
      <c r="H3" t="s">
        <v>777</v>
      </c>
      <c r="I3" t="s">
        <v>778</v>
      </c>
      <c r="O3" t="s">
        <v>779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V3" t="s">
        <v>44</v>
      </c>
      <c r="W3" t="s">
        <v>45</v>
      </c>
      <c r="X3" t="s">
        <v>47</v>
      </c>
      <c r="AA3" s="29" t="s">
        <v>59</v>
      </c>
      <c r="AB3" s="32">
        <v>0.91262862725439931</v>
      </c>
      <c r="AC3" s="32">
        <v>3</v>
      </c>
      <c r="AI3" s="29" t="s">
        <v>60</v>
      </c>
      <c r="AJ3">
        <v>1</v>
      </c>
      <c r="AK3" s="21"/>
      <c r="AT3" s="22" t="s">
        <v>782</v>
      </c>
      <c r="AU3" s="38" t="s">
        <v>783</v>
      </c>
      <c r="AV3" s="38" t="s">
        <v>784</v>
      </c>
      <c r="AW3" s="38" t="s">
        <v>785</v>
      </c>
      <c r="AX3" s="38" t="s">
        <v>786</v>
      </c>
      <c r="AY3" s="38" t="s">
        <v>787</v>
      </c>
      <c r="AZ3" s="38" t="s">
        <v>788</v>
      </c>
      <c r="BA3" s="40" t="s">
        <v>41</v>
      </c>
      <c r="BB3" s="44" t="s">
        <v>770</v>
      </c>
      <c r="BE3" s="38"/>
      <c r="BJ3" s="25"/>
      <c r="BK3" s="23" t="s">
        <v>781</v>
      </c>
      <c r="BL3" s="39"/>
      <c r="BM3" s="43"/>
      <c r="BN3" s="39"/>
      <c r="BO3" s="39"/>
      <c r="BP3" s="40"/>
      <c r="BQ3" s="42"/>
      <c r="BR3" s="39"/>
      <c r="BS3" s="39"/>
      <c r="BU3" s="26">
        <v>20</v>
      </c>
      <c r="BV3" s="37" t="s">
        <v>48</v>
      </c>
    </row>
    <row r="4" spans="1:74" ht="16.5" thickBot="1" x14ac:dyDescent="0.3">
      <c r="A4" s="8" t="s">
        <v>48</v>
      </c>
      <c r="B4" s="9">
        <v>5.33</v>
      </c>
      <c r="C4" s="9">
        <v>3.67</v>
      </c>
      <c r="D4" s="9">
        <v>7.12</v>
      </c>
      <c r="E4" s="9">
        <v>8.61</v>
      </c>
      <c r="F4" s="9">
        <v>3.12</v>
      </c>
      <c r="H4">
        <f>MAX(B4:F4)</f>
        <v>8.61</v>
      </c>
      <c r="I4">
        <f>MIN(B4:F4)</f>
        <v>3.12</v>
      </c>
      <c r="K4">
        <f>B4/H4</f>
        <v>0.61904761904761907</v>
      </c>
      <c r="L4">
        <f>C4/I4</f>
        <v>1.1762820512820513</v>
      </c>
      <c r="O4" s="8" t="s">
        <v>48</v>
      </c>
      <c r="P4">
        <v>0.61904761904761896</v>
      </c>
      <c r="Q4">
        <f>C4/H4</f>
        <v>0.42624854819976771</v>
      </c>
      <c r="R4">
        <f>D4/H4</f>
        <v>0.82694541231126606</v>
      </c>
      <c r="S4">
        <f>E4/H4</f>
        <v>1</v>
      </c>
      <c r="T4">
        <f>F4/H4</f>
        <v>0.3623693379790941</v>
      </c>
      <c r="U4" s="8" t="s">
        <v>48</v>
      </c>
      <c r="V4">
        <f>P4*$B$3+$C$3*Q4+R4*$D$3+$E$3*S4+T4*$F$3</f>
        <v>0.61085946573751448</v>
      </c>
      <c r="W4">
        <f>P4^$B$3*Q4^$C$3*R4^$D$3*S4^$E$3*T4^$F$3</f>
        <v>0.57878353533830629</v>
      </c>
      <c r="X4">
        <f>_xlfn.VAR.P(W4:W30)/(_xlfn.VAR.P(V4:V30)+_xlfn.VAR.P(W4:W30))</f>
        <v>0.55602766835022921</v>
      </c>
      <c r="AA4" s="8" t="s">
        <v>68</v>
      </c>
      <c r="AB4">
        <v>0.89999942710708547</v>
      </c>
      <c r="AC4">
        <v>4</v>
      </c>
      <c r="AI4" s="8" t="s">
        <v>59</v>
      </c>
      <c r="AJ4">
        <v>2</v>
      </c>
      <c r="AL4" s="38" t="s">
        <v>787</v>
      </c>
      <c r="AM4" s="38" t="s">
        <v>787</v>
      </c>
      <c r="AN4" s="38" t="s">
        <v>785</v>
      </c>
      <c r="AO4" s="38" t="s">
        <v>785</v>
      </c>
      <c r="AP4" s="38" t="s">
        <v>786</v>
      </c>
      <c r="AQ4" s="38" t="s">
        <v>786</v>
      </c>
      <c r="AT4" s="23" t="s">
        <v>781</v>
      </c>
      <c r="AU4" s="39"/>
      <c r="AV4" s="39"/>
      <c r="AW4" s="39"/>
      <c r="AX4" s="39"/>
      <c r="AY4" s="39"/>
      <c r="AZ4" s="39"/>
      <c r="BA4" s="40"/>
      <c r="BB4" s="45"/>
      <c r="BE4" s="39"/>
      <c r="BJ4" s="25"/>
      <c r="BK4" s="25" t="s">
        <v>48</v>
      </c>
      <c r="BL4" s="24">
        <v>20</v>
      </c>
      <c r="BM4" s="34">
        <v>18</v>
      </c>
      <c r="BN4" s="24">
        <v>18</v>
      </c>
      <c r="BO4" s="26">
        <v>20</v>
      </c>
      <c r="BP4">
        <v>19</v>
      </c>
      <c r="BQ4" s="35">
        <v>24</v>
      </c>
      <c r="BR4" s="24">
        <v>20</v>
      </c>
      <c r="BS4" s="24">
        <v>22</v>
      </c>
      <c r="BU4" s="26">
        <v>17</v>
      </c>
      <c r="BV4" s="37" t="s">
        <v>49</v>
      </c>
    </row>
    <row r="5" spans="1:74" ht="16.5" thickBot="1" x14ac:dyDescent="0.3">
      <c r="A5" s="8" t="s">
        <v>49</v>
      </c>
      <c r="B5" s="9">
        <v>6.14</v>
      </c>
      <c r="C5" s="9">
        <v>4.25</v>
      </c>
      <c r="D5" s="9">
        <v>6.13</v>
      </c>
      <c r="E5" s="9">
        <v>6.67</v>
      </c>
      <c r="F5" s="9">
        <v>2.98</v>
      </c>
      <c r="H5">
        <f t="shared" ref="H5:H30" si="0">MAX(B5:F5)</f>
        <v>6.67</v>
      </c>
      <c r="I5">
        <f t="shared" ref="I5:I30" si="1">MIN(B5:F5)</f>
        <v>2.98</v>
      </c>
      <c r="K5">
        <f t="shared" ref="K5:L30" si="2">B5/H5</f>
        <v>0.92053973013493251</v>
      </c>
      <c r="L5">
        <f>C5/I5</f>
        <v>1.4261744966442953</v>
      </c>
      <c r="O5" s="8" t="s">
        <v>49</v>
      </c>
      <c r="P5">
        <v>0.92053973013493251</v>
      </c>
      <c r="Q5">
        <f t="shared" ref="Q5:Q30" si="3">C5/H5</f>
        <v>0.63718140929535239</v>
      </c>
      <c r="R5">
        <f t="shared" ref="R5:R30" si="4">D5/H5</f>
        <v>0.91904047976011993</v>
      </c>
      <c r="S5">
        <f t="shared" ref="S5:S30" si="5">E5/H5</f>
        <v>1</v>
      </c>
      <c r="T5">
        <f t="shared" ref="T5:T30" si="6">F5/H5</f>
        <v>0.44677661169415295</v>
      </c>
      <c r="U5" s="8" t="s">
        <v>49</v>
      </c>
      <c r="V5">
        <f t="shared" ref="V5:V30" si="7">P5*$B$3+$C$3*Q5+R5*$D$3+$E$3*S5+T5*$F$3</f>
        <v>0.79380809595202406</v>
      </c>
      <c r="W5">
        <f t="shared" ref="W5:W30" si="8">P5^$B$3*Q5^$C$3*R5^$D$3*S5^$E$3*T5^$F$3</f>
        <v>0.77081592445229086</v>
      </c>
      <c r="AA5" s="8" t="s">
        <v>60</v>
      </c>
      <c r="AB5">
        <v>0.89212725761265133</v>
      </c>
      <c r="AC5">
        <v>5</v>
      </c>
      <c r="AI5" s="8" t="s">
        <v>61</v>
      </c>
      <c r="AJ5">
        <v>3</v>
      </c>
      <c r="AL5" s="39"/>
      <c r="AM5" s="39"/>
      <c r="AN5" s="39"/>
      <c r="AO5" s="39"/>
      <c r="AP5" s="39"/>
      <c r="AQ5" s="39"/>
      <c r="AT5" s="24">
        <v>1</v>
      </c>
      <c r="AU5" s="25" t="s">
        <v>59</v>
      </c>
      <c r="AV5" s="25" t="s">
        <v>59</v>
      </c>
      <c r="AW5" s="25" t="s">
        <v>59</v>
      </c>
      <c r="AX5" s="25" t="s">
        <v>59</v>
      </c>
      <c r="AY5" s="25" t="s">
        <v>59</v>
      </c>
      <c r="AZ5" s="25" t="s">
        <v>59</v>
      </c>
      <c r="BA5" s="27" t="s">
        <v>66</v>
      </c>
      <c r="BB5" s="29" t="s">
        <v>60</v>
      </c>
      <c r="BE5" s="25"/>
      <c r="BJ5" s="25"/>
      <c r="BK5" s="25" t="s">
        <v>49</v>
      </c>
      <c r="BL5" s="24">
        <v>17</v>
      </c>
      <c r="BM5" s="24">
        <v>14</v>
      </c>
      <c r="BN5" s="24">
        <v>13</v>
      </c>
      <c r="BO5" s="26">
        <v>17</v>
      </c>
      <c r="BP5">
        <v>26</v>
      </c>
      <c r="BQ5" s="35">
        <v>13</v>
      </c>
      <c r="BR5" s="24">
        <v>17</v>
      </c>
      <c r="BS5" s="24">
        <v>14</v>
      </c>
      <c r="BU5" s="26">
        <v>3</v>
      </c>
      <c r="BV5" s="37" t="s">
        <v>50</v>
      </c>
    </row>
    <row r="6" spans="1:74" ht="16.5" thickBot="1" x14ac:dyDescent="0.3">
      <c r="A6" s="8" t="s">
        <v>50</v>
      </c>
      <c r="B6" s="9">
        <v>6.95</v>
      </c>
      <c r="C6" s="9">
        <v>8.75</v>
      </c>
      <c r="D6" s="9">
        <v>8.36</v>
      </c>
      <c r="E6" s="9">
        <v>4.6500000000000004</v>
      </c>
      <c r="F6" s="9">
        <v>3.96</v>
      </c>
      <c r="H6">
        <f t="shared" si="0"/>
        <v>8.75</v>
      </c>
      <c r="I6">
        <f t="shared" si="1"/>
        <v>3.96</v>
      </c>
      <c r="K6">
        <f t="shared" si="2"/>
        <v>0.79428571428571426</v>
      </c>
      <c r="L6">
        <f t="shared" si="2"/>
        <v>2.2095959595959598</v>
      </c>
      <c r="O6" s="8" t="s">
        <v>50</v>
      </c>
      <c r="P6">
        <v>0.79428571428571426</v>
      </c>
      <c r="Q6">
        <f t="shared" si="3"/>
        <v>1</v>
      </c>
      <c r="R6">
        <f t="shared" si="4"/>
        <v>0.9554285714285714</v>
      </c>
      <c r="S6">
        <f t="shared" si="5"/>
        <v>0.53142857142857147</v>
      </c>
      <c r="T6">
        <f t="shared" si="6"/>
        <v>0.45257142857142857</v>
      </c>
      <c r="U6" s="8" t="s">
        <v>50</v>
      </c>
      <c r="V6">
        <f t="shared" si="7"/>
        <v>0.82236571428571426</v>
      </c>
      <c r="W6">
        <f t="shared" si="8"/>
        <v>0.79614861404934578</v>
      </c>
      <c r="AA6" s="8" t="s">
        <v>55</v>
      </c>
      <c r="AB6">
        <v>0.83539743824829671</v>
      </c>
      <c r="AC6">
        <v>6</v>
      </c>
      <c r="AI6" s="8" t="s">
        <v>64</v>
      </c>
      <c r="AJ6">
        <v>4</v>
      </c>
      <c r="AL6" s="25" t="s">
        <v>48</v>
      </c>
      <c r="AM6" s="24">
        <v>20</v>
      </c>
      <c r="AN6" s="24">
        <v>20</v>
      </c>
      <c r="AO6" s="25" t="s">
        <v>48</v>
      </c>
      <c r="AP6" s="24">
        <v>22</v>
      </c>
      <c r="AQ6" s="25" t="s">
        <v>48</v>
      </c>
      <c r="AT6" s="24">
        <v>2</v>
      </c>
      <c r="AU6" s="25" t="s">
        <v>60</v>
      </c>
      <c r="AV6" s="25" t="s">
        <v>60</v>
      </c>
      <c r="AW6" s="25" t="s">
        <v>60</v>
      </c>
      <c r="AX6" s="25" t="s">
        <v>60</v>
      </c>
      <c r="AY6" s="25" t="s">
        <v>60</v>
      </c>
      <c r="AZ6" s="25" t="s">
        <v>60</v>
      </c>
      <c r="BA6" s="27" t="s">
        <v>73</v>
      </c>
      <c r="BB6" s="8" t="s">
        <v>59</v>
      </c>
      <c r="BE6" s="25"/>
      <c r="BJ6" s="25"/>
      <c r="BK6" s="25" t="s">
        <v>50</v>
      </c>
      <c r="BL6" s="24">
        <v>3</v>
      </c>
      <c r="BM6" s="24">
        <v>3</v>
      </c>
      <c r="BN6" s="24">
        <v>3</v>
      </c>
      <c r="BO6" s="26">
        <v>3</v>
      </c>
      <c r="BP6">
        <v>9</v>
      </c>
      <c r="BQ6" s="35">
        <v>10</v>
      </c>
      <c r="BR6" s="24">
        <v>3</v>
      </c>
      <c r="BS6" s="24">
        <v>3</v>
      </c>
      <c r="BU6" s="26">
        <v>8</v>
      </c>
      <c r="BV6" s="37" t="s">
        <v>51</v>
      </c>
    </row>
    <row r="7" spans="1:74" ht="16.5" thickBot="1" x14ac:dyDescent="0.3">
      <c r="A7" s="8" t="s">
        <v>51</v>
      </c>
      <c r="B7" s="9">
        <v>5.33</v>
      </c>
      <c r="C7" s="9">
        <v>7.67</v>
      </c>
      <c r="D7" s="9">
        <v>6.33</v>
      </c>
      <c r="E7" s="9">
        <v>4.33</v>
      </c>
      <c r="F7" s="9">
        <v>3.82</v>
      </c>
      <c r="H7">
        <f t="shared" si="0"/>
        <v>7.67</v>
      </c>
      <c r="I7">
        <f t="shared" si="1"/>
        <v>3.82</v>
      </c>
      <c r="K7">
        <f t="shared" si="2"/>
        <v>0.69491525423728817</v>
      </c>
      <c r="L7">
        <f t="shared" si="2"/>
        <v>2.0078534031413615</v>
      </c>
      <c r="O7" s="8" t="s">
        <v>51</v>
      </c>
      <c r="P7">
        <v>0.69491525423728817</v>
      </c>
      <c r="Q7">
        <f t="shared" si="3"/>
        <v>1</v>
      </c>
      <c r="R7">
        <f t="shared" si="4"/>
        <v>0.82529335071707954</v>
      </c>
      <c r="S7">
        <f t="shared" si="5"/>
        <v>0.5645371577574968</v>
      </c>
      <c r="T7">
        <f t="shared" si="6"/>
        <v>0.49804432855280312</v>
      </c>
      <c r="U7" s="8" t="s">
        <v>51</v>
      </c>
      <c r="V7">
        <f t="shared" si="7"/>
        <v>0.77762711864406797</v>
      </c>
      <c r="W7">
        <f t="shared" si="8"/>
        <v>0.7572430032908809</v>
      </c>
      <c r="AA7" s="8" t="s">
        <v>69</v>
      </c>
      <c r="AB7">
        <v>0.82942224647952445</v>
      </c>
      <c r="AC7">
        <v>7</v>
      </c>
      <c r="AI7" s="8" t="s">
        <v>74</v>
      </c>
      <c r="AJ7">
        <v>5</v>
      </c>
      <c r="AL7" s="25" t="s">
        <v>49</v>
      </c>
      <c r="AM7" s="24">
        <v>17</v>
      </c>
      <c r="AN7" s="24">
        <v>17</v>
      </c>
      <c r="AO7" s="25" t="s">
        <v>49</v>
      </c>
      <c r="AP7" s="24">
        <v>14</v>
      </c>
      <c r="AQ7" s="25" t="s">
        <v>49</v>
      </c>
      <c r="AT7" s="24">
        <v>3</v>
      </c>
      <c r="AU7" s="25" t="s">
        <v>50</v>
      </c>
      <c r="AV7" s="25" t="s">
        <v>50</v>
      </c>
      <c r="AW7" s="25" t="s">
        <v>50</v>
      </c>
      <c r="AX7" s="25" t="s">
        <v>50</v>
      </c>
      <c r="AY7" s="25" t="s">
        <v>50</v>
      </c>
      <c r="AZ7" s="25" t="s">
        <v>50</v>
      </c>
      <c r="BA7" s="29" t="s">
        <v>59</v>
      </c>
      <c r="BB7" s="8" t="s">
        <v>61</v>
      </c>
      <c r="BE7" s="25"/>
      <c r="BJ7" s="25"/>
      <c r="BK7" s="25" t="s">
        <v>51</v>
      </c>
      <c r="BL7" s="24">
        <v>8</v>
      </c>
      <c r="BM7" s="24">
        <v>10</v>
      </c>
      <c r="BN7" s="24">
        <v>11</v>
      </c>
      <c r="BO7" s="26">
        <v>8</v>
      </c>
      <c r="BP7">
        <v>24</v>
      </c>
      <c r="BQ7" s="35">
        <v>15</v>
      </c>
      <c r="BR7" s="24">
        <v>8</v>
      </c>
      <c r="BS7" s="24">
        <v>9</v>
      </c>
      <c r="BU7" s="26">
        <v>14</v>
      </c>
      <c r="BV7" s="37" t="s">
        <v>52</v>
      </c>
    </row>
    <row r="8" spans="1:74" ht="16.5" thickBot="1" x14ac:dyDescent="0.3">
      <c r="A8" s="8" t="s">
        <v>52</v>
      </c>
      <c r="B8" s="9">
        <v>8.92</v>
      </c>
      <c r="C8" s="9">
        <v>2.67</v>
      </c>
      <c r="D8" s="9">
        <v>3.67</v>
      </c>
      <c r="E8" s="9">
        <v>5.67</v>
      </c>
      <c r="F8" s="9">
        <v>4.2300000000000004</v>
      </c>
      <c r="H8">
        <f t="shared" si="0"/>
        <v>8.92</v>
      </c>
      <c r="I8">
        <f t="shared" si="1"/>
        <v>2.67</v>
      </c>
      <c r="K8">
        <f t="shared" si="2"/>
        <v>1</v>
      </c>
      <c r="L8">
        <f t="shared" si="2"/>
        <v>1</v>
      </c>
      <c r="O8" s="8" t="s">
        <v>52</v>
      </c>
      <c r="P8">
        <v>1</v>
      </c>
      <c r="Q8">
        <f t="shared" si="3"/>
        <v>0.29932735426008966</v>
      </c>
      <c r="R8">
        <f t="shared" si="4"/>
        <v>0.41143497757847536</v>
      </c>
      <c r="S8">
        <f t="shared" si="5"/>
        <v>0.63565022421524664</v>
      </c>
      <c r="T8">
        <f t="shared" si="6"/>
        <v>0.47421524663677134</v>
      </c>
      <c r="U8" s="8" t="s">
        <v>52</v>
      </c>
      <c r="V8">
        <f t="shared" si="7"/>
        <v>0.59007847533632285</v>
      </c>
      <c r="W8">
        <f t="shared" si="8"/>
        <v>0.5223819300408632</v>
      </c>
      <c r="AA8" s="8" t="s">
        <v>58</v>
      </c>
      <c r="AB8">
        <v>0.82378282465696773</v>
      </c>
      <c r="AC8">
        <v>8</v>
      </c>
      <c r="AI8" s="8" t="s">
        <v>53</v>
      </c>
      <c r="AJ8">
        <v>6</v>
      </c>
      <c r="AL8" s="25" t="s">
        <v>50</v>
      </c>
      <c r="AM8" s="24">
        <v>3</v>
      </c>
      <c r="AN8" s="24">
        <v>3</v>
      </c>
      <c r="AO8" s="25" t="s">
        <v>50</v>
      </c>
      <c r="AP8" s="24">
        <v>3</v>
      </c>
      <c r="AQ8" s="25" t="s">
        <v>50</v>
      </c>
      <c r="AT8" s="24">
        <v>4</v>
      </c>
      <c r="AU8" s="25" t="s">
        <v>61</v>
      </c>
      <c r="AV8" s="25" t="s">
        <v>61</v>
      </c>
      <c r="AW8" s="25" t="s">
        <v>61</v>
      </c>
      <c r="AX8" s="25" t="s">
        <v>53</v>
      </c>
      <c r="AY8" s="25" t="s">
        <v>61</v>
      </c>
      <c r="AZ8" s="25" t="s">
        <v>61</v>
      </c>
      <c r="BA8" s="8" t="s">
        <v>68</v>
      </c>
      <c r="BB8" s="8" t="s">
        <v>64</v>
      </c>
      <c r="BE8" s="25"/>
      <c r="BJ8" s="25"/>
      <c r="BK8" s="25" t="s">
        <v>52</v>
      </c>
      <c r="BL8" s="24">
        <v>14</v>
      </c>
      <c r="BM8" s="24">
        <v>21</v>
      </c>
      <c r="BN8" s="24">
        <v>19</v>
      </c>
      <c r="BO8" s="26">
        <v>14</v>
      </c>
      <c r="BP8">
        <v>22</v>
      </c>
      <c r="BQ8" s="35">
        <v>27</v>
      </c>
      <c r="BR8" s="24">
        <v>14</v>
      </c>
      <c r="BS8" s="24">
        <v>15</v>
      </c>
      <c r="BU8" s="26">
        <v>5</v>
      </c>
      <c r="BV8" s="37" t="s">
        <v>53</v>
      </c>
    </row>
    <row r="9" spans="1:74" ht="16.5" thickBot="1" x14ac:dyDescent="0.3">
      <c r="A9" s="8" t="s">
        <v>53</v>
      </c>
      <c r="B9" s="9">
        <v>8.6300000000000008</v>
      </c>
      <c r="C9" s="9">
        <v>5.67</v>
      </c>
      <c r="D9" s="9">
        <v>6.21</v>
      </c>
      <c r="E9" s="9">
        <v>8.0299999999999994</v>
      </c>
      <c r="F9" s="9">
        <v>3.67</v>
      </c>
      <c r="H9">
        <f t="shared" si="0"/>
        <v>8.6300000000000008</v>
      </c>
      <c r="I9">
        <f t="shared" si="1"/>
        <v>3.67</v>
      </c>
      <c r="K9">
        <f t="shared" si="2"/>
        <v>1</v>
      </c>
      <c r="L9">
        <f t="shared" si="2"/>
        <v>1.5449591280653951</v>
      </c>
      <c r="O9" s="8" t="s">
        <v>53</v>
      </c>
      <c r="P9">
        <v>1</v>
      </c>
      <c r="Q9">
        <f t="shared" si="3"/>
        <v>0.65701042873696403</v>
      </c>
      <c r="R9">
        <f t="shared" si="4"/>
        <v>0.71958285052143678</v>
      </c>
      <c r="S9">
        <f t="shared" si="5"/>
        <v>0.93047508690614122</v>
      </c>
      <c r="T9">
        <f t="shared" si="6"/>
        <v>0.4252607184241019</v>
      </c>
      <c r="U9" s="8" t="s">
        <v>53</v>
      </c>
      <c r="V9">
        <f t="shared" si="7"/>
        <v>0.78088064889918873</v>
      </c>
      <c r="W9">
        <f t="shared" si="8"/>
        <v>0.75609120735987179</v>
      </c>
      <c r="AA9" s="8" t="s">
        <v>61</v>
      </c>
      <c r="AB9">
        <v>0.81291184434514441</v>
      </c>
      <c r="AC9">
        <v>9</v>
      </c>
      <c r="AI9" s="8" t="s">
        <v>73</v>
      </c>
      <c r="AJ9">
        <v>7</v>
      </c>
      <c r="AL9" s="25" t="s">
        <v>51</v>
      </c>
      <c r="AM9" s="24">
        <v>8</v>
      </c>
      <c r="AN9" s="24">
        <v>8</v>
      </c>
      <c r="AO9" s="25" t="s">
        <v>51</v>
      </c>
      <c r="AP9" s="24">
        <v>9</v>
      </c>
      <c r="AQ9" s="25" t="s">
        <v>51</v>
      </c>
      <c r="AT9" s="24">
        <v>5</v>
      </c>
      <c r="AU9" s="25" t="s">
        <v>53</v>
      </c>
      <c r="AV9" s="25" t="s">
        <v>53</v>
      </c>
      <c r="AW9" s="25" t="s">
        <v>53</v>
      </c>
      <c r="AX9" s="25" t="s">
        <v>61</v>
      </c>
      <c r="AY9" s="25" t="s">
        <v>53</v>
      </c>
      <c r="AZ9" s="25" t="s">
        <v>53</v>
      </c>
      <c r="BA9" s="8" t="s">
        <v>60</v>
      </c>
      <c r="BB9" s="8" t="s">
        <v>74</v>
      </c>
      <c r="BE9" s="25"/>
      <c r="BJ9" s="25"/>
      <c r="BK9" s="25" t="s">
        <v>53</v>
      </c>
      <c r="BL9" s="24">
        <v>5</v>
      </c>
      <c r="BM9" s="24">
        <v>5</v>
      </c>
      <c r="BN9" s="24">
        <v>5</v>
      </c>
      <c r="BO9" s="26">
        <v>5</v>
      </c>
      <c r="BP9">
        <v>6</v>
      </c>
      <c r="BQ9" s="35">
        <v>14</v>
      </c>
      <c r="BR9" s="24">
        <v>5</v>
      </c>
      <c r="BS9" s="24">
        <v>4</v>
      </c>
      <c r="BU9" s="26">
        <v>25</v>
      </c>
      <c r="BV9" s="37" t="s">
        <v>54</v>
      </c>
    </row>
    <row r="10" spans="1:74" ht="16.5" thickBot="1" x14ac:dyDescent="0.3">
      <c r="A10" s="8" t="s">
        <v>54</v>
      </c>
      <c r="B10" s="9">
        <v>4.67</v>
      </c>
      <c r="C10" s="9">
        <v>4.1100000000000003</v>
      </c>
      <c r="D10" s="9">
        <v>4.67</v>
      </c>
      <c r="E10" s="9">
        <v>8.33</v>
      </c>
      <c r="F10" s="9">
        <v>3.67</v>
      </c>
      <c r="H10">
        <f t="shared" si="0"/>
        <v>8.33</v>
      </c>
      <c r="I10">
        <f t="shared" si="1"/>
        <v>3.67</v>
      </c>
      <c r="K10">
        <f t="shared" si="2"/>
        <v>0.5606242496998799</v>
      </c>
      <c r="L10">
        <f t="shared" si="2"/>
        <v>1.1198910081743871</v>
      </c>
      <c r="O10" s="8" t="s">
        <v>54</v>
      </c>
      <c r="P10">
        <v>0.5606242496998799</v>
      </c>
      <c r="Q10">
        <f t="shared" si="3"/>
        <v>0.49339735894357745</v>
      </c>
      <c r="R10">
        <f t="shared" si="4"/>
        <v>0.5606242496998799</v>
      </c>
      <c r="S10">
        <f t="shared" si="5"/>
        <v>1</v>
      </c>
      <c r="T10">
        <f t="shared" si="6"/>
        <v>0.44057623049219685</v>
      </c>
      <c r="U10" s="8" t="s">
        <v>54</v>
      </c>
      <c r="V10">
        <f t="shared" si="7"/>
        <v>0.5761104441776711</v>
      </c>
      <c r="W10">
        <f t="shared" si="8"/>
        <v>0.56060326477758737</v>
      </c>
      <c r="AA10" s="8" t="s">
        <v>50</v>
      </c>
      <c r="AB10">
        <v>0.80663545414389315</v>
      </c>
      <c r="AC10">
        <v>10</v>
      </c>
      <c r="AI10" s="8" t="s">
        <v>66</v>
      </c>
      <c r="AJ10">
        <v>8</v>
      </c>
      <c r="AL10" s="25" t="s">
        <v>52</v>
      </c>
      <c r="AM10" s="24">
        <v>14</v>
      </c>
      <c r="AN10" s="24">
        <v>14</v>
      </c>
      <c r="AO10" s="25" t="s">
        <v>52</v>
      </c>
      <c r="AP10" s="24">
        <v>15</v>
      </c>
      <c r="AQ10" s="25" t="s">
        <v>52</v>
      </c>
      <c r="AT10" s="24">
        <v>6</v>
      </c>
      <c r="AU10" s="25" t="s">
        <v>74</v>
      </c>
      <c r="AV10" s="25" t="s">
        <v>74</v>
      </c>
      <c r="AW10" s="25" t="s">
        <v>74</v>
      </c>
      <c r="AX10" s="25" t="s">
        <v>74</v>
      </c>
      <c r="AY10" s="25" t="s">
        <v>74</v>
      </c>
      <c r="AZ10" s="25" t="s">
        <v>74</v>
      </c>
      <c r="BA10" s="8" t="s">
        <v>55</v>
      </c>
      <c r="BB10" s="8" t="s">
        <v>53</v>
      </c>
      <c r="BE10" s="25"/>
      <c r="BJ10" s="25"/>
      <c r="BK10" s="25" t="s">
        <v>54</v>
      </c>
      <c r="BL10" s="24">
        <v>25</v>
      </c>
      <c r="BM10" s="24">
        <v>26</v>
      </c>
      <c r="BN10" s="24">
        <v>26</v>
      </c>
      <c r="BO10" s="26">
        <v>25</v>
      </c>
      <c r="BP10">
        <v>14</v>
      </c>
      <c r="BQ10" s="35">
        <v>25</v>
      </c>
      <c r="BR10" s="24">
        <v>25</v>
      </c>
      <c r="BS10" s="24">
        <v>26</v>
      </c>
      <c r="BU10" s="26">
        <v>21</v>
      </c>
      <c r="BV10" s="37" t="s">
        <v>55</v>
      </c>
    </row>
    <row r="11" spans="1:74" ht="16.5" thickBot="1" x14ac:dyDescent="0.3">
      <c r="A11" s="8" t="s">
        <v>55</v>
      </c>
      <c r="B11" s="9">
        <v>6.1</v>
      </c>
      <c r="C11" s="9">
        <v>4.33</v>
      </c>
      <c r="D11" s="9">
        <v>5.33</v>
      </c>
      <c r="E11" s="9">
        <v>5.78</v>
      </c>
      <c r="F11" s="9">
        <v>3.67</v>
      </c>
      <c r="H11">
        <f t="shared" si="0"/>
        <v>6.1</v>
      </c>
      <c r="I11">
        <f t="shared" si="1"/>
        <v>3.67</v>
      </c>
      <c r="K11">
        <f t="shared" si="2"/>
        <v>1</v>
      </c>
      <c r="L11">
        <f t="shared" si="2"/>
        <v>1.1798365122615804</v>
      </c>
      <c r="O11" s="8" t="s">
        <v>55</v>
      </c>
      <c r="P11">
        <v>1</v>
      </c>
      <c r="Q11">
        <f t="shared" si="3"/>
        <v>0.70983606557377055</v>
      </c>
      <c r="R11">
        <f t="shared" si="4"/>
        <v>0.8737704918032787</v>
      </c>
      <c r="S11">
        <f t="shared" si="5"/>
        <v>0.94754098360655747</v>
      </c>
      <c r="T11">
        <f t="shared" si="6"/>
        <v>0.60163934426229515</v>
      </c>
      <c r="U11" s="8" t="s">
        <v>55</v>
      </c>
      <c r="V11">
        <f t="shared" si="7"/>
        <v>0.84298360655737703</v>
      </c>
      <c r="W11">
        <f t="shared" si="8"/>
        <v>0.83033999270890979</v>
      </c>
      <c r="AA11" s="8" t="s">
        <v>64</v>
      </c>
      <c r="AB11">
        <v>0.79564598692734478</v>
      </c>
      <c r="AC11">
        <v>11</v>
      </c>
      <c r="AI11" s="8" t="s">
        <v>50</v>
      </c>
      <c r="AJ11">
        <v>9</v>
      </c>
      <c r="AL11" s="25" t="s">
        <v>53</v>
      </c>
      <c r="AM11" s="24">
        <v>5</v>
      </c>
      <c r="AN11" s="24">
        <v>5</v>
      </c>
      <c r="AO11" s="25" t="s">
        <v>53</v>
      </c>
      <c r="AP11" s="24">
        <v>4</v>
      </c>
      <c r="AQ11" s="25" t="s">
        <v>53</v>
      </c>
      <c r="AT11" s="24">
        <v>7</v>
      </c>
      <c r="AU11" s="25" t="s">
        <v>64</v>
      </c>
      <c r="AV11" s="25" t="s">
        <v>64</v>
      </c>
      <c r="AW11" s="25" t="s">
        <v>64</v>
      </c>
      <c r="AX11" s="25" t="s">
        <v>64</v>
      </c>
      <c r="AY11" s="25" t="s">
        <v>64</v>
      </c>
      <c r="AZ11" s="25" t="s">
        <v>64</v>
      </c>
      <c r="BA11" s="8" t="s">
        <v>69</v>
      </c>
      <c r="BB11" s="8" t="s">
        <v>73</v>
      </c>
      <c r="BE11" s="25"/>
      <c r="BJ11" s="25"/>
      <c r="BK11" s="25" t="s">
        <v>55</v>
      </c>
      <c r="BL11" s="24">
        <v>21</v>
      </c>
      <c r="BM11" s="24">
        <v>19</v>
      </c>
      <c r="BN11" s="24">
        <v>20</v>
      </c>
      <c r="BO11" s="26">
        <v>21</v>
      </c>
      <c r="BP11">
        <v>15</v>
      </c>
      <c r="BQ11" s="35">
        <v>6</v>
      </c>
      <c r="BR11" s="24">
        <v>21</v>
      </c>
      <c r="BS11" s="24">
        <v>20</v>
      </c>
      <c r="BU11" s="26">
        <v>19</v>
      </c>
      <c r="BV11" s="37" t="s">
        <v>56</v>
      </c>
    </row>
    <row r="12" spans="1:74" ht="16.5" thickBot="1" x14ac:dyDescent="0.3">
      <c r="A12" s="8" t="s">
        <v>56</v>
      </c>
      <c r="B12" s="9">
        <v>3.67</v>
      </c>
      <c r="C12" s="9">
        <v>5.05</v>
      </c>
      <c r="D12" s="9">
        <v>7.16</v>
      </c>
      <c r="E12" s="9">
        <v>6.67</v>
      </c>
      <c r="F12" s="9">
        <v>5.67</v>
      </c>
      <c r="H12">
        <f t="shared" si="0"/>
        <v>7.16</v>
      </c>
      <c r="I12">
        <f t="shared" si="1"/>
        <v>3.67</v>
      </c>
      <c r="K12">
        <f t="shared" si="2"/>
        <v>0.51256983240223464</v>
      </c>
      <c r="L12">
        <f t="shared" si="2"/>
        <v>1.3760217983651226</v>
      </c>
      <c r="O12" s="8" t="s">
        <v>56</v>
      </c>
      <c r="P12">
        <v>0.51256983240223464</v>
      </c>
      <c r="Q12">
        <f t="shared" si="3"/>
        <v>0.70530726256983234</v>
      </c>
      <c r="R12">
        <f t="shared" si="4"/>
        <v>1</v>
      </c>
      <c r="S12">
        <f t="shared" si="5"/>
        <v>0.93156424581005581</v>
      </c>
      <c r="T12">
        <f t="shared" si="6"/>
        <v>0.79189944134078205</v>
      </c>
      <c r="U12" s="8" t="s">
        <v>56</v>
      </c>
      <c r="V12">
        <f t="shared" si="7"/>
        <v>0.72920391061452516</v>
      </c>
      <c r="W12">
        <f t="shared" si="8"/>
        <v>0.70713306702507028</v>
      </c>
      <c r="AA12" s="8" t="s">
        <v>74</v>
      </c>
      <c r="AB12">
        <v>0.782589968310892</v>
      </c>
      <c r="AC12">
        <v>12</v>
      </c>
      <c r="AI12" s="8" t="s">
        <v>63</v>
      </c>
      <c r="AJ12">
        <v>10</v>
      </c>
      <c r="AL12" s="25" t="s">
        <v>54</v>
      </c>
      <c r="AM12" s="24">
        <v>25</v>
      </c>
      <c r="AN12" s="24">
        <v>25</v>
      </c>
      <c r="AO12" s="25" t="s">
        <v>54</v>
      </c>
      <c r="AP12" s="24">
        <v>26</v>
      </c>
      <c r="AQ12" s="25" t="s">
        <v>54</v>
      </c>
      <c r="AT12" s="24">
        <v>8</v>
      </c>
      <c r="AU12" s="25" t="s">
        <v>73</v>
      </c>
      <c r="AV12" s="25" t="s">
        <v>73</v>
      </c>
      <c r="AW12" s="25" t="s">
        <v>51</v>
      </c>
      <c r="AX12" s="25" t="s">
        <v>73</v>
      </c>
      <c r="AY12" s="25" t="s">
        <v>51</v>
      </c>
      <c r="AZ12" s="25" t="s">
        <v>51</v>
      </c>
      <c r="BA12" s="8" t="s">
        <v>58</v>
      </c>
      <c r="BB12" s="8" t="s">
        <v>66</v>
      </c>
      <c r="BE12" s="25"/>
      <c r="BJ12" s="25"/>
      <c r="BK12" s="25" t="s">
        <v>56</v>
      </c>
      <c r="BL12" s="24">
        <v>19</v>
      </c>
      <c r="BM12" s="24">
        <v>15</v>
      </c>
      <c r="BN12" s="24">
        <v>15</v>
      </c>
      <c r="BO12" s="26">
        <v>19</v>
      </c>
      <c r="BP12">
        <v>20</v>
      </c>
      <c r="BQ12" s="35">
        <v>19</v>
      </c>
      <c r="BR12" s="24">
        <v>19</v>
      </c>
      <c r="BS12" s="24">
        <v>17</v>
      </c>
      <c r="BU12" s="26">
        <v>23</v>
      </c>
      <c r="BV12" s="37" t="s">
        <v>57</v>
      </c>
    </row>
    <row r="13" spans="1:74" ht="16.5" thickBot="1" x14ac:dyDescent="0.3">
      <c r="A13" s="8" t="s">
        <v>57</v>
      </c>
      <c r="B13" s="9">
        <v>6.33</v>
      </c>
      <c r="C13" s="9">
        <v>3.33</v>
      </c>
      <c r="D13" s="9">
        <v>4.33</v>
      </c>
      <c r="E13" s="9">
        <v>6.67</v>
      </c>
      <c r="F13" s="9">
        <v>4.33</v>
      </c>
      <c r="H13">
        <f t="shared" si="0"/>
        <v>6.67</v>
      </c>
      <c r="I13">
        <f t="shared" si="1"/>
        <v>3.33</v>
      </c>
      <c r="K13">
        <f t="shared" si="2"/>
        <v>0.94902548725637181</v>
      </c>
      <c r="L13">
        <f t="shared" si="2"/>
        <v>1</v>
      </c>
      <c r="O13" s="8" t="s">
        <v>57</v>
      </c>
      <c r="P13">
        <v>0.94902548725637181</v>
      </c>
      <c r="Q13">
        <f t="shared" si="3"/>
        <v>0.49925037481259371</v>
      </c>
      <c r="R13">
        <f t="shared" si="4"/>
        <v>0.64917541229385312</v>
      </c>
      <c r="S13">
        <f t="shared" si="5"/>
        <v>1</v>
      </c>
      <c r="T13">
        <f t="shared" si="6"/>
        <v>0.64917541229385312</v>
      </c>
      <c r="U13" s="8" t="s">
        <v>57</v>
      </c>
      <c r="V13">
        <f t="shared" si="7"/>
        <v>0.73424287856071957</v>
      </c>
      <c r="W13">
        <f t="shared" si="8"/>
        <v>0.70594782142825019</v>
      </c>
      <c r="AA13" s="8" t="s">
        <v>49</v>
      </c>
      <c r="AB13">
        <v>0.78001279305218407</v>
      </c>
      <c r="AC13">
        <v>13</v>
      </c>
      <c r="AI13" s="8" t="s">
        <v>58</v>
      </c>
      <c r="AJ13">
        <v>11</v>
      </c>
      <c r="AL13" s="25" t="s">
        <v>55</v>
      </c>
      <c r="AM13" s="24">
        <v>21</v>
      </c>
      <c r="AN13" s="24">
        <v>21</v>
      </c>
      <c r="AO13" s="25" t="s">
        <v>55</v>
      </c>
      <c r="AP13" s="24">
        <v>20</v>
      </c>
      <c r="AQ13" s="25" t="s">
        <v>55</v>
      </c>
      <c r="AT13" s="24">
        <v>9</v>
      </c>
      <c r="AU13" s="25" t="s">
        <v>58</v>
      </c>
      <c r="AV13" s="25" t="s">
        <v>58</v>
      </c>
      <c r="AW13" s="25" t="s">
        <v>73</v>
      </c>
      <c r="AX13" s="25" t="s">
        <v>51</v>
      </c>
      <c r="AY13" s="25" t="s">
        <v>73</v>
      </c>
      <c r="AZ13" s="25" t="s">
        <v>73</v>
      </c>
      <c r="BA13" s="8" t="s">
        <v>61</v>
      </c>
      <c r="BB13" s="8" t="s">
        <v>50</v>
      </c>
      <c r="BE13" s="25"/>
      <c r="BJ13" s="25"/>
      <c r="BK13" s="25" t="s">
        <v>57</v>
      </c>
      <c r="BL13" s="24">
        <v>23</v>
      </c>
      <c r="BM13" s="24">
        <v>24</v>
      </c>
      <c r="BN13" s="24">
        <v>24</v>
      </c>
      <c r="BO13" s="26">
        <v>23</v>
      </c>
      <c r="BP13">
        <v>16</v>
      </c>
      <c r="BQ13" s="35">
        <v>17</v>
      </c>
      <c r="BR13" s="24">
        <v>23</v>
      </c>
      <c r="BS13" s="24">
        <v>24</v>
      </c>
      <c r="BU13" s="26">
        <v>10</v>
      </c>
      <c r="BV13" s="37" t="s">
        <v>58</v>
      </c>
    </row>
    <row r="14" spans="1:74" ht="16.5" thickBot="1" x14ac:dyDescent="0.3">
      <c r="A14" s="8" t="s">
        <v>58</v>
      </c>
      <c r="B14" s="9">
        <v>4.33</v>
      </c>
      <c r="C14" s="9">
        <v>6.95</v>
      </c>
      <c r="D14" s="9">
        <v>6.33</v>
      </c>
      <c r="E14" s="9">
        <v>6.42</v>
      </c>
      <c r="F14" s="9">
        <v>5.13</v>
      </c>
      <c r="H14">
        <f t="shared" si="0"/>
        <v>6.95</v>
      </c>
      <c r="I14">
        <f t="shared" si="1"/>
        <v>4.33</v>
      </c>
      <c r="K14">
        <f t="shared" si="2"/>
        <v>0.62302158273381292</v>
      </c>
      <c r="L14">
        <f t="shared" si="2"/>
        <v>1.6050808314087759</v>
      </c>
      <c r="O14" s="8" t="s">
        <v>58</v>
      </c>
      <c r="P14">
        <v>0.62302158273381292</v>
      </c>
      <c r="Q14">
        <f t="shared" si="3"/>
        <v>1</v>
      </c>
      <c r="R14">
        <f t="shared" si="4"/>
        <v>0.91079136690647478</v>
      </c>
      <c r="S14">
        <f t="shared" si="5"/>
        <v>0.92374100719424457</v>
      </c>
      <c r="T14">
        <f t="shared" si="6"/>
        <v>0.73812949640287762</v>
      </c>
      <c r="U14" s="8" t="s">
        <v>58</v>
      </c>
      <c r="V14">
        <f t="shared" si="7"/>
        <v>0.83339568345323733</v>
      </c>
      <c r="W14">
        <f t="shared" si="8"/>
        <v>0.81737425212612125</v>
      </c>
      <c r="AA14" s="8" t="s">
        <v>53</v>
      </c>
      <c r="AB14">
        <v>0.76600698397559852</v>
      </c>
      <c r="AC14">
        <v>14</v>
      </c>
      <c r="AI14" s="8" t="s">
        <v>67</v>
      </c>
      <c r="AJ14">
        <v>12</v>
      </c>
      <c r="AL14" s="25" t="s">
        <v>56</v>
      </c>
      <c r="AM14" s="24">
        <v>19</v>
      </c>
      <c r="AN14" s="24">
        <v>19</v>
      </c>
      <c r="AO14" s="25" t="s">
        <v>56</v>
      </c>
      <c r="AP14" s="24">
        <v>17</v>
      </c>
      <c r="AQ14" s="25" t="s">
        <v>56</v>
      </c>
      <c r="AT14" s="24">
        <v>10</v>
      </c>
      <c r="AU14" s="25" t="s">
        <v>51</v>
      </c>
      <c r="AV14" s="25" t="s">
        <v>63</v>
      </c>
      <c r="AW14" s="25" t="s">
        <v>58</v>
      </c>
      <c r="AX14" s="25" t="s">
        <v>58</v>
      </c>
      <c r="AY14" s="25" t="s">
        <v>58</v>
      </c>
      <c r="AZ14" s="25" t="s">
        <v>58</v>
      </c>
      <c r="BA14" s="8" t="s">
        <v>50</v>
      </c>
      <c r="BB14" s="8" t="s">
        <v>63</v>
      </c>
      <c r="BE14" s="25"/>
      <c r="BJ14" s="25"/>
      <c r="BK14" s="25" t="s">
        <v>58</v>
      </c>
      <c r="BL14" s="24">
        <v>10</v>
      </c>
      <c r="BM14" s="24">
        <v>9</v>
      </c>
      <c r="BN14" s="24">
        <v>9</v>
      </c>
      <c r="BO14" s="26">
        <v>10</v>
      </c>
      <c r="BP14">
        <v>11</v>
      </c>
      <c r="BQ14" s="35">
        <v>8</v>
      </c>
      <c r="BR14" s="24">
        <v>10</v>
      </c>
      <c r="BS14" s="24">
        <v>10</v>
      </c>
      <c r="BU14" s="26">
        <v>1</v>
      </c>
      <c r="BV14" s="37" t="s">
        <v>59</v>
      </c>
    </row>
    <row r="15" spans="1:74" ht="16.5" thickBot="1" x14ac:dyDescent="0.3">
      <c r="A15" s="8" t="s">
        <v>59</v>
      </c>
      <c r="B15" s="9">
        <v>8.33</v>
      </c>
      <c r="C15" s="9">
        <v>8.8800000000000008</v>
      </c>
      <c r="D15" s="9">
        <v>8.67</v>
      </c>
      <c r="E15" s="9">
        <v>8.32</v>
      </c>
      <c r="F15" s="9">
        <v>4.5599999999999996</v>
      </c>
      <c r="H15">
        <f t="shared" si="0"/>
        <v>8.8800000000000008</v>
      </c>
      <c r="I15">
        <f t="shared" si="1"/>
        <v>4.5599999999999996</v>
      </c>
      <c r="K15">
        <f t="shared" si="2"/>
        <v>0.93806306306306297</v>
      </c>
      <c r="L15">
        <f t="shared" si="2"/>
        <v>1.9473684210526319</v>
      </c>
      <c r="O15" s="8" t="s">
        <v>59</v>
      </c>
      <c r="P15">
        <v>0.93806306306306297</v>
      </c>
      <c r="Q15">
        <f t="shared" si="3"/>
        <v>1</v>
      </c>
      <c r="R15">
        <f t="shared" si="4"/>
        <v>0.9763513513513512</v>
      </c>
      <c r="S15">
        <f t="shared" si="5"/>
        <v>0.93693693693693691</v>
      </c>
      <c r="T15">
        <f t="shared" si="6"/>
        <v>0.51351351351351338</v>
      </c>
      <c r="U15" s="8" t="s">
        <v>59</v>
      </c>
      <c r="V15">
        <f t="shared" si="7"/>
        <v>0.92119369369369364</v>
      </c>
      <c r="W15">
        <f t="shared" si="8"/>
        <v>0.90691858296153638</v>
      </c>
      <c r="AA15" s="8" t="s">
        <v>51</v>
      </c>
      <c r="AB15">
        <v>0.7653966494321558</v>
      </c>
      <c r="AC15">
        <v>15</v>
      </c>
      <c r="AI15" s="8" t="s">
        <v>65</v>
      </c>
      <c r="AJ15">
        <v>13</v>
      </c>
      <c r="AL15" s="25" t="s">
        <v>57</v>
      </c>
      <c r="AM15" s="24">
        <v>23</v>
      </c>
      <c r="AN15" s="24">
        <v>23</v>
      </c>
      <c r="AO15" s="25" t="s">
        <v>57</v>
      </c>
      <c r="AP15" s="24">
        <v>24</v>
      </c>
      <c r="AQ15" s="25" t="s">
        <v>57</v>
      </c>
      <c r="AT15" s="24">
        <v>11</v>
      </c>
      <c r="AU15" s="25" t="s">
        <v>63</v>
      </c>
      <c r="AV15" s="25" t="s">
        <v>51</v>
      </c>
      <c r="AW15" s="25" t="s">
        <v>68</v>
      </c>
      <c r="AX15" s="25" t="s">
        <v>68</v>
      </c>
      <c r="AY15" s="25" t="s">
        <v>68</v>
      </c>
      <c r="AZ15" s="25" t="s">
        <v>68</v>
      </c>
      <c r="BA15" s="8" t="s">
        <v>64</v>
      </c>
      <c r="BB15" s="8" t="s">
        <v>58</v>
      </c>
      <c r="BE15" s="25"/>
      <c r="BJ15" s="25"/>
      <c r="BK15" s="25" t="s">
        <v>59</v>
      </c>
      <c r="BL15" s="24">
        <v>1</v>
      </c>
      <c r="BM15" s="24">
        <v>1</v>
      </c>
      <c r="BN15" s="24">
        <v>1</v>
      </c>
      <c r="BO15" s="26">
        <v>1</v>
      </c>
      <c r="BP15">
        <v>2</v>
      </c>
      <c r="BQ15" s="35">
        <v>3</v>
      </c>
      <c r="BR15" s="24">
        <v>1</v>
      </c>
      <c r="BS15" s="24">
        <v>1</v>
      </c>
      <c r="BU15" s="26">
        <v>2</v>
      </c>
      <c r="BV15" s="37" t="s">
        <v>60</v>
      </c>
    </row>
    <row r="16" spans="1:74" ht="16.5" thickBot="1" x14ac:dyDescent="0.3">
      <c r="A16" s="8" t="s">
        <v>60</v>
      </c>
      <c r="B16" s="9">
        <v>8.32</v>
      </c>
      <c r="C16" s="9">
        <v>7.31</v>
      </c>
      <c r="D16" s="9">
        <v>7.67</v>
      </c>
      <c r="E16" s="9">
        <v>6.67</v>
      </c>
      <c r="F16" s="9">
        <v>5.67</v>
      </c>
      <c r="H16">
        <f t="shared" si="0"/>
        <v>8.32</v>
      </c>
      <c r="I16">
        <f t="shared" si="1"/>
        <v>5.67</v>
      </c>
      <c r="K16">
        <f t="shared" si="2"/>
        <v>1</v>
      </c>
      <c r="L16">
        <f t="shared" si="2"/>
        <v>1.2892416225749559</v>
      </c>
      <c r="O16" s="8" t="s">
        <v>60</v>
      </c>
      <c r="P16">
        <v>1</v>
      </c>
      <c r="Q16">
        <f t="shared" si="3"/>
        <v>0.87860576923076916</v>
      </c>
      <c r="R16">
        <f t="shared" si="4"/>
        <v>0.921875</v>
      </c>
      <c r="S16">
        <f t="shared" si="5"/>
        <v>0.80168269230769229</v>
      </c>
      <c r="T16">
        <f t="shared" si="6"/>
        <v>0.68149038461538458</v>
      </c>
      <c r="U16" s="8" t="s">
        <v>60</v>
      </c>
      <c r="V16">
        <f t="shared" si="7"/>
        <v>0.89542067307692297</v>
      </c>
      <c r="W16">
        <f t="shared" si="8"/>
        <v>0.88993164730313679</v>
      </c>
      <c r="AA16" s="8" t="s">
        <v>65</v>
      </c>
      <c r="AB16">
        <v>0.72917645169291634</v>
      </c>
      <c r="AC16">
        <v>16</v>
      </c>
      <c r="AI16" s="8" t="s">
        <v>54</v>
      </c>
      <c r="AJ16">
        <v>14</v>
      </c>
      <c r="AL16" s="25" t="s">
        <v>58</v>
      </c>
      <c r="AM16" s="24">
        <v>10</v>
      </c>
      <c r="AN16" s="24">
        <v>10</v>
      </c>
      <c r="AO16" s="25" t="s">
        <v>58</v>
      </c>
      <c r="AP16" s="24">
        <v>10</v>
      </c>
      <c r="AQ16" s="25" t="s">
        <v>58</v>
      </c>
      <c r="AT16" s="24">
        <v>12</v>
      </c>
      <c r="AU16" s="25" t="s">
        <v>68</v>
      </c>
      <c r="AV16" s="25" t="s">
        <v>68</v>
      </c>
      <c r="AW16" s="25" t="s">
        <v>71</v>
      </c>
      <c r="AX16" s="25" t="s">
        <v>63</v>
      </c>
      <c r="AY16" s="25" t="s">
        <v>71</v>
      </c>
      <c r="AZ16" s="25" t="s">
        <v>71</v>
      </c>
      <c r="BA16" s="8" t="s">
        <v>74</v>
      </c>
      <c r="BB16" s="8" t="s">
        <v>67</v>
      </c>
      <c r="BE16" s="25"/>
      <c r="BJ16" s="25"/>
      <c r="BK16" s="25" t="s">
        <v>60</v>
      </c>
      <c r="BL16" s="24">
        <v>2</v>
      </c>
      <c r="BM16" s="24">
        <v>2</v>
      </c>
      <c r="BN16" s="24">
        <v>2</v>
      </c>
      <c r="BO16" s="26">
        <v>2</v>
      </c>
      <c r="BP16">
        <v>1</v>
      </c>
      <c r="BQ16" s="35">
        <v>5</v>
      </c>
      <c r="BR16" s="24">
        <v>2</v>
      </c>
      <c r="BS16" s="24">
        <v>2</v>
      </c>
      <c r="BU16" s="26">
        <v>4</v>
      </c>
      <c r="BV16" s="37" t="s">
        <v>61</v>
      </c>
    </row>
    <row r="17" spans="1:74" ht="16.5" thickBot="1" x14ac:dyDescent="0.3">
      <c r="A17" s="8" t="s">
        <v>61</v>
      </c>
      <c r="B17" s="9">
        <v>8.27</v>
      </c>
      <c r="C17" s="9">
        <v>5.67</v>
      </c>
      <c r="D17" s="9">
        <v>7.33</v>
      </c>
      <c r="E17" s="9">
        <v>7.33</v>
      </c>
      <c r="F17" s="9">
        <v>4.33</v>
      </c>
      <c r="H17">
        <f t="shared" si="0"/>
        <v>8.27</v>
      </c>
      <c r="I17">
        <f t="shared" si="1"/>
        <v>4.33</v>
      </c>
      <c r="K17">
        <f t="shared" si="2"/>
        <v>1</v>
      </c>
      <c r="L17">
        <f t="shared" si="2"/>
        <v>1.3094688221709005</v>
      </c>
      <c r="O17" s="8" t="s">
        <v>61</v>
      </c>
      <c r="P17">
        <v>1</v>
      </c>
      <c r="Q17">
        <f t="shared" si="3"/>
        <v>0.68561064087061674</v>
      </c>
      <c r="R17">
        <f t="shared" si="4"/>
        <v>0.8863361547762999</v>
      </c>
      <c r="S17">
        <f t="shared" si="5"/>
        <v>0.8863361547762999</v>
      </c>
      <c r="T17">
        <f t="shared" si="6"/>
        <v>0.52357920193470375</v>
      </c>
      <c r="U17" s="8" t="s">
        <v>61</v>
      </c>
      <c r="V17">
        <f t="shared" si="7"/>
        <v>0.82307134220072542</v>
      </c>
      <c r="W17">
        <f t="shared" si="8"/>
        <v>0.80613884577475703</v>
      </c>
      <c r="AA17" s="8" t="s">
        <v>57</v>
      </c>
      <c r="AB17">
        <v>0.71726584428123785</v>
      </c>
      <c r="AC17">
        <v>17</v>
      </c>
      <c r="AI17" s="8" t="s">
        <v>55</v>
      </c>
      <c r="AJ17">
        <v>15</v>
      </c>
      <c r="AL17" s="25" t="s">
        <v>59</v>
      </c>
      <c r="AM17" s="24">
        <v>1</v>
      </c>
      <c r="AN17" s="24">
        <v>1</v>
      </c>
      <c r="AO17" s="25" t="s">
        <v>59</v>
      </c>
      <c r="AP17" s="24">
        <v>1</v>
      </c>
      <c r="AQ17" s="25" t="s">
        <v>59</v>
      </c>
      <c r="AT17" s="24">
        <v>13</v>
      </c>
      <c r="AU17" s="25" t="s">
        <v>71</v>
      </c>
      <c r="AV17" s="25" t="s">
        <v>49</v>
      </c>
      <c r="AW17" s="25" t="s">
        <v>63</v>
      </c>
      <c r="AX17" s="25" t="s">
        <v>71</v>
      </c>
      <c r="AY17" s="25" t="s">
        <v>63</v>
      </c>
      <c r="AZ17" s="25" t="s">
        <v>63</v>
      </c>
      <c r="BA17" s="8" t="s">
        <v>49</v>
      </c>
      <c r="BB17" s="8" t="s">
        <v>65</v>
      </c>
      <c r="BE17" s="25"/>
      <c r="BJ17" s="25"/>
      <c r="BK17" s="25" t="s">
        <v>61</v>
      </c>
      <c r="BL17" s="24">
        <v>4</v>
      </c>
      <c r="BM17" s="24">
        <v>4</v>
      </c>
      <c r="BN17" s="24">
        <v>4</v>
      </c>
      <c r="BO17" s="26">
        <v>4</v>
      </c>
      <c r="BP17">
        <v>3</v>
      </c>
      <c r="BQ17" s="35">
        <v>9</v>
      </c>
      <c r="BR17" s="24">
        <v>4</v>
      </c>
      <c r="BS17" s="24">
        <v>5</v>
      </c>
      <c r="BU17" s="26">
        <v>22</v>
      </c>
      <c r="BV17" s="37" t="s">
        <v>62</v>
      </c>
    </row>
    <row r="18" spans="1:74" ht="16.5" thickBot="1" x14ac:dyDescent="0.3">
      <c r="A18" s="8" t="s">
        <v>62</v>
      </c>
      <c r="B18" s="9">
        <v>5.67</v>
      </c>
      <c r="C18" s="9">
        <v>3.67</v>
      </c>
      <c r="D18" s="9">
        <v>5.67</v>
      </c>
      <c r="E18" s="9">
        <v>4.67</v>
      </c>
      <c r="F18" s="9">
        <v>6.98</v>
      </c>
      <c r="H18">
        <f t="shared" si="0"/>
        <v>6.98</v>
      </c>
      <c r="I18">
        <f t="shared" si="1"/>
        <v>3.67</v>
      </c>
      <c r="K18">
        <f t="shared" si="2"/>
        <v>0.81232091690544406</v>
      </c>
      <c r="L18">
        <f t="shared" si="2"/>
        <v>1</v>
      </c>
      <c r="O18" s="8" t="s">
        <v>62</v>
      </c>
      <c r="P18">
        <v>0.81232091690544406</v>
      </c>
      <c r="Q18">
        <f t="shared" si="3"/>
        <v>0.52578796561604579</v>
      </c>
      <c r="R18">
        <f t="shared" si="4"/>
        <v>0.81232091690544406</v>
      </c>
      <c r="S18">
        <f t="shared" si="5"/>
        <v>0.66905444126074498</v>
      </c>
      <c r="T18">
        <f t="shared" si="6"/>
        <v>1</v>
      </c>
      <c r="U18" s="8" t="s">
        <v>62</v>
      </c>
      <c r="V18">
        <f t="shared" si="7"/>
        <v>0.7265042979942693</v>
      </c>
      <c r="W18">
        <f t="shared" si="8"/>
        <v>0.70944923491001965</v>
      </c>
      <c r="AA18" s="8" t="s">
        <v>62</v>
      </c>
      <c r="AB18">
        <v>0.71627126014371956</v>
      </c>
      <c r="AC18">
        <v>18</v>
      </c>
      <c r="AI18" s="8" t="s">
        <v>57</v>
      </c>
      <c r="AJ18">
        <v>16</v>
      </c>
      <c r="AL18" s="25" t="s">
        <v>60</v>
      </c>
      <c r="AM18" s="24">
        <v>2</v>
      </c>
      <c r="AN18" s="24">
        <v>2</v>
      </c>
      <c r="AO18" s="25" t="s">
        <v>60</v>
      </c>
      <c r="AP18" s="24">
        <v>2</v>
      </c>
      <c r="AQ18" s="25" t="s">
        <v>60</v>
      </c>
      <c r="AT18" s="24">
        <v>14</v>
      </c>
      <c r="AU18" s="25" t="s">
        <v>49</v>
      </c>
      <c r="AV18" s="25" t="s">
        <v>71</v>
      </c>
      <c r="AW18" s="25" t="s">
        <v>52</v>
      </c>
      <c r="AX18" s="25" t="s">
        <v>49</v>
      </c>
      <c r="AY18" s="25" t="s">
        <v>52</v>
      </c>
      <c r="AZ18" s="25" t="s">
        <v>52</v>
      </c>
      <c r="BA18" s="8" t="s">
        <v>53</v>
      </c>
      <c r="BB18" s="8" t="s">
        <v>54</v>
      </c>
      <c r="BE18" s="25"/>
      <c r="BJ18" s="25"/>
      <c r="BK18" s="25" t="s">
        <v>62</v>
      </c>
      <c r="BL18" s="24">
        <v>22</v>
      </c>
      <c r="BM18" s="24">
        <v>22</v>
      </c>
      <c r="BN18" s="24">
        <v>22</v>
      </c>
      <c r="BO18" s="26">
        <v>22</v>
      </c>
      <c r="BP18">
        <v>18</v>
      </c>
      <c r="BQ18" s="35">
        <v>18</v>
      </c>
      <c r="BR18" s="24">
        <v>22</v>
      </c>
      <c r="BS18" s="24">
        <v>21</v>
      </c>
      <c r="BU18" s="26">
        <v>13</v>
      </c>
      <c r="BV18" s="37" t="s">
        <v>63</v>
      </c>
    </row>
    <row r="19" spans="1:74" ht="16.5" thickBot="1" x14ac:dyDescent="0.3">
      <c r="A19" s="8" t="s">
        <v>63</v>
      </c>
      <c r="B19" s="9">
        <v>4.33</v>
      </c>
      <c r="C19" s="9">
        <v>5.15</v>
      </c>
      <c r="D19" s="9">
        <v>8.67</v>
      </c>
      <c r="E19" s="9">
        <v>6.67</v>
      </c>
      <c r="F19" s="9">
        <v>4.67</v>
      </c>
      <c r="H19">
        <f t="shared" si="0"/>
        <v>8.67</v>
      </c>
      <c r="I19">
        <f t="shared" si="1"/>
        <v>4.33</v>
      </c>
      <c r="K19">
        <f t="shared" si="2"/>
        <v>0.49942329873125724</v>
      </c>
      <c r="L19">
        <f t="shared" si="2"/>
        <v>1.1893764434180139</v>
      </c>
      <c r="O19" s="8" t="s">
        <v>63</v>
      </c>
      <c r="P19">
        <v>0.49942329873125724</v>
      </c>
      <c r="Q19">
        <f t="shared" si="3"/>
        <v>0.59400230680507504</v>
      </c>
      <c r="R19">
        <f t="shared" si="4"/>
        <v>1</v>
      </c>
      <c r="S19">
        <f t="shared" si="5"/>
        <v>0.76931949250288345</v>
      </c>
      <c r="T19">
        <f t="shared" si="6"/>
        <v>0.53863898500576701</v>
      </c>
      <c r="U19" s="8" t="s">
        <v>63</v>
      </c>
      <c r="V19">
        <f t="shared" si="7"/>
        <v>0.64745098039215687</v>
      </c>
      <c r="W19">
        <f t="shared" si="8"/>
        <v>0.62661554954784715</v>
      </c>
      <c r="AA19" s="8" t="s">
        <v>56</v>
      </c>
      <c r="AB19">
        <v>0.71596140446085221</v>
      </c>
      <c r="AC19">
        <v>19</v>
      </c>
      <c r="AI19" s="8" t="s">
        <v>71</v>
      </c>
      <c r="AJ19">
        <v>17</v>
      </c>
      <c r="AL19" s="25" t="s">
        <v>61</v>
      </c>
      <c r="AM19" s="24">
        <v>4</v>
      </c>
      <c r="AN19" s="24">
        <v>4</v>
      </c>
      <c r="AO19" s="25" t="s">
        <v>61</v>
      </c>
      <c r="AP19" s="24">
        <v>5</v>
      </c>
      <c r="AQ19" s="25" t="s">
        <v>61</v>
      </c>
      <c r="AT19" s="24">
        <v>15</v>
      </c>
      <c r="AU19" s="25" t="s">
        <v>56</v>
      </c>
      <c r="AV19" s="25" t="s">
        <v>56</v>
      </c>
      <c r="AW19" s="25" t="s">
        <v>66</v>
      </c>
      <c r="AX19" s="25" t="s">
        <v>52</v>
      </c>
      <c r="AY19" s="25" t="s">
        <v>72</v>
      </c>
      <c r="AZ19" s="25" t="s">
        <v>66</v>
      </c>
      <c r="BA19" s="8" t="s">
        <v>51</v>
      </c>
      <c r="BB19" s="8" t="s">
        <v>55</v>
      </c>
      <c r="BE19" s="25"/>
      <c r="BJ19" s="25"/>
      <c r="BK19" s="25" t="s">
        <v>63</v>
      </c>
      <c r="BL19" s="24">
        <v>13</v>
      </c>
      <c r="BM19" s="24">
        <v>11</v>
      </c>
      <c r="BN19" s="24">
        <v>10</v>
      </c>
      <c r="BO19" s="26">
        <v>13</v>
      </c>
      <c r="BP19">
        <v>10</v>
      </c>
      <c r="BQ19" s="35">
        <v>20</v>
      </c>
      <c r="BR19" s="24">
        <v>13</v>
      </c>
      <c r="BS19" s="24">
        <v>12</v>
      </c>
      <c r="BU19" s="26">
        <v>7</v>
      </c>
      <c r="BV19" s="37" t="s">
        <v>64</v>
      </c>
    </row>
    <row r="20" spans="1:74" ht="16.5" thickBot="1" x14ac:dyDescent="0.3">
      <c r="A20" s="8" t="s">
        <v>64</v>
      </c>
      <c r="B20" s="9">
        <v>6.33</v>
      </c>
      <c r="C20" s="9">
        <v>5.67</v>
      </c>
      <c r="D20" s="9">
        <v>7.67</v>
      </c>
      <c r="E20" s="9">
        <v>6.24</v>
      </c>
      <c r="F20" s="9">
        <v>4.33</v>
      </c>
      <c r="H20">
        <f t="shared" si="0"/>
        <v>7.67</v>
      </c>
      <c r="I20">
        <f t="shared" si="1"/>
        <v>4.33</v>
      </c>
      <c r="K20">
        <f t="shared" si="2"/>
        <v>0.82529335071707954</v>
      </c>
      <c r="L20">
        <f t="shared" si="2"/>
        <v>1.3094688221709005</v>
      </c>
      <c r="O20" s="8" t="s">
        <v>64</v>
      </c>
      <c r="P20">
        <v>0.82529335071707954</v>
      </c>
      <c r="Q20">
        <f t="shared" si="3"/>
        <v>0.73924380704041726</v>
      </c>
      <c r="R20">
        <f t="shared" si="4"/>
        <v>1</v>
      </c>
      <c r="S20">
        <f t="shared" si="5"/>
        <v>0.81355932203389836</v>
      </c>
      <c r="T20">
        <f t="shared" si="6"/>
        <v>0.5645371577574968</v>
      </c>
      <c r="U20" s="8" t="s">
        <v>64</v>
      </c>
      <c r="V20">
        <f t="shared" si="7"/>
        <v>0.80095176010430247</v>
      </c>
      <c r="W20">
        <f t="shared" si="8"/>
        <v>0.79210880480937296</v>
      </c>
      <c r="AA20" s="8" t="s">
        <v>63</v>
      </c>
      <c r="AB20">
        <v>0.63494972188557108</v>
      </c>
      <c r="AC20">
        <v>20</v>
      </c>
      <c r="AI20" s="8" t="s">
        <v>62</v>
      </c>
      <c r="AJ20">
        <v>18</v>
      </c>
      <c r="AL20" s="25" t="s">
        <v>62</v>
      </c>
      <c r="AM20" s="24">
        <v>22</v>
      </c>
      <c r="AN20" s="24">
        <v>22</v>
      </c>
      <c r="AO20" s="25" t="s">
        <v>62</v>
      </c>
      <c r="AP20" s="24">
        <v>21</v>
      </c>
      <c r="AQ20" s="25" t="s">
        <v>62</v>
      </c>
      <c r="AT20" s="24">
        <v>16</v>
      </c>
      <c r="AU20" s="25" t="s">
        <v>67</v>
      </c>
      <c r="AV20" s="25" t="s">
        <v>67</v>
      </c>
      <c r="AW20" s="25" t="s">
        <v>72</v>
      </c>
      <c r="AX20" s="25" t="s">
        <v>72</v>
      </c>
      <c r="AY20" s="25" t="s">
        <v>66</v>
      </c>
      <c r="AZ20" s="25" t="s">
        <v>72</v>
      </c>
      <c r="BA20" s="8" t="s">
        <v>65</v>
      </c>
      <c r="BB20" s="8" t="s">
        <v>57</v>
      </c>
      <c r="BE20" s="25"/>
      <c r="BJ20" s="25"/>
      <c r="BK20" s="25" t="s">
        <v>64</v>
      </c>
      <c r="BL20" s="24">
        <v>7</v>
      </c>
      <c r="BM20" s="24">
        <v>7</v>
      </c>
      <c r="BN20" s="24">
        <v>7</v>
      </c>
      <c r="BO20" s="26">
        <v>7</v>
      </c>
      <c r="BP20">
        <v>4</v>
      </c>
      <c r="BQ20" s="35">
        <v>11</v>
      </c>
      <c r="BR20" s="24">
        <v>7</v>
      </c>
      <c r="BS20" s="24">
        <v>7</v>
      </c>
      <c r="BU20" s="26">
        <v>24</v>
      </c>
      <c r="BV20" s="37" t="s">
        <v>65</v>
      </c>
    </row>
    <row r="21" spans="1:74" ht="16.5" thickBot="1" x14ac:dyDescent="0.3">
      <c r="A21" s="8" t="s">
        <v>65</v>
      </c>
      <c r="B21" s="9">
        <v>5.67</v>
      </c>
      <c r="C21" s="9">
        <v>3.33</v>
      </c>
      <c r="D21" s="9">
        <v>5.33</v>
      </c>
      <c r="E21" s="9">
        <v>6.67</v>
      </c>
      <c r="F21" s="9">
        <v>5.23</v>
      </c>
      <c r="H21">
        <f t="shared" si="0"/>
        <v>6.67</v>
      </c>
      <c r="I21">
        <f t="shared" si="1"/>
        <v>3.33</v>
      </c>
      <c r="K21">
        <f t="shared" si="2"/>
        <v>0.8500749625187406</v>
      </c>
      <c r="L21">
        <f t="shared" si="2"/>
        <v>1</v>
      </c>
      <c r="O21" s="8" t="s">
        <v>65</v>
      </c>
      <c r="P21">
        <v>0.8500749625187406</v>
      </c>
      <c r="Q21">
        <f t="shared" si="3"/>
        <v>0.49925037481259371</v>
      </c>
      <c r="R21">
        <f t="shared" si="4"/>
        <v>0.79910044977511241</v>
      </c>
      <c r="S21">
        <f t="shared" si="5"/>
        <v>1</v>
      </c>
      <c r="T21">
        <f t="shared" si="6"/>
        <v>0.78410794602698652</v>
      </c>
      <c r="U21" s="8" t="s">
        <v>65</v>
      </c>
      <c r="V21">
        <f t="shared" si="7"/>
        <v>0.74254872563718133</v>
      </c>
      <c r="W21">
        <f t="shared" si="8"/>
        <v>0.72026160239673964</v>
      </c>
      <c r="AA21" s="8" t="s">
        <v>67</v>
      </c>
      <c r="AB21">
        <v>0.62158269141126066</v>
      </c>
      <c r="AC21">
        <v>21</v>
      </c>
      <c r="AI21" s="8" t="s">
        <v>48</v>
      </c>
      <c r="AJ21">
        <v>19</v>
      </c>
      <c r="AL21" s="25" t="s">
        <v>63</v>
      </c>
      <c r="AM21" s="24">
        <v>13</v>
      </c>
      <c r="AN21" s="24">
        <v>13</v>
      </c>
      <c r="AO21" s="25" t="s">
        <v>63</v>
      </c>
      <c r="AP21" s="24">
        <v>12</v>
      </c>
      <c r="AQ21" s="25" t="s">
        <v>63</v>
      </c>
      <c r="AT21" s="24">
        <v>17</v>
      </c>
      <c r="AU21" s="25" t="s">
        <v>66</v>
      </c>
      <c r="AV21" s="25" t="s">
        <v>66</v>
      </c>
      <c r="AW21" s="25" t="s">
        <v>49</v>
      </c>
      <c r="AX21" s="25" t="s">
        <v>56</v>
      </c>
      <c r="AY21" s="25" t="s">
        <v>49</v>
      </c>
      <c r="AZ21" s="25" t="s">
        <v>49</v>
      </c>
      <c r="BA21" s="8" t="s">
        <v>57</v>
      </c>
      <c r="BB21" s="8" t="s">
        <v>71</v>
      </c>
      <c r="BE21" s="25"/>
      <c r="BJ21" s="25"/>
      <c r="BK21" s="25" t="s">
        <v>65</v>
      </c>
      <c r="BL21" s="24">
        <v>24</v>
      </c>
      <c r="BM21" s="24">
        <v>23</v>
      </c>
      <c r="BN21" s="24">
        <v>23</v>
      </c>
      <c r="BO21" s="26">
        <v>24</v>
      </c>
      <c r="BP21">
        <v>13</v>
      </c>
      <c r="BQ21" s="35">
        <v>16</v>
      </c>
      <c r="BR21" s="24">
        <v>24</v>
      </c>
      <c r="BS21" s="24">
        <v>23</v>
      </c>
      <c r="BU21" s="26">
        <v>16</v>
      </c>
      <c r="BV21" s="37" t="s">
        <v>66</v>
      </c>
    </row>
    <row r="22" spans="1:74" ht="16.5" thickBot="1" x14ac:dyDescent="0.3">
      <c r="A22" s="8" t="s">
        <v>66</v>
      </c>
      <c r="B22" s="9">
        <v>5.23</v>
      </c>
      <c r="C22" s="9">
        <v>5.33</v>
      </c>
      <c r="D22" s="9">
        <v>5.67</v>
      </c>
      <c r="E22" s="9">
        <v>5.33</v>
      </c>
      <c r="F22" s="9">
        <v>4.93</v>
      </c>
      <c r="H22">
        <f t="shared" si="0"/>
        <v>5.67</v>
      </c>
      <c r="I22">
        <f t="shared" si="1"/>
        <v>4.93</v>
      </c>
      <c r="K22">
        <f t="shared" si="2"/>
        <v>0.92239858906525585</v>
      </c>
      <c r="L22">
        <f t="shared" si="2"/>
        <v>1.0811359026369169</v>
      </c>
      <c r="O22" s="8" t="s">
        <v>66</v>
      </c>
      <c r="P22">
        <v>0.92239858906525585</v>
      </c>
      <c r="Q22">
        <f t="shared" si="3"/>
        <v>0.94003527336860671</v>
      </c>
      <c r="R22">
        <f t="shared" si="4"/>
        <v>1</v>
      </c>
      <c r="S22">
        <f t="shared" si="5"/>
        <v>0.94003527336860671</v>
      </c>
      <c r="T22">
        <f t="shared" si="6"/>
        <v>0.86948853615520283</v>
      </c>
      <c r="U22" s="8" t="s">
        <v>66</v>
      </c>
      <c r="V22">
        <f t="shared" si="7"/>
        <v>0.93770723104056453</v>
      </c>
      <c r="W22">
        <f t="shared" si="8"/>
        <v>0.93706928814940782</v>
      </c>
      <c r="Y22">
        <f t="shared" ref="Y22:Y29" si="9">0.4*V22+0.6*W22</f>
        <v>0.93732446530587055</v>
      </c>
      <c r="Z22">
        <f t="shared" ref="Z22:Z29" si="10">IF(Y22=MIN($Y$4:$Y$30),1,0)</f>
        <v>0</v>
      </c>
      <c r="AA22" s="8" t="s">
        <v>71</v>
      </c>
      <c r="AB22">
        <v>0.61864350301867366</v>
      </c>
      <c r="AC22">
        <v>22</v>
      </c>
      <c r="AI22" s="8" t="s">
        <v>56</v>
      </c>
      <c r="AJ22">
        <v>20</v>
      </c>
      <c r="AL22" s="25" t="s">
        <v>64</v>
      </c>
      <c r="AM22" s="24">
        <v>7</v>
      </c>
      <c r="AN22" s="24">
        <v>7</v>
      </c>
      <c r="AO22" s="25" t="s">
        <v>64</v>
      </c>
      <c r="AP22" s="24">
        <v>7</v>
      </c>
      <c r="AQ22" s="25" t="s">
        <v>64</v>
      </c>
      <c r="AT22" s="24">
        <v>18</v>
      </c>
      <c r="AU22" s="25" t="s">
        <v>48</v>
      </c>
      <c r="AV22" s="25" t="s">
        <v>48</v>
      </c>
      <c r="AW22" s="25" t="s">
        <v>67</v>
      </c>
      <c r="AX22" s="25" t="s">
        <v>67</v>
      </c>
      <c r="AY22" s="25" t="s">
        <v>67</v>
      </c>
      <c r="AZ22" s="25" t="s">
        <v>67</v>
      </c>
      <c r="BA22" s="8" t="s">
        <v>62</v>
      </c>
      <c r="BB22" s="8" t="s">
        <v>62</v>
      </c>
      <c r="BE22" s="25"/>
      <c r="BJ22" s="25"/>
      <c r="BK22" s="25" t="s">
        <v>66</v>
      </c>
      <c r="BL22" s="24">
        <v>16</v>
      </c>
      <c r="BM22" s="24">
        <v>17</v>
      </c>
      <c r="BN22" s="24">
        <v>17</v>
      </c>
      <c r="BO22" s="26">
        <v>16</v>
      </c>
      <c r="BP22">
        <v>8</v>
      </c>
      <c r="BQ22" s="35">
        <v>1</v>
      </c>
      <c r="BR22" s="24">
        <v>15</v>
      </c>
      <c r="BS22" s="24">
        <v>19</v>
      </c>
      <c r="BU22" s="26">
        <v>18</v>
      </c>
      <c r="BV22" s="37" t="s">
        <v>67</v>
      </c>
    </row>
    <row r="23" spans="1:74" ht="16.5" thickBot="1" x14ac:dyDescent="0.3">
      <c r="A23" s="8" t="s">
        <v>67</v>
      </c>
      <c r="B23" s="9">
        <v>4.2</v>
      </c>
      <c r="C23" s="9">
        <v>4.33</v>
      </c>
      <c r="D23" s="9">
        <v>8.33</v>
      </c>
      <c r="E23" s="9">
        <v>8.33</v>
      </c>
      <c r="F23" s="9">
        <v>3.67</v>
      </c>
      <c r="H23">
        <f t="shared" si="0"/>
        <v>8.33</v>
      </c>
      <c r="I23">
        <f t="shared" si="1"/>
        <v>3.67</v>
      </c>
      <c r="K23">
        <f t="shared" si="2"/>
        <v>0.50420168067226889</v>
      </c>
      <c r="L23">
        <f t="shared" si="2"/>
        <v>1.1798365122615804</v>
      </c>
      <c r="O23" s="8" t="s">
        <v>67</v>
      </c>
      <c r="P23">
        <v>0.50420168067226889</v>
      </c>
      <c r="Q23">
        <f t="shared" si="3"/>
        <v>0.51980792316926772</v>
      </c>
      <c r="R23">
        <f t="shared" si="4"/>
        <v>1</v>
      </c>
      <c r="S23">
        <f t="shared" si="5"/>
        <v>1</v>
      </c>
      <c r="T23">
        <f t="shared" si="6"/>
        <v>0.44057623049219685</v>
      </c>
      <c r="U23" s="8" t="s">
        <v>67</v>
      </c>
      <c r="V23">
        <f t="shared" si="7"/>
        <v>0.64150060024009603</v>
      </c>
      <c r="W23">
        <f t="shared" si="8"/>
        <v>0.60830408552537041</v>
      </c>
      <c r="AA23" s="8" t="s">
        <v>70</v>
      </c>
      <c r="AB23">
        <v>0.59918206060597001</v>
      </c>
      <c r="AC23">
        <v>23</v>
      </c>
      <c r="AI23" s="8" t="s">
        <v>68</v>
      </c>
      <c r="AJ23">
        <v>21</v>
      </c>
      <c r="AL23" s="25" t="s">
        <v>65</v>
      </c>
      <c r="AM23" s="24">
        <v>24</v>
      </c>
      <c r="AN23" s="24">
        <v>24</v>
      </c>
      <c r="AO23" s="25" t="s">
        <v>65</v>
      </c>
      <c r="AP23" s="24">
        <v>23</v>
      </c>
      <c r="AQ23" s="25" t="s">
        <v>65</v>
      </c>
      <c r="AT23" s="24">
        <v>19</v>
      </c>
      <c r="AU23" s="25" t="s">
        <v>55</v>
      </c>
      <c r="AV23" s="25" t="s">
        <v>52</v>
      </c>
      <c r="AW23" s="25" t="s">
        <v>56</v>
      </c>
      <c r="AX23" s="25" t="s">
        <v>66</v>
      </c>
      <c r="AY23" s="25" t="s">
        <v>56</v>
      </c>
      <c r="AZ23" s="25" t="s">
        <v>56</v>
      </c>
      <c r="BA23" s="8" t="s">
        <v>56</v>
      </c>
      <c r="BB23" s="8" t="s">
        <v>48</v>
      </c>
      <c r="BE23" s="25"/>
      <c r="BJ23" s="25"/>
      <c r="BK23" s="25" t="s">
        <v>67</v>
      </c>
      <c r="BL23" s="24">
        <v>18</v>
      </c>
      <c r="BM23" s="24">
        <v>16</v>
      </c>
      <c r="BN23" s="24">
        <v>16</v>
      </c>
      <c r="BO23" s="26">
        <v>18</v>
      </c>
      <c r="BP23">
        <v>12</v>
      </c>
      <c r="BQ23" s="35">
        <v>21</v>
      </c>
      <c r="BR23" s="24">
        <v>18</v>
      </c>
      <c r="BS23" s="24">
        <v>18</v>
      </c>
      <c r="BU23" s="26">
        <v>11</v>
      </c>
      <c r="BV23" s="37" t="s">
        <v>68</v>
      </c>
    </row>
    <row r="24" spans="1:74" ht="16.5" thickBot="1" x14ac:dyDescent="0.3">
      <c r="A24" s="8" t="s">
        <v>68</v>
      </c>
      <c r="B24" s="9">
        <v>6.1</v>
      </c>
      <c r="C24" s="9">
        <v>5.67</v>
      </c>
      <c r="D24" s="9">
        <v>5.67</v>
      </c>
      <c r="E24" s="9">
        <v>5.33</v>
      </c>
      <c r="F24" s="9">
        <v>3.33</v>
      </c>
      <c r="H24">
        <f t="shared" si="0"/>
        <v>6.1</v>
      </c>
      <c r="I24">
        <f t="shared" si="1"/>
        <v>3.33</v>
      </c>
      <c r="K24">
        <f t="shared" si="2"/>
        <v>1</v>
      </c>
      <c r="L24">
        <f t="shared" si="2"/>
        <v>1.7027027027027026</v>
      </c>
      <c r="O24" s="8" t="s">
        <v>68</v>
      </c>
      <c r="P24">
        <v>1</v>
      </c>
      <c r="Q24">
        <f t="shared" si="3"/>
        <v>0.92950819672131146</v>
      </c>
      <c r="R24">
        <f t="shared" si="4"/>
        <v>0.92950819672131146</v>
      </c>
      <c r="S24">
        <f t="shared" si="5"/>
        <v>0.8737704918032787</v>
      </c>
      <c r="T24">
        <f t="shared" si="6"/>
        <v>0.54590163934426239</v>
      </c>
      <c r="U24" s="8" t="s">
        <v>68</v>
      </c>
      <c r="V24">
        <f t="shared" si="7"/>
        <v>0.90686885245901649</v>
      </c>
      <c r="W24">
        <f t="shared" si="8"/>
        <v>0.89541981020579808</v>
      </c>
      <c r="AA24" s="8" t="s">
        <v>48</v>
      </c>
      <c r="AB24">
        <v>0.59161390749798959</v>
      </c>
      <c r="AC24">
        <v>24</v>
      </c>
      <c r="AI24" s="8" t="s">
        <v>52</v>
      </c>
      <c r="AJ24">
        <v>22</v>
      </c>
      <c r="AL24" s="25" t="s">
        <v>66</v>
      </c>
      <c r="AM24" s="24">
        <v>16</v>
      </c>
      <c r="AN24" s="24">
        <v>15</v>
      </c>
      <c r="AO24" s="25" t="s">
        <v>66</v>
      </c>
      <c r="AP24" s="24">
        <v>19</v>
      </c>
      <c r="AQ24" s="25" t="s">
        <v>66</v>
      </c>
      <c r="AT24" s="24">
        <v>20</v>
      </c>
      <c r="AU24" s="25" t="s">
        <v>72</v>
      </c>
      <c r="AV24" s="25" t="s">
        <v>55</v>
      </c>
      <c r="AW24" s="25" t="s">
        <v>48</v>
      </c>
      <c r="AX24" s="25" t="s">
        <v>55</v>
      </c>
      <c r="AY24" s="25" t="s">
        <v>48</v>
      </c>
      <c r="AZ24" s="25" t="s">
        <v>48</v>
      </c>
      <c r="BA24" s="8" t="s">
        <v>63</v>
      </c>
      <c r="BB24" s="8" t="s">
        <v>56</v>
      </c>
      <c r="BE24" s="25"/>
      <c r="BJ24" s="25"/>
      <c r="BK24" s="25" t="s">
        <v>68</v>
      </c>
      <c r="BL24" s="24">
        <v>11</v>
      </c>
      <c r="BM24" s="24">
        <v>12</v>
      </c>
      <c r="BN24" s="24">
        <v>12</v>
      </c>
      <c r="BO24" s="26">
        <v>11</v>
      </c>
      <c r="BP24">
        <v>21</v>
      </c>
      <c r="BQ24" s="35">
        <v>4</v>
      </c>
      <c r="BR24" s="24">
        <v>11</v>
      </c>
      <c r="BS24" s="24">
        <v>11</v>
      </c>
      <c r="BU24" s="26">
        <v>27</v>
      </c>
      <c r="BV24" s="37" t="s">
        <v>69</v>
      </c>
    </row>
    <row r="25" spans="1:74" ht="16.5" thickBot="1" x14ac:dyDescent="0.3">
      <c r="A25" s="8" t="s">
        <v>69</v>
      </c>
      <c r="B25" s="9">
        <v>4.67</v>
      </c>
      <c r="C25" s="9">
        <v>3.25</v>
      </c>
      <c r="D25" s="9">
        <v>3.15</v>
      </c>
      <c r="E25" s="9">
        <v>4.6900000000000004</v>
      </c>
      <c r="F25" s="9">
        <v>4.75</v>
      </c>
      <c r="H25">
        <f t="shared" si="0"/>
        <v>4.75</v>
      </c>
      <c r="I25">
        <f t="shared" si="1"/>
        <v>3.15</v>
      </c>
      <c r="K25">
        <f t="shared" si="2"/>
        <v>0.98315789473684212</v>
      </c>
      <c r="L25">
        <f t="shared" si="2"/>
        <v>1.0317460317460319</v>
      </c>
      <c r="O25" s="8" t="s">
        <v>69</v>
      </c>
      <c r="P25">
        <v>0.98315789473684212</v>
      </c>
      <c r="Q25">
        <f t="shared" si="3"/>
        <v>0.68421052631578949</v>
      </c>
      <c r="R25">
        <f t="shared" si="4"/>
        <v>0.66315789473684206</v>
      </c>
      <c r="S25">
        <f t="shared" si="5"/>
        <v>0.98736842105263167</v>
      </c>
      <c r="T25">
        <f t="shared" si="6"/>
        <v>1</v>
      </c>
      <c r="U25" s="8" t="s">
        <v>69</v>
      </c>
      <c r="V25">
        <f t="shared" si="7"/>
        <v>0.83823157894736844</v>
      </c>
      <c r="W25">
        <f t="shared" si="8"/>
        <v>0.82354935816762853</v>
      </c>
      <c r="AA25" s="8" t="s">
        <v>54</v>
      </c>
      <c r="AB25">
        <v>0.56680613653762091</v>
      </c>
      <c r="AC25">
        <v>25</v>
      </c>
      <c r="AI25" s="8" t="s">
        <v>70</v>
      </c>
      <c r="AJ25">
        <v>23</v>
      </c>
      <c r="AL25" s="25" t="s">
        <v>67</v>
      </c>
      <c r="AM25" s="24">
        <v>18</v>
      </c>
      <c r="AN25" s="24">
        <v>18</v>
      </c>
      <c r="AO25" s="25" t="s">
        <v>67</v>
      </c>
      <c r="AP25" s="24">
        <v>18</v>
      </c>
      <c r="AQ25" s="25" t="s">
        <v>67</v>
      </c>
      <c r="AT25" s="24">
        <v>21</v>
      </c>
      <c r="AU25" s="25" t="s">
        <v>52</v>
      </c>
      <c r="AV25" s="25" t="s">
        <v>72</v>
      </c>
      <c r="AW25" s="25" t="s">
        <v>55</v>
      </c>
      <c r="AX25" s="25" t="s">
        <v>62</v>
      </c>
      <c r="AY25" s="25" t="s">
        <v>55</v>
      </c>
      <c r="AZ25" s="25" t="s">
        <v>55</v>
      </c>
      <c r="BA25" s="8" t="s">
        <v>67</v>
      </c>
      <c r="BB25" s="8" t="s">
        <v>68</v>
      </c>
      <c r="BE25" s="25"/>
      <c r="BJ25" s="25"/>
      <c r="BK25" s="25" t="s">
        <v>69</v>
      </c>
      <c r="BL25" s="24">
        <v>27</v>
      </c>
      <c r="BM25" s="24">
        <v>27</v>
      </c>
      <c r="BN25" s="24">
        <v>27</v>
      </c>
      <c r="BO25" s="26">
        <v>27</v>
      </c>
      <c r="BP25">
        <v>27</v>
      </c>
      <c r="BQ25" s="35">
        <v>7</v>
      </c>
      <c r="BR25" s="24">
        <v>27</v>
      </c>
      <c r="BS25" s="24">
        <v>27</v>
      </c>
      <c r="BU25" s="26">
        <v>26</v>
      </c>
      <c r="BV25" s="37" t="s">
        <v>70</v>
      </c>
    </row>
    <row r="26" spans="1:74" ht="16.5" thickBot="1" x14ac:dyDescent="0.3">
      <c r="A26" s="8" t="s">
        <v>70</v>
      </c>
      <c r="B26" s="9">
        <v>3.67</v>
      </c>
      <c r="C26" s="9">
        <v>3.67</v>
      </c>
      <c r="D26" s="9">
        <v>6.67</v>
      </c>
      <c r="E26" s="9">
        <v>7.67</v>
      </c>
      <c r="F26" s="9">
        <v>4.67</v>
      </c>
      <c r="H26">
        <f t="shared" si="0"/>
        <v>7.67</v>
      </c>
      <c r="I26">
        <f t="shared" si="1"/>
        <v>3.67</v>
      </c>
      <c r="K26">
        <f t="shared" si="2"/>
        <v>0.4784876140808344</v>
      </c>
      <c r="L26">
        <f t="shared" si="2"/>
        <v>1</v>
      </c>
      <c r="O26" s="8" t="s">
        <v>70</v>
      </c>
      <c r="P26">
        <v>0.4784876140808344</v>
      </c>
      <c r="Q26">
        <f t="shared" si="3"/>
        <v>0.4784876140808344</v>
      </c>
      <c r="R26">
        <f t="shared" si="4"/>
        <v>0.86962190352020863</v>
      </c>
      <c r="S26">
        <f t="shared" si="5"/>
        <v>1</v>
      </c>
      <c r="T26">
        <f t="shared" si="6"/>
        <v>0.60886571056062577</v>
      </c>
      <c r="U26" s="8" t="s">
        <v>70</v>
      </c>
      <c r="V26">
        <f t="shared" si="7"/>
        <v>0.61538461538461531</v>
      </c>
      <c r="W26">
        <f t="shared" si="8"/>
        <v>0.58838035742020656</v>
      </c>
      <c r="AA26" s="8" t="s">
        <v>72</v>
      </c>
      <c r="AB26">
        <v>0.55578137086189794</v>
      </c>
      <c r="AC26">
        <v>26</v>
      </c>
      <c r="AI26" s="8" t="s">
        <v>51</v>
      </c>
      <c r="AJ26">
        <v>24</v>
      </c>
      <c r="AL26" s="25" t="s">
        <v>68</v>
      </c>
      <c r="AM26" s="24">
        <v>11</v>
      </c>
      <c r="AN26" s="24">
        <v>11</v>
      </c>
      <c r="AO26" s="25" t="s">
        <v>68</v>
      </c>
      <c r="AP26" s="24">
        <v>11</v>
      </c>
      <c r="AQ26" s="25" t="s">
        <v>68</v>
      </c>
      <c r="AT26" s="24">
        <v>22</v>
      </c>
      <c r="AU26" s="25" t="s">
        <v>62</v>
      </c>
      <c r="AV26" s="25" t="s">
        <v>62</v>
      </c>
      <c r="AW26" s="25" t="s">
        <v>62</v>
      </c>
      <c r="AX26" s="25" t="s">
        <v>48</v>
      </c>
      <c r="AY26" s="25" t="s">
        <v>62</v>
      </c>
      <c r="AZ26" s="25" t="s">
        <v>62</v>
      </c>
      <c r="BA26" s="8" t="s">
        <v>71</v>
      </c>
      <c r="BB26" s="8" t="s">
        <v>52</v>
      </c>
      <c r="BE26" s="25"/>
      <c r="BJ26" s="25"/>
      <c r="BK26" s="25" t="s">
        <v>70</v>
      </c>
      <c r="BL26" s="24">
        <v>26</v>
      </c>
      <c r="BM26" s="24">
        <v>25</v>
      </c>
      <c r="BN26" s="24">
        <v>25</v>
      </c>
      <c r="BO26" s="26">
        <v>26</v>
      </c>
      <c r="BP26">
        <v>23</v>
      </c>
      <c r="BQ26" s="35">
        <v>23</v>
      </c>
      <c r="BR26" s="24">
        <v>26</v>
      </c>
      <c r="BS26" s="24">
        <v>25</v>
      </c>
      <c r="BU26" s="26">
        <v>12</v>
      </c>
      <c r="BV26" s="37" t="s">
        <v>71</v>
      </c>
    </row>
    <row r="27" spans="1:74" ht="16.5" thickBot="1" x14ac:dyDescent="0.3">
      <c r="A27" s="8" t="s">
        <v>71</v>
      </c>
      <c r="B27" s="9">
        <v>8.33</v>
      </c>
      <c r="C27" s="9">
        <v>2.67</v>
      </c>
      <c r="D27" s="9">
        <v>4.67</v>
      </c>
      <c r="E27" s="9">
        <v>7.33</v>
      </c>
      <c r="F27" s="9">
        <v>4.67</v>
      </c>
      <c r="H27">
        <f t="shared" si="0"/>
        <v>8.33</v>
      </c>
      <c r="I27">
        <f t="shared" si="1"/>
        <v>2.67</v>
      </c>
      <c r="K27">
        <f t="shared" si="2"/>
        <v>1</v>
      </c>
      <c r="L27">
        <f t="shared" si="2"/>
        <v>1</v>
      </c>
      <c r="O27" s="8" t="s">
        <v>71</v>
      </c>
      <c r="P27">
        <v>1</v>
      </c>
      <c r="Q27">
        <f t="shared" si="3"/>
        <v>0.32052821128451381</v>
      </c>
      <c r="R27">
        <f t="shared" si="4"/>
        <v>0.5606242496998799</v>
      </c>
      <c r="S27">
        <f t="shared" si="5"/>
        <v>0.87995198079231696</v>
      </c>
      <c r="T27">
        <f t="shared" si="6"/>
        <v>0.5606242496998799</v>
      </c>
      <c r="U27" s="8" t="s">
        <v>71</v>
      </c>
      <c r="V27">
        <f t="shared" si="7"/>
        <v>0.65752701080432174</v>
      </c>
      <c r="W27">
        <f t="shared" si="8"/>
        <v>0.5927211644949083</v>
      </c>
      <c r="AA27" s="8" t="s">
        <v>52</v>
      </c>
      <c r="AB27">
        <v>0.5494605481590471</v>
      </c>
      <c r="AC27">
        <v>27</v>
      </c>
      <c r="AI27" s="8" t="s">
        <v>72</v>
      </c>
      <c r="AJ27">
        <v>25</v>
      </c>
      <c r="AL27" s="25" t="s">
        <v>69</v>
      </c>
      <c r="AM27" s="24">
        <v>27</v>
      </c>
      <c r="AN27" s="24">
        <v>27</v>
      </c>
      <c r="AO27" s="25" t="s">
        <v>69</v>
      </c>
      <c r="AP27" s="24">
        <v>27</v>
      </c>
      <c r="AQ27" s="25" t="s">
        <v>69</v>
      </c>
      <c r="AT27" s="24">
        <v>23</v>
      </c>
      <c r="AU27" s="25" t="s">
        <v>65</v>
      </c>
      <c r="AV27" s="25" t="s">
        <v>65</v>
      </c>
      <c r="AW27" s="25" t="s">
        <v>57</v>
      </c>
      <c r="AX27" s="25" t="s">
        <v>65</v>
      </c>
      <c r="AY27" s="25" t="s">
        <v>57</v>
      </c>
      <c r="AZ27" s="25" t="s">
        <v>65</v>
      </c>
      <c r="BA27" s="8" t="s">
        <v>70</v>
      </c>
      <c r="BB27" s="8" t="s">
        <v>70</v>
      </c>
      <c r="BE27" s="25"/>
      <c r="BJ27" s="25"/>
      <c r="BK27" s="25" t="s">
        <v>71</v>
      </c>
      <c r="BL27" s="24">
        <v>12</v>
      </c>
      <c r="BM27" s="24">
        <v>13</v>
      </c>
      <c r="BN27" s="24">
        <v>14</v>
      </c>
      <c r="BO27" s="26">
        <v>12</v>
      </c>
      <c r="BP27">
        <v>17</v>
      </c>
      <c r="BQ27" s="35">
        <v>22</v>
      </c>
      <c r="BR27" s="24">
        <v>12</v>
      </c>
      <c r="BS27" s="24">
        <v>13</v>
      </c>
      <c r="BU27" s="26">
        <v>15</v>
      </c>
      <c r="BV27" s="37" t="s">
        <v>72</v>
      </c>
    </row>
    <row r="28" spans="1:74" ht="32.25" thickBot="1" x14ac:dyDescent="0.3">
      <c r="A28" s="8" t="s">
        <v>72</v>
      </c>
      <c r="B28" s="9">
        <v>8.67</v>
      </c>
      <c r="C28" s="9">
        <v>2.33</v>
      </c>
      <c r="D28" s="9">
        <v>4.13</v>
      </c>
      <c r="E28" s="9">
        <v>5.67</v>
      </c>
      <c r="F28" s="9">
        <v>4.67</v>
      </c>
      <c r="H28">
        <f t="shared" si="0"/>
        <v>8.67</v>
      </c>
      <c r="I28">
        <f t="shared" si="1"/>
        <v>2.33</v>
      </c>
      <c r="K28">
        <f t="shared" si="2"/>
        <v>1</v>
      </c>
      <c r="L28">
        <f t="shared" si="2"/>
        <v>1</v>
      </c>
      <c r="O28" s="8" t="s">
        <v>72</v>
      </c>
      <c r="P28">
        <v>1</v>
      </c>
      <c r="Q28">
        <f t="shared" si="3"/>
        <v>0.26874279123414074</v>
      </c>
      <c r="R28">
        <f t="shared" si="4"/>
        <v>0.47635524798154555</v>
      </c>
      <c r="S28">
        <f t="shared" si="5"/>
        <v>0.65397923875432529</v>
      </c>
      <c r="T28">
        <f t="shared" si="6"/>
        <v>0.53863898500576701</v>
      </c>
      <c r="U28" s="8" t="s">
        <v>72</v>
      </c>
      <c r="V28">
        <f t="shared" si="7"/>
        <v>0.60009227220299888</v>
      </c>
      <c r="W28">
        <f t="shared" si="8"/>
        <v>0.52624076996783076</v>
      </c>
      <c r="AA28" s="28" t="s">
        <v>9</v>
      </c>
      <c r="AB28" s="31" t="s">
        <v>780</v>
      </c>
      <c r="AC28" s="33" t="s">
        <v>781</v>
      </c>
      <c r="AI28" s="8" t="s">
        <v>49</v>
      </c>
      <c r="AJ28">
        <v>26</v>
      </c>
      <c r="AL28" s="25" t="s">
        <v>70</v>
      </c>
      <c r="AM28" s="24">
        <v>26</v>
      </c>
      <c r="AN28" s="24">
        <v>26</v>
      </c>
      <c r="AO28" s="25" t="s">
        <v>70</v>
      </c>
      <c r="AP28" s="24">
        <v>25</v>
      </c>
      <c r="AQ28" s="25" t="s">
        <v>70</v>
      </c>
      <c r="AT28" s="24">
        <v>24</v>
      </c>
      <c r="AU28" s="25" t="s">
        <v>57</v>
      </c>
      <c r="AV28" s="25" t="s">
        <v>57</v>
      </c>
      <c r="AW28" s="25" t="s">
        <v>65</v>
      </c>
      <c r="AX28" s="25" t="s">
        <v>57</v>
      </c>
      <c r="AY28" s="25" t="s">
        <v>65</v>
      </c>
      <c r="AZ28" s="25" t="s">
        <v>57</v>
      </c>
      <c r="BA28" s="8" t="s">
        <v>48</v>
      </c>
      <c r="BB28" s="8" t="s">
        <v>51</v>
      </c>
      <c r="BE28" s="25"/>
      <c r="BJ28" s="25"/>
      <c r="BK28" s="25" t="s">
        <v>72</v>
      </c>
      <c r="BL28" s="24">
        <v>15</v>
      </c>
      <c r="BM28" s="24">
        <v>20</v>
      </c>
      <c r="BN28" s="24">
        <v>21</v>
      </c>
      <c r="BO28" s="26">
        <v>15</v>
      </c>
      <c r="BP28">
        <v>25</v>
      </c>
      <c r="BQ28" s="35">
        <v>26</v>
      </c>
      <c r="BR28" s="24">
        <v>16</v>
      </c>
      <c r="BS28" s="24">
        <v>16</v>
      </c>
      <c r="BU28" s="26">
        <v>9</v>
      </c>
      <c r="BV28" s="37" t="s">
        <v>73</v>
      </c>
    </row>
    <row r="29" spans="1:74" ht="16.5" thickBot="1" x14ac:dyDescent="0.3">
      <c r="A29" s="8" t="s">
        <v>73</v>
      </c>
      <c r="B29" s="9">
        <v>5.67</v>
      </c>
      <c r="C29" s="9">
        <v>6.33</v>
      </c>
      <c r="D29" s="9">
        <v>6.33</v>
      </c>
      <c r="E29" s="9">
        <v>5.33</v>
      </c>
      <c r="F29" s="9">
        <v>4.96</v>
      </c>
      <c r="H29">
        <f t="shared" si="0"/>
        <v>6.33</v>
      </c>
      <c r="I29">
        <f t="shared" si="1"/>
        <v>4.96</v>
      </c>
      <c r="K29">
        <f t="shared" si="2"/>
        <v>0.89573459715639814</v>
      </c>
      <c r="L29">
        <f t="shared" si="2"/>
        <v>1.2762096774193548</v>
      </c>
      <c r="O29" s="8" t="s">
        <v>73</v>
      </c>
      <c r="P29">
        <v>0.89573459715639814</v>
      </c>
      <c r="Q29">
        <f t="shared" si="3"/>
        <v>1</v>
      </c>
      <c r="R29">
        <f t="shared" si="4"/>
        <v>1</v>
      </c>
      <c r="S29">
        <f t="shared" si="5"/>
        <v>0.84202211690363349</v>
      </c>
      <c r="T29">
        <f t="shared" si="6"/>
        <v>0.78357030015797791</v>
      </c>
      <c r="U29" s="8" t="s">
        <v>73</v>
      </c>
      <c r="V29">
        <f t="shared" si="7"/>
        <v>0.92865718799368091</v>
      </c>
      <c r="W29">
        <f t="shared" si="8"/>
        <v>0.92548413793585638</v>
      </c>
      <c r="Y29">
        <f t="shared" si="9"/>
        <v>0.92675335795898617</v>
      </c>
      <c r="Z29">
        <f t="shared" si="10"/>
        <v>1</v>
      </c>
      <c r="AA29" s="30"/>
      <c r="AI29" s="8" t="s">
        <v>69</v>
      </c>
      <c r="AJ29">
        <v>27</v>
      </c>
      <c r="AL29" s="25" t="s">
        <v>71</v>
      </c>
      <c r="AM29" s="24">
        <v>12</v>
      </c>
      <c r="AN29" s="24">
        <v>12</v>
      </c>
      <c r="AO29" s="25" t="s">
        <v>71</v>
      </c>
      <c r="AP29" s="24">
        <v>13</v>
      </c>
      <c r="AQ29" s="25" t="s">
        <v>71</v>
      </c>
      <c r="AT29" s="24">
        <v>25</v>
      </c>
      <c r="AU29" s="25" t="s">
        <v>70</v>
      </c>
      <c r="AV29" s="25" t="s">
        <v>70</v>
      </c>
      <c r="AW29" s="25" t="s">
        <v>54</v>
      </c>
      <c r="AX29" s="25" t="s">
        <v>70</v>
      </c>
      <c r="AY29" s="25" t="s">
        <v>54</v>
      </c>
      <c r="AZ29" s="25" t="s">
        <v>54</v>
      </c>
      <c r="BA29" s="8" t="s">
        <v>54</v>
      </c>
      <c r="BB29" s="8" t="s">
        <v>72</v>
      </c>
      <c r="BE29" s="25"/>
      <c r="BJ29" s="25"/>
      <c r="BK29" s="25" t="s">
        <v>73</v>
      </c>
      <c r="BL29" s="24">
        <v>9</v>
      </c>
      <c r="BM29" s="24">
        <v>8</v>
      </c>
      <c r="BN29" s="24">
        <v>8</v>
      </c>
      <c r="BO29" s="26">
        <v>9</v>
      </c>
      <c r="BP29">
        <v>7</v>
      </c>
      <c r="BQ29" s="35">
        <v>2</v>
      </c>
      <c r="BR29" s="24">
        <v>9</v>
      </c>
      <c r="BS29" s="24">
        <v>8</v>
      </c>
      <c r="BU29" s="26">
        <v>6</v>
      </c>
      <c r="BV29" s="37" t="s">
        <v>74</v>
      </c>
    </row>
    <row r="30" spans="1:74" ht="32.25" thickBot="1" x14ac:dyDescent="0.3">
      <c r="A30" s="8" t="s">
        <v>74</v>
      </c>
      <c r="B30" s="9">
        <v>4.97</v>
      </c>
      <c r="C30" s="9">
        <v>7.89</v>
      </c>
      <c r="D30" s="9">
        <v>8.33</v>
      </c>
      <c r="E30" s="9">
        <v>6.33</v>
      </c>
      <c r="F30" s="9">
        <v>5.16</v>
      </c>
      <c r="H30">
        <f t="shared" si="0"/>
        <v>8.33</v>
      </c>
      <c r="I30">
        <f t="shared" si="1"/>
        <v>4.97</v>
      </c>
      <c r="K30">
        <f t="shared" si="2"/>
        <v>0.59663865546218486</v>
      </c>
      <c r="L30">
        <f t="shared" si="2"/>
        <v>1.5875251509054327</v>
      </c>
      <c r="O30" s="8" t="s">
        <v>74</v>
      </c>
      <c r="P30">
        <v>0.59663865546218486</v>
      </c>
      <c r="Q30">
        <f t="shared" si="3"/>
        <v>0.94717887154861935</v>
      </c>
      <c r="R30">
        <f t="shared" si="4"/>
        <v>1</v>
      </c>
      <c r="S30">
        <f t="shared" si="5"/>
        <v>0.7599039615846338</v>
      </c>
      <c r="T30">
        <f t="shared" si="6"/>
        <v>0.61944777911164461</v>
      </c>
      <c r="U30" s="8" t="s">
        <v>74</v>
      </c>
      <c r="V30">
        <f t="shared" si="7"/>
        <v>0.79411764705882348</v>
      </c>
      <c r="W30">
        <f t="shared" si="8"/>
        <v>0.77490484914560442</v>
      </c>
      <c r="AA30" s="30"/>
      <c r="AI30" s="28" t="s">
        <v>9</v>
      </c>
      <c r="AJ30" t="s">
        <v>770</v>
      </c>
      <c r="AL30" s="25" t="s">
        <v>72</v>
      </c>
      <c r="AM30" s="24">
        <v>15</v>
      </c>
      <c r="AN30" s="24">
        <v>16</v>
      </c>
      <c r="AO30" s="25" t="s">
        <v>72</v>
      </c>
      <c r="AP30" s="24">
        <v>16</v>
      </c>
      <c r="AQ30" s="25" t="s">
        <v>72</v>
      </c>
      <c r="AT30" s="24">
        <v>26</v>
      </c>
      <c r="AU30" s="25" t="s">
        <v>54</v>
      </c>
      <c r="AV30" s="25" t="s">
        <v>54</v>
      </c>
      <c r="AW30" s="25" t="s">
        <v>70</v>
      </c>
      <c r="AX30" s="25" t="s">
        <v>54</v>
      </c>
      <c r="AY30" s="25" t="s">
        <v>70</v>
      </c>
      <c r="AZ30" s="25" t="s">
        <v>70</v>
      </c>
      <c r="BA30" s="8" t="s">
        <v>72</v>
      </c>
      <c r="BB30" s="8" t="s">
        <v>49</v>
      </c>
      <c r="BE30" s="25"/>
      <c r="BK30" s="25" t="s">
        <v>74</v>
      </c>
      <c r="BL30" s="24">
        <v>6</v>
      </c>
      <c r="BM30" s="24">
        <v>6</v>
      </c>
      <c r="BN30" s="24">
        <v>6</v>
      </c>
      <c r="BO30" s="26">
        <v>6</v>
      </c>
      <c r="BP30">
        <v>5</v>
      </c>
      <c r="BQ30" s="35">
        <v>12</v>
      </c>
      <c r="BR30" s="24">
        <v>6</v>
      </c>
      <c r="BS30" s="24">
        <v>6</v>
      </c>
    </row>
    <row r="31" spans="1:74" ht="16.5" thickBot="1" x14ac:dyDescent="0.3">
      <c r="AL31" s="25" t="s">
        <v>73</v>
      </c>
      <c r="AM31" s="24">
        <v>9</v>
      </c>
      <c r="AN31" s="24">
        <v>9</v>
      </c>
      <c r="AO31" s="25" t="s">
        <v>73</v>
      </c>
      <c r="AP31" s="24">
        <v>8</v>
      </c>
      <c r="AQ31" s="25" t="s">
        <v>73</v>
      </c>
      <c r="AT31" s="24">
        <v>27</v>
      </c>
      <c r="AU31" s="25" t="s">
        <v>69</v>
      </c>
      <c r="AV31" s="25" t="s">
        <v>69</v>
      </c>
      <c r="AW31" s="25" t="s">
        <v>69</v>
      </c>
      <c r="AX31" s="25" t="s">
        <v>69</v>
      </c>
      <c r="AY31" s="25" t="s">
        <v>69</v>
      </c>
      <c r="AZ31" s="25" t="s">
        <v>69</v>
      </c>
      <c r="BA31" s="8" t="s">
        <v>52</v>
      </c>
      <c r="BB31" s="8" t="s">
        <v>69</v>
      </c>
      <c r="BE31" s="25"/>
    </row>
    <row r="32" spans="1:74" ht="15.75" thickBot="1" x14ac:dyDescent="0.3">
      <c r="AL32" s="25" t="s">
        <v>74</v>
      </c>
      <c r="AM32" s="24">
        <v>6</v>
      </c>
      <c r="AN32" s="24">
        <v>6</v>
      </c>
      <c r="AO32" s="25" t="s">
        <v>74</v>
      </c>
      <c r="AP32" s="24">
        <v>6</v>
      </c>
      <c r="AQ32" s="25" t="s">
        <v>74</v>
      </c>
    </row>
  </sheetData>
  <sortState ref="BU3:BV29">
    <sortCondition ref="BV3:BV29" customList="b1,b2,b3,b4,b5,b6,b7,b8,b9,b10,b11,b12,b13,b14,b15,b16,b17,b18,b19,b20,b21,b22,b23,b24,b25,b26,b27"/>
  </sortState>
  <mergeCells count="23">
    <mergeCell ref="BR2:BR3"/>
    <mergeCell ref="BS2:BS3"/>
    <mergeCell ref="AL4:AL5"/>
    <mergeCell ref="AM4:AM5"/>
    <mergeCell ref="BO2:BO3"/>
    <mergeCell ref="BP2:BP3"/>
    <mergeCell ref="BQ2:BQ3"/>
    <mergeCell ref="BM2:BM3"/>
    <mergeCell ref="BL2:BL3"/>
    <mergeCell ref="AO4:AO5"/>
    <mergeCell ref="AN4:AN5"/>
    <mergeCell ref="AQ4:AQ5"/>
    <mergeCell ref="AP4:AP5"/>
    <mergeCell ref="BA3:BA4"/>
    <mergeCell ref="BB3:BB4"/>
    <mergeCell ref="BE3:BE4"/>
    <mergeCell ref="BN2:BN3"/>
    <mergeCell ref="AU3:AU4"/>
    <mergeCell ref="AV3:AV4"/>
    <mergeCell ref="AW3:AW4"/>
    <mergeCell ref="AX3:AX4"/>
    <mergeCell ref="AY3:AY4"/>
    <mergeCell ref="AZ3:AZ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32"/>
  <sheetViews>
    <sheetView topLeftCell="A3" workbookViewId="0">
      <selection activeCell="H4" sqref="H4:H5"/>
    </sheetView>
  </sheetViews>
  <sheetFormatPr defaultRowHeight="15" x14ac:dyDescent="0.25"/>
  <sheetData>
    <row r="3" spans="5:8" ht="15.75" thickBot="1" x14ac:dyDescent="0.3"/>
    <row r="4" spans="5:8" x14ac:dyDescent="0.25">
      <c r="E4" s="22" t="s">
        <v>782</v>
      </c>
      <c r="F4" s="40" t="s">
        <v>791</v>
      </c>
      <c r="G4" s="41" t="s">
        <v>792</v>
      </c>
      <c r="H4" s="38" t="s">
        <v>793</v>
      </c>
    </row>
    <row r="5" spans="5:8" ht="15.75" thickBot="1" x14ac:dyDescent="0.3">
      <c r="E5" s="23" t="s">
        <v>781</v>
      </c>
      <c r="F5" s="40"/>
      <c r="G5" s="42"/>
      <c r="H5" s="39"/>
    </row>
    <row r="6" spans="5:8" ht="16.5" thickBot="1" x14ac:dyDescent="0.3">
      <c r="E6" s="25" t="s">
        <v>48</v>
      </c>
      <c r="F6">
        <v>19</v>
      </c>
      <c r="G6" s="35">
        <v>24</v>
      </c>
      <c r="H6" s="26">
        <v>20</v>
      </c>
    </row>
    <row r="7" spans="5:8" ht="16.5" thickBot="1" x14ac:dyDescent="0.3">
      <c r="E7" s="25" t="s">
        <v>49</v>
      </c>
      <c r="F7">
        <v>26</v>
      </c>
      <c r="G7" s="35">
        <v>13</v>
      </c>
      <c r="H7" s="26">
        <v>17</v>
      </c>
    </row>
    <row r="8" spans="5:8" ht="16.5" thickBot="1" x14ac:dyDescent="0.3">
      <c r="E8" s="25" t="s">
        <v>50</v>
      </c>
      <c r="F8">
        <v>9</v>
      </c>
      <c r="G8" s="35">
        <v>10</v>
      </c>
      <c r="H8" s="26">
        <v>3</v>
      </c>
    </row>
    <row r="9" spans="5:8" ht="16.5" thickBot="1" x14ac:dyDescent="0.3">
      <c r="E9" s="25" t="s">
        <v>51</v>
      </c>
      <c r="F9">
        <v>24</v>
      </c>
      <c r="G9" s="35">
        <v>15</v>
      </c>
      <c r="H9" s="26">
        <v>8</v>
      </c>
    </row>
    <row r="10" spans="5:8" ht="16.5" thickBot="1" x14ac:dyDescent="0.3">
      <c r="E10" s="25" t="s">
        <v>52</v>
      </c>
      <c r="F10">
        <v>22</v>
      </c>
      <c r="G10" s="35">
        <v>27</v>
      </c>
      <c r="H10" s="26">
        <v>14</v>
      </c>
    </row>
    <row r="11" spans="5:8" ht="16.5" thickBot="1" x14ac:dyDescent="0.3">
      <c r="E11" s="25" t="s">
        <v>53</v>
      </c>
      <c r="F11">
        <v>6</v>
      </c>
      <c r="G11" s="35">
        <v>14</v>
      </c>
      <c r="H11" s="26">
        <v>5</v>
      </c>
    </row>
    <row r="12" spans="5:8" ht="16.5" thickBot="1" x14ac:dyDescent="0.3">
      <c r="E12" s="25" t="s">
        <v>54</v>
      </c>
      <c r="F12">
        <v>14</v>
      </c>
      <c r="G12" s="35">
        <v>25</v>
      </c>
      <c r="H12" s="26">
        <v>25</v>
      </c>
    </row>
    <row r="13" spans="5:8" ht="16.5" thickBot="1" x14ac:dyDescent="0.3">
      <c r="E13" s="25" t="s">
        <v>55</v>
      </c>
      <c r="F13">
        <v>15</v>
      </c>
      <c r="G13" s="35">
        <v>6</v>
      </c>
      <c r="H13" s="26">
        <v>21</v>
      </c>
    </row>
    <row r="14" spans="5:8" ht="16.5" thickBot="1" x14ac:dyDescent="0.3">
      <c r="E14" s="25" t="s">
        <v>56</v>
      </c>
      <c r="F14">
        <v>20</v>
      </c>
      <c r="G14" s="35">
        <v>19</v>
      </c>
      <c r="H14" s="26">
        <v>19</v>
      </c>
    </row>
    <row r="15" spans="5:8" ht="16.5" thickBot="1" x14ac:dyDescent="0.3">
      <c r="E15" s="25" t="s">
        <v>57</v>
      </c>
      <c r="F15">
        <v>16</v>
      </c>
      <c r="G15" s="35">
        <v>17</v>
      </c>
      <c r="H15" s="26">
        <v>23</v>
      </c>
    </row>
    <row r="16" spans="5:8" ht="16.5" thickBot="1" x14ac:dyDescent="0.3">
      <c r="E16" s="25" t="s">
        <v>58</v>
      </c>
      <c r="F16">
        <v>11</v>
      </c>
      <c r="G16" s="35">
        <v>8</v>
      </c>
      <c r="H16" s="26">
        <v>10</v>
      </c>
    </row>
    <row r="17" spans="5:8" ht="16.5" thickBot="1" x14ac:dyDescent="0.3">
      <c r="E17" s="25" t="s">
        <v>59</v>
      </c>
      <c r="F17">
        <v>2</v>
      </c>
      <c r="G17" s="35">
        <v>3</v>
      </c>
      <c r="H17" s="26">
        <v>1</v>
      </c>
    </row>
    <row r="18" spans="5:8" ht="16.5" thickBot="1" x14ac:dyDescent="0.3">
      <c r="E18" s="25" t="s">
        <v>60</v>
      </c>
      <c r="F18">
        <v>1</v>
      </c>
      <c r="G18" s="35">
        <v>5</v>
      </c>
      <c r="H18" s="26">
        <v>2</v>
      </c>
    </row>
    <row r="19" spans="5:8" ht="16.5" thickBot="1" x14ac:dyDescent="0.3">
      <c r="E19" s="25" t="s">
        <v>61</v>
      </c>
      <c r="F19">
        <v>3</v>
      </c>
      <c r="G19" s="35">
        <v>9</v>
      </c>
      <c r="H19" s="26">
        <v>4</v>
      </c>
    </row>
    <row r="20" spans="5:8" ht="16.5" thickBot="1" x14ac:dyDescent="0.3">
      <c r="E20" s="25" t="s">
        <v>62</v>
      </c>
      <c r="F20">
        <v>18</v>
      </c>
      <c r="G20" s="35">
        <v>18</v>
      </c>
      <c r="H20" s="26">
        <v>22</v>
      </c>
    </row>
    <row r="21" spans="5:8" ht="16.5" thickBot="1" x14ac:dyDescent="0.3">
      <c r="E21" s="25" t="s">
        <v>63</v>
      </c>
      <c r="F21">
        <v>10</v>
      </c>
      <c r="G21" s="35">
        <v>20</v>
      </c>
      <c r="H21" s="26">
        <v>13</v>
      </c>
    </row>
    <row r="22" spans="5:8" ht="16.5" thickBot="1" x14ac:dyDescent="0.3">
      <c r="E22" s="25" t="s">
        <v>64</v>
      </c>
      <c r="F22">
        <v>4</v>
      </c>
      <c r="G22" s="35">
        <v>11</v>
      </c>
      <c r="H22" s="26">
        <v>7</v>
      </c>
    </row>
    <row r="23" spans="5:8" ht="16.5" thickBot="1" x14ac:dyDescent="0.3">
      <c r="E23" s="25" t="s">
        <v>65</v>
      </c>
      <c r="F23">
        <v>13</v>
      </c>
      <c r="G23" s="35">
        <v>16</v>
      </c>
      <c r="H23" s="26">
        <v>24</v>
      </c>
    </row>
    <row r="24" spans="5:8" ht="16.5" thickBot="1" x14ac:dyDescent="0.3">
      <c r="E24" s="25" t="s">
        <v>66</v>
      </c>
      <c r="F24">
        <v>8</v>
      </c>
      <c r="G24" s="35">
        <v>1</v>
      </c>
      <c r="H24" s="26">
        <v>16</v>
      </c>
    </row>
    <row r="25" spans="5:8" ht="16.5" thickBot="1" x14ac:dyDescent="0.3">
      <c r="E25" s="25" t="s">
        <v>67</v>
      </c>
      <c r="F25">
        <v>12</v>
      </c>
      <c r="G25" s="35">
        <v>21</v>
      </c>
      <c r="H25" s="26">
        <v>18</v>
      </c>
    </row>
    <row r="26" spans="5:8" ht="16.5" thickBot="1" x14ac:dyDescent="0.3">
      <c r="E26" s="25" t="s">
        <v>68</v>
      </c>
      <c r="F26">
        <v>21</v>
      </c>
      <c r="G26" s="35">
        <v>4</v>
      </c>
      <c r="H26" s="26">
        <v>11</v>
      </c>
    </row>
    <row r="27" spans="5:8" ht="16.5" thickBot="1" x14ac:dyDescent="0.3">
      <c r="E27" s="25" t="s">
        <v>69</v>
      </c>
      <c r="F27">
        <v>27</v>
      </c>
      <c r="G27" s="35">
        <v>7</v>
      </c>
      <c r="H27" s="26">
        <v>27</v>
      </c>
    </row>
    <row r="28" spans="5:8" ht="16.5" thickBot="1" x14ac:dyDescent="0.3">
      <c r="E28" s="25" t="s">
        <v>70</v>
      </c>
      <c r="F28">
        <v>23</v>
      </c>
      <c r="G28" s="35">
        <v>23</v>
      </c>
      <c r="H28" s="26">
        <v>26</v>
      </c>
    </row>
    <row r="29" spans="5:8" ht="16.5" thickBot="1" x14ac:dyDescent="0.3">
      <c r="E29" s="25" t="s">
        <v>71</v>
      </c>
      <c r="F29">
        <v>17</v>
      </c>
      <c r="G29" s="35">
        <v>22</v>
      </c>
      <c r="H29" s="26">
        <v>12</v>
      </c>
    </row>
    <row r="30" spans="5:8" ht="16.5" thickBot="1" x14ac:dyDescent="0.3">
      <c r="E30" s="25" t="s">
        <v>72</v>
      </c>
      <c r="F30">
        <v>25</v>
      </c>
      <c r="G30" s="35">
        <v>26</v>
      </c>
      <c r="H30" s="26">
        <v>15</v>
      </c>
    </row>
    <row r="31" spans="5:8" ht="16.5" thickBot="1" x14ac:dyDescent="0.3">
      <c r="E31" s="25" t="s">
        <v>73</v>
      </c>
      <c r="F31">
        <v>7</v>
      </c>
      <c r="G31" s="35">
        <v>2</v>
      </c>
      <c r="H31" s="26">
        <v>9</v>
      </c>
    </row>
    <row r="32" spans="5:8" ht="16.5" thickBot="1" x14ac:dyDescent="0.3">
      <c r="E32" s="25" t="s">
        <v>74</v>
      </c>
      <c r="F32">
        <v>5</v>
      </c>
      <c r="G32" s="35">
        <v>12</v>
      </c>
      <c r="H32" s="26">
        <v>6</v>
      </c>
    </row>
  </sheetData>
  <mergeCells count="3">
    <mergeCell ref="F4:F5"/>
    <mergeCell ref="G4:G5"/>
    <mergeCell ref="H4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vikor</vt:lpstr>
      <vt:lpstr>waspas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Pardis Roozkhosh</dc:creator>
  <cp:lastModifiedBy>Pardis Roozkhosh</cp:lastModifiedBy>
  <dcterms:created xsi:type="dcterms:W3CDTF">2022-08-08T13:19:42Z</dcterms:created>
  <dcterms:modified xsi:type="dcterms:W3CDTF">2023-11-30T15:46:58Z</dcterms:modified>
</cp:coreProperties>
</file>