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Corsera Business Analytics using Excel\"/>
    </mc:Choice>
  </mc:AlternateContent>
  <xr:revisionPtr revIDLastSave="0" documentId="13_ncr:1_{F54BEA97-A012-4198-9D29-AC901D688E06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6" i="1" l="1"/>
  <c r="C55" i="1"/>
  <c r="E34" i="1"/>
  <c r="E35" i="1"/>
  <c r="E36" i="1"/>
  <c r="E37" i="1"/>
  <c r="E42" i="1"/>
  <c r="E43" i="1"/>
  <c r="E44" i="1"/>
  <c r="E45" i="1"/>
  <c r="E30" i="1"/>
  <c r="D31" i="1"/>
  <c r="E31" i="1" s="1"/>
  <c r="D32" i="1"/>
  <c r="E32" i="1" s="1"/>
  <c r="D33" i="1"/>
  <c r="E33" i="1" s="1"/>
  <c r="D34" i="1"/>
  <c r="D35" i="1"/>
  <c r="D36" i="1"/>
  <c r="D37" i="1"/>
  <c r="D38" i="1"/>
  <c r="E38" i="1" s="1"/>
  <c r="D39" i="1"/>
  <c r="E39" i="1" s="1"/>
  <c r="D40" i="1"/>
  <c r="E40" i="1" s="1"/>
  <c r="D41" i="1"/>
  <c r="E41" i="1" s="1"/>
  <c r="D42" i="1"/>
  <c r="D43" i="1"/>
  <c r="D44" i="1"/>
  <c r="D45" i="1"/>
  <c r="D46" i="1"/>
  <c r="E46" i="1" s="1"/>
  <c r="D47" i="1"/>
  <c r="E47" i="1" s="1"/>
  <c r="D48" i="1"/>
  <c r="E48" i="1" s="1"/>
  <c r="D49" i="1"/>
  <c r="E49" i="1" s="1"/>
  <c r="D30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3" i="1"/>
  <c r="D22" i="1" s="1"/>
  <c r="E50" i="1" l="1"/>
</calcChain>
</file>

<file path=xl/sharedStrings.xml><?xml version="1.0" encoding="utf-8"?>
<sst xmlns="http://schemas.openxmlformats.org/spreadsheetml/2006/main" count="21" uniqueCount="17">
  <si>
    <t>Average of Seasonally Adjusted Sales</t>
  </si>
  <si>
    <t>Year</t>
  </si>
  <si>
    <t>Year Number</t>
  </si>
  <si>
    <t>Percent Growth</t>
  </si>
  <si>
    <t>Actual Sales data</t>
  </si>
  <si>
    <t>Forecast</t>
  </si>
  <si>
    <t>Exponential Function Model</t>
  </si>
  <si>
    <t>Average growth percent:</t>
  </si>
  <si>
    <t>Exponential Function: y=ae^(bx)</t>
  </si>
  <si>
    <t>constant a:</t>
  </si>
  <si>
    <t>exponent b:</t>
  </si>
  <si>
    <t>Absoulte Percentage Error</t>
  </si>
  <si>
    <t>MAPE:</t>
  </si>
  <si>
    <t>Model for business:</t>
  </si>
  <si>
    <t xml:space="preserve">Year </t>
  </si>
  <si>
    <t>Corresponding Year Number</t>
  </si>
  <si>
    <t>Predicted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</si>
</sst>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&quot;$&quot;* #,##0.00_);_(&quot;$&quot;* \(#,##0.00\);_(&quot;$&quot;* &quot;-&quot;??_);_(@_)"/>
    <numFmt numFmtId="165" formatCode="&quot;$&quot;#,##0.00"/>
    <numFmt numFmtId="166" formatCode="0.0%"/>
    <numFmt numFmtId="168" formatCode="0.000"/>
    <numFmt numFmtId="173" formatCode="_([$$-409]* #,##0.00_);_([$$-409]* \(#,##0.00\);_([$$-409]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5">
    <xf numFmtId="0" fontId="0" fillId="0" borderId="0" xfId="0"/>
    <xf numFmtId="165" fontId="0" fillId="0" borderId="0" xfId="1" applyNumberFormat="1" applyFont="1" applyAlignment="1">
      <alignment horizontal="center"/>
    </xf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/>
    </xf>
    <xf numFmtId="165" fontId="2" fillId="2" borderId="1" xfId="1" applyNumberFormat="1" applyFont="1" applyFill="1" applyBorder="1" applyAlignment="1">
      <alignment horizontal="center"/>
    </xf>
    <xf numFmtId="0" fontId="0" fillId="0" borderId="1" xfId="0" applyBorder="1"/>
    <xf numFmtId="1" fontId="0" fillId="0" borderId="1" xfId="0" applyNumberFormat="1" applyBorder="1" applyAlignment="1">
      <alignment horizontal="center"/>
    </xf>
    <xf numFmtId="165" fontId="0" fillId="0" borderId="1" xfId="1" applyNumberFormat="1" applyFon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166" fontId="0" fillId="0" borderId="1" xfId="2" applyNumberFormat="1" applyFont="1" applyBorder="1"/>
    <xf numFmtId="0" fontId="0" fillId="0" borderId="1" xfId="0" applyBorder="1" applyAlignment="1">
      <alignment horizontal="center"/>
    </xf>
    <xf numFmtId="168" fontId="0" fillId="0" borderId="0" xfId="1" applyNumberFormat="1" applyFont="1" applyAlignment="1">
      <alignment horizontal="center"/>
    </xf>
    <xf numFmtId="1" fontId="0" fillId="0" borderId="0" xfId="1" applyNumberFormat="1" applyFont="1" applyAlignment="1">
      <alignment horizontal="center"/>
    </xf>
    <xf numFmtId="0" fontId="2" fillId="0" borderId="1" xfId="0" applyFont="1" applyBorder="1"/>
    <xf numFmtId="173" fontId="0" fillId="0" borderId="1" xfId="0" applyNumberFormat="1" applyBorder="1"/>
    <xf numFmtId="0" fontId="2" fillId="0" borderId="1" xfId="0" applyFont="1" applyBorder="1" applyAlignment="1">
      <alignment horizontal="right"/>
    </xf>
    <xf numFmtId="166" fontId="0" fillId="3" borderId="1" xfId="0" applyNumberFormat="1" applyFill="1" applyBorder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1" applyNumberFormat="1" applyFont="1" applyBorder="1" applyAlignment="1">
      <alignment horizontal="center"/>
    </xf>
    <xf numFmtId="173" fontId="0" fillId="0" borderId="1" xfId="1" applyNumberFormat="1" applyFont="1" applyBorder="1" applyAlignment="1">
      <alignment horizontal="center"/>
    </xf>
    <xf numFmtId="0" fontId="0" fillId="4" borderId="1" xfId="1" applyNumberFormat="1" applyFont="1" applyFill="1" applyBorder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Year</a:t>
            </a:r>
            <a:r>
              <a:rPr lang="en-US" baseline="0"/>
              <a:t> vs </a:t>
            </a:r>
            <a:r>
              <a:rPr lang="en-US"/>
              <a:t>Seasonally Adjusted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Average of Seasonally Adjusted Sales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0.17589898124037526"/>
                  <c:y val="-0.1068981481481481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Sheet1!$C$2:$C$21</c:f>
              <c:numCache>
                <c:formatCode>"$"#,##0.00</c:formatCode>
                <c:ptCount val="20"/>
                <c:pt idx="0">
                  <c:v>150781.16666666666</c:v>
                </c:pt>
                <c:pt idx="1">
                  <c:v>161696.25</c:v>
                </c:pt>
                <c:pt idx="2">
                  <c:v>175688.83333333334</c:v>
                </c:pt>
                <c:pt idx="3">
                  <c:v>185437.25</c:v>
                </c:pt>
                <c:pt idx="4">
                  <c:v>196728.16666666666</c:v>
                </c:pt>
                <c:pt idx="5">
                  <c:v>206334.08333333334</c:v>
                </c:pt>
                <c:pt idx="6">
                  <c:v>215657.66666666666</c:v>
                </c:pt>
                <c:pt idx="7">
                  <c:v>233872</c:v>
                </c:pt>
                <c:pt idx="8">
                  <c:v>248748.25</c:v>
                </c:pt>
                <c:pt idx="9">
                  <c:v>255663.75</c:v>
                </c:pt>
                <c:pt idx="10">
                  <c:v>261272.41666666666</c:v>
                </c:pt>
                <c:pt idx="11">
                  <c:v>272232.5</c:v>
                </c:pt>
                <c:pt idx="12">
                  <c:v>288987.5</c:v>
                </c:pt>
                <c:pt idx="13">
                  <c:v>307826.08333333331</c:v>
                </c:pt>
                <c:pt idx="14">
                  <c:v>323823.08333333331</c:v>
                </c:pt>
                <c:pt idx="15">
                  <c:v>334008</c:v>
                </c:pt>
                <c:pt idx="16">
                  <c:v>328780.33333333331</c:v>
                </c:pt>
                <c:pt idx="17">
                  <c:v>303288.91666666669</c:v>
                </c:pt>
                <c:pt idx="18">
                  <c:v>323964.16666666669</c:v>
                </c:pt>
                <c:pt idx="19">
                  <c:v>349717.75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B3-4872-97AF-4AD70D3E5E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4305184"/>
        <c:axId val="824175536"/>
      </c:scatterChart>
      <c:valAx>
        <c:axId val="914305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Year Number</a:t>
                </a:r>
              </a:p>
            </c:rich>
          </c:tx>
          <c:layout>
            <c:manualLayout>
              <c:xMode val="edge"/>
              <c:yMode val="edge"/>
              <c:x val="0.5317053463131397"/>
              <c:y val="0.87868037328667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175536"/>
        <c:crosses val="autoZero"/>
        <c:crossBetween val="midCat"/>
      </c:valAx>
      <c:valAx>
        <c:axId val="82417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Average fo</a:t>
                </a:r>
                <a:r>
                  <a:rPr lang="en-IN" baseline="0"/>
                  <a:t> seasonally adjusted Sales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305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479424</xdr:colOff>
      <xdr:row>1</xdr:row>
      <xdr:rowOff>53975</xdr:rowOff>
    </xdr:from>
    <xdr:to>
      <xdr:col>11</xdr:col>
      <xdr:colOff>603250</xdr:colOff>
      <xdr:row>16</xdr:row>
      <xdr:rowOff>34925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A1833D-3D0C-4187-AD1C-5BFC08D184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2"/>
  <sheetViews>
    <sheetView tabSelected="1" topLeftCell="A31" workbookViewId="0">
      <selection activeCell="C55" sqref="C55"/>
    </sheetView>
  </sheetViews>
  <sheetFormatPr defaultRowHeight="14.5" x14ac:dyDescent="0.35"/>
  <cols>
    <col min="1" max="1" width="11.81640625" bestFit="1" customWidth="1"/>
    <col min="2" max="2" width="27.81640625" style="2" bestFit="1" customWidth="1"/>
    <col min="3" max="3" width="32" style="1" bestFit="1" customWidth="1"/>
    <col min="4" max="5" width="24.36328125" bestFit="1" customWidth="1"/>
  </cols>
  <sheetData>
    <row r="1" spans="1:4" x14ac:dyDescent="0.35">
      <c r="A1" s="3" t="s">
        <v>2</v>
      </c>
      <c r="B1" s="3" t="s">
        <v>1</v>
      </c>
      <c r="C1" s="4" t="s">
        <v>0</v>
      </c>
      <c r="D1" s="4" t="s">
        <v>3</v>
      </c>
    </row>
    <row r="2" spans="1:4" x14ac:dyDescent="0.35">
      <c r="A2" s="5">
        <v>1</v>
      </c>
      <c r="B2" s="6">
        <v>1992</v>
      </c>
      <c r="C2" s="7">
        <v>150781.16666666666</v>
      </c>
      <c r="D2" s="5"/>
    </row>
    <row r="3" spans="1:4" x14ac:dyDescent="0.35">
      <c r="A3" s="5">
        <v>2</v>
      </c>
      <c r="B3" s="8">
        <v>1993</v>
      </c>
      <c r="C3" s="7">
        <v>161696.25</v>
      </c>
      <c r="D3" s="9">
        <f>(C3-C2)/C2</f>
        <v>7.2390229991146179E-2</v>
      </c>
    </row>
    <row r="4" spans="1:4" x14ac:dyDescent="0.35">
      <c r="A4" s="5">
        <v>3</v>
      </c>
      <c r="B4" s="8">
        <v>1994</v>
      </c>
      <c r="C4" s="7">
        <v>175688.83333333334</v>
      </c>
      <c r="D4" s="9">
        <f t="shared" ref="D4:D21" si="0">(C4-C3)/C3</f>
        <v>8.6536226618325052E-2</v>
      </c>
    </row>
    <row r="5" spans="1:4" x14ac:dyDescent="0.35">
      <c r="A5" s="5">
        <v>4</v>
      </c>
      <c r="B5" s="8">
        <v>1995</v>
      </c>
      <c r="C5" s="7">
        <v>185437.25</v>
      </c>
      <c r="D5" s="9">
        <f t="shared" si="0"/>
        <v>5.5486831358092327E-2</v>
      </c>
    </row>
    <row r="6" spans="1:4" x14ac:dyDescent="0.35">
      <c r="A6" s="5">
        <v>5</v>
      </c>
      <c r="B6" s="8">
        <v>1996</v>
      </c>
      <c r="C6" s="7">
        <v>196728.16666666666</v>
      </c>
      <c r="D6" s="9">
        <f t="shared" si="0"/>
        <v>6.0888072200524203E-2</v>
      </c>
    </row>
    <row r="7" spans="1:4" x14ac:dyDescent="0.35">
      <c r="A7" s="5">
        <v>6</v>
      </c>
      <c r="B7" s="8">
        <v>1997</v>
      </c>
      <c r="C7" s="7">
        <v>206334.08333333334</v>
      </c>
      <c r="D7" s="9">
        <f t="shared" si="0"/>
        <v>4.8828374855659648E-2</v>
      </c>
    </row>
    <row r="8" spans="1:4" x14ac:dyDescent="0.35">
      <c r="A8" s="5">
        <v>7</v>
      </c>
      <c r="B8" s="8">
        <v>1998</v>
      </c>
      <c r="C8" s="7">
        <v>215657.66666666666</v>
      </c>
      <c r="D8" s="9">
        <f t="shared" si="0"/>
        <v>4.5186830904087892E-2</v>
      </c>
    </row>
    <row r="9" spans="1:4" x14ac:dyDescent="0.35">
      <c r="A9" s="5">
        <v>8</v>
      </c>
      <c r="B9" s="8">
        <v>1999</v>
      </c>
      <c r="C9" s="7">
        <v>233872</v>
      </c>
      <c r="D9" s="9">
        <f t="shared" si="0"/>
        <v>8.4459475124927977E-2</v>
      </c>
    </row>
    <row r="10" spans="1:4" x14ac:dyDescent="0.35">
      <c r="A10" s="5">
        <v>9</v>
      </c>
      <c r="B10" s="8">
        <v>2000</v>
      </c>
      <c r="C10" s="7">
        <v>248748.25</v>
      </c>
      <c r="D10" s="9">
        <f t="shared" si="0"/>
        <v>6.3608512348635154E-2</v>
      </c>
    </row>
    <row r="11" spans="1:4" x14ac:dyDescent="0.35">
      <c r="A11" s="5">
        <v>10</v>
      </c>
      <c r="B11" s="8">
        <v>2001</v>
      </c>
      <c r="C11" s="7">
        <v>255663.75</v>
      </c>
      <c r="D11" s="9">
        <f t="shared" si="0"/>
        <v>2.7801200611461588E-2</v>
      </c>
    </row>
    <row r="12" spans="1:4" x14ac:dyDescent="0.35">
      <c r="A12" s="5">
        <v>11</v>
      </c>
      <c r="B12" s="8">
        <v>2002</v>
      </c>
      <c r="C12" s="7">
        <v>261272.41666666666</v>
      </c>
      <c r="D12" s="9">
        <f t="shared" si="0"/>
        <v>2.1937668780445632E-2</v>
      </c>
    </row>
    <row r="13" spans="1:4" x14ac:dyDescent="0.35">
      <c r="A13" s="5">
        <v>12</v>
      </c>
      <c r="B13" s="8">
        <v>2003</v>
      </c>
      <c r="C13" s="7">
        <v>272232.5</v>
      </c>
      <c r="D13" s="9">
        <f t="shared" si="0"/>
        <v>4.1948872648567039E-2</v>
      </c>
    </row>
    <row r="14" spans="1:4" x14ac:dyDescent="0.35">
      <c r="A14" s="5">
        <v>13</v>
      </c>
      <c r="B14" s="8">
        <v>2004</v>
      </c>
      <c r="C14" s="7">
        <v>288987.5</v>
      </c>
      <c r="D14" s="9">
        <f t="shared" si="0"/>
        <v>6.154665589156328E-2</v>
      </c>
    </row>
    <row r="15" spans="1:4" x14ac:dyDescent="0.35">
      <c r="A15" s="5">
        <v>14</v>
      </c>
      <c r="B15" s="8">
        <v>2005</v>
      </c>
      <c r="C15" s="7">
        <v>307826.08333333331</v>
      </c>
      <c r="D15" s="9">
        <f t="shared" si="0"/>
        <v>6.5188229017979368E-2</v>
      </c>
    </row>
    <row r="16" spans="1:4" x14ac:dyDescent="0.35">
      <c r="A16" s="5">
        <v>15</v>
      </c>
      <c r="B16" s="8">
        <v>2006</v>
      </c>
      <c r="C16" s="7">
        <v>323823.08333333331</v>
      </c>
      <c r="D16" s="9">
        <f t="shared" si="0"/>
        <v>5.1967655978903675E-2</v>
      </c>
    </row>
    <row r="17" spans="1:5" x14ac:dyDescent="0.35">
      <c r="A17" s="5">
        <v>16</v>
      </c>
      <c r="B17" s="8">
        <v>2007</v>
      </c>
      <c r="C17" s="7">
        <v>334008</v>
      </c>
      <c r="D17" s="9">
        <f t="shared" si="0"/>
        <v>3.1452102060873323E-2</v>
      </c>
    </row>
    <row r="18" spans="1:5" x14ac:dyDescent="0.35">
      <c r="A18" s="5">
        <v>17</v>
      </c>
      <c r="B18" s="8">
        <v>2008</v>
      </c>
      <c r="C18" s="7">
        <v>328780.33333333331</v>
      </c>
      <c r="D18" s="9">
        <f t="shared" si="0"/>
        <v>-1.5651321724829005E-2</v>
      </c>
    </row>
    <row r="19" spans="1:5" x14ac:dyDescent="0.35">
      <c r="A19" s="5">
        <v>18</v>
      </c>
      <c r="B19" s="8">
        <v>2009</v>
      </c>
      <c r="C19" s="7">
        <v>303288.91666666669</v>
      </c>
      <c r="D19" s="9">
        <f t="shared" si="0"/>
        <v>-7.7533277030965853E-2</v>
      </c>
    </row>
    <row r="20" spans="1:5" x14ac:dyDescent="0.35">
      <c r="A20" s="5">
        <v>19</v>
      </c>
      <c r="B20" s="8">
        <v>2010</v>
      </c>
      <c r="C20" s="7">
        <v>323964.16666666669</v>
      </c>
      <c r="D20" s="9">
        <f t="shared" si="0"/>
        <v>6.8170146892388359E-2</v>
      </c>
    </row>
    <row r="21" spans="1:5" x14ac:dyDescent="0.35">
      <c r="A21" s="5">
        <v>20</v>
      </c>
      <c r="B21" s="8">
        <v>2011</v>
      </c>
      <c r="C21" s="7">
        <v>349717.75</v>
      </c>
      <c r="D21" s="9">
        <f t="shared" si="0"/>
        <v>7.949516021576454E-2</v>
      </c>
    </row>
    <row r="22" spans="1:5" x14ac:dyDescent="0.35">
      <c r="A22" s="5"/>
      <c r="B22" s="10"/>
      <c r="C22" s="7" t="s">
        <v>7</v>
      </c>
      <c r="D22" s="9">
        <f>AVERAGE(D2:D21)</f>
        <v>4.5984612986502658E-2</v>
      </c>
    </row>
    <row r="24" spans="1:5" x14ac:dyDescent="0.35">
      <c r="B24" s="2" t="s">
        <v>8</v>
      </c>
    </row>
    <row r="25" spans="1:5" x14ac:dyDescent="0.35">
      <c r="B25" s="2" t="s">
        <v>9</v>
      </c>
      <c r="C25" s="12">
        <v>158193</v>
      </c>
    </row>
    <row r="26" spans="1:5" x14ac:dyDescent="0.35">
      <c r="B26" s="2" t="s">
        <v>10</v>
      </c>
      <c r="C26" s="11">
        <v>4.2999999999999997E-2</v>
      </c>
    </row>
    <row r="28" spans="1:5" x14ac:dyDescent="0.35">
      <c r="A28" s="17" t="s">
        <v>4</v>
      </c>
      <c r="B28" s="18"/>
      <c r="C28" s="19"/>
      <c r="D28" s="13" t="s">
        <v>5</v>
      </c>
      <c r="E28" s="13" t="s">
        <v>11</v>
      </c>
    </row>
    <row r="29" spans="1:5" x14ac:dyDescent="0.35">
      <c r="A29" s="3" t="s">
        <v>2</v>
      </c>
      <c r="B29" s="3" t="s">
        <v>1</v>
      </c>
      <c r="C29" s="4" t="s">
        <v>0</v>
      </c>
      <c r="D29" s="5" t="s">
        <v>6</v>
      </c>
      <c r="E29" s="5" t="s">
        <v>6</v>
      </c>
    </row>
    <row r="30" spans="1:5" x14ac:dyDescent="0.35">
      <c r="A30" s="5">
        <v>1</v>
      </c>
      <c r="B30" s="6">
        <v>1992</v>
      </c>
      <c r="C30" s="7">
        <v>150781.16666666666</v>
      </c>
      <c r="D30" s="14">
        <f>$C$25*EXP($C$26*A30)</f>
        <v>165143.66740010298</v>
      </c>
      <c r="E30" s="9">
        <f>ABS(D30-C30)/C30</f>
        <v>9.5253943519270107E-2</v>
      </c>
    </row>
    <row r="31" spans="1:5" x14ac:dyDescent="0.35">
      <c r="A31" s="5">
        <v>2</v>
      </c>
      <c r="B31" s="8">
        <v>1993</v>
      </c>
      <c r="C31" s="7">
        <v>161696.25</v>
      </c>
      <c r="D31" s="14">
        <f t="shared" ref="D31:D49" si="1">$C$25*EXP($C$26*A31)</f>
        <v>172399.73249357322</v>
      </c>
      <c r="E31" s="9">
        <f t="shared" ref="E31:E49" si="2">ABS(D31-C31)/C31</f>
        <v>6.6194995205969331E-2</v>
      </c>
    </row>
    <row r="32" spans="1:5" x14ac:dyDescent="0.35">
      <c r="A32" s="5">
        <v>3</v>
      </c>
      <c r="B32" s="8">
        <v>1994</v>
      </c>
      <c r="C32" s="7">
        <v>175688.83333333334</v>
      </c>
      <c r="D32" s="14">
        <f t="shared" si="1"/>
        <v>179974.61381214956</v>
      </c>
      <c r="E32" s="9">
        <f t="shared" si="2"/>
        <v>2.4394154127512661E-2</v>
      </c>
    </row>
    <row r="33" spans="1:5" x14ac:dyDescent="0.35">
      <c r="A33" s="5">
        <v>4</v>
      </c>
      <c r="B33" s="8">
        <v>1995</v>
      </c>
      <c r="C33" s="7">
        <v>185437.25</v>
      </c>
      <c r="D33" s="14">
        <f t="shared" si="1"/>
        <v>187882.31946960744</v>
      </c>
      <c r="E33" s="9">
        <f t="shared" si="2"/>
        <v>1.3185427790842644E-2</v>
      </c>
    </row>
    <row r="34" spans="1:5" x14ac:dyDescent="0.35">
      <c r="A34" s="5">
        <v>5</v>
      </c>
      <c r="B34" s="8">
        <v>1996</v>
      </c>
      <c r="C34" s="7">
        <v>196728.16666666666</v>
      </c>
      <c r="D34" s="14">
        <f t="shared" si="1"/>
        <v>196137.47306675219</v>
      </c>
      <c r="E34" s="9">
        <f t="shared" si="2"/>
        <v>3.0025878343863449E-3</v>
      </c>
    </row>
    <row r="35" spans="1:5" x14ac:dyDescent="0.35">
      <c r="A35" s="5">
        <v>6</v>
      </c>
      <c r="B35" s="8">
        <v>1997</v>
      </c>
      <c r="C35" s="7">
        <v>206334.08333333334</v>
      </c>
      <c r="D35" s="14">
        <f t="shared" si="1"/>
        <v>204755.34073462404</v>
      </c>
      <c r="E35" s="9">
        <f t="shared" si="2"/>
        <v>7.6513902754439152E-3</v>
      </c>
    </row>
    <row r="36" spans="1:5" x14ac:dyDescent="0.35">
      <c r="A36" s="5">
        <v>7</v>
      </c>
      <c r="B36" s="8">
        <v>1998</v>
      </c>
      <c r="C36" s="7">
        <v>215657.66666666666</v>
      </c>
      <c r="D36" s="14">
        <f t="shared" si="1"/>
        <v>213751.8593659233</v>
      </c>
      <c r="E36" s="9">
        <f t="shared" si="2"/>
        <v>8.8371877995373337E-3</v>
      </c>
    </row>
    <row r="37" spans="1:5" x14ac:dyDescent="0.35">
      <c r="A37" s="5">
        <v>8</v>
      </c>
      <c r="B37" s="8">
        <v>1999</v>
      </c>
      <c r="C37" s="7">
        <v>233872</v>
      </c>
      <c r="D37" s="14">
        <f t="shared" si="1"/>
        <v>223143.66608686617</v>
      </c>
      <c r="E37" s="9">
        <f t="shared" si="2"/>
        <v>4.5872673569875101E-2</v>
      </c>
    </row>
    <row r="38" spans="1:5" x14ac:dyDescent="0.35">
      <c r="A38" s="5">
        <v>9</v>
      </c>
      <c r="B38" s="8">
        <v>2000</v>
      </c>
      <c r="C38" s="7">
        <v>248748.25</v>
      </c>
      <c r="D38" s="14">
        <f t="shared" si="1"/>
        <v>232948.12902397109</v>
      </c>
      <c r="E38" s="9">
        <f t="shared" si="2"/>
        <v>6.3518521139460909E-2</v>
      </c>
    </row>
    <row r="39" spans="1:5" x14ac:dyDescent="0.35">
      <c r="A39" s="5">
        <v>10</v>
      </c>
      <c r="B39" s="8">
        <v>2001</v>
      </c>
      <c r="C39" s="7">
        <v>255663.75</v>
      </c>
      <c r="D39" s="14">
        <f t="shared" si="1"/>
        <v>243183.37942267326</v>
      </c>
      <c r="E39" s="9">
        <f t="shared" si="2"/>
        <v>4.88155656690741E-2</v>
      </c>
    </row>
    <row r="40" spans="1:5" x14ac:dyDescent="0.35">
      <c r="A40" s="5">
        <v>11</v>
      </c>
      <c r="B40" s="8">
        <v>2002</v>
      </c>
      <c r="C40" s="7">
        <v>261272.41666666666</v>
      </c>
      <c r="D40" s="14">
        <f t="shared" si="1"/>
        <v>253868.34517716331</v>
      </c>
      <c r="E40" s="9">
        <f t="shared" si="2"/>
        <v>2.833851190250028E-2</v>
      </c>
    </row>
    <row r="41" spans="1:5" x14ac:dyDescent="0.35">
      <c r="A41" s="5">
        <v>12</v>
      </c>
      <c r="B41" s="8">
        <v>2003</v>
      </c>
      <c r="C41" s="7">
        <v>272232.5</v>
      </c>
      <c r="D41" s="14">
        <f t="shared" si="1"/>
        <v>265022.78583345655</v>
      </c>
      <c r="E41" s="9">
        <f t="shared" si="2"/>
        <v>2.6483664391810113E-2</v>
      </c>
    </row>
    <row r="42" spans="1:5" x14ac:dyDescent="0.35">
      <c r="A42" s="5">
        <v>13</v>
      </c>
      <c r="B42" s="8">
        <v>2004</v>
      </c>
      <c r="C42" s="7">
        <v>288987.5</v>
      </c>
      <c r="D42" s="14">
        <f t="shared" si="1"/>
        <v>276667.32913042337</v>
      </c>
      <c r="E42" s="9">
        <f t="shared" si="2"/>
        <v>4.2632192982660591E-2</v>
      </c>
    </row>
    <row r="43" spans="1:5" x14ac:dyDescent="0.35">
      <c r="A43" s="5">
        <v>14</v>
      </c>
      <c r="B43" s="8">
        <v>2005</v>
      </c>
      <c r="C43" s="7">
        <v>307826.08333333331</v>
      </c>
      <c r="D43" s="14">
        <f t="shared" si="1"/>
        <v>288823.50914635573</v>
      </c>
      <c r="E43" s="9">
        <f t="shared" si="2"/>
        <v>6.1731527040222924E-2</v>
      </c>
    </row>
    <row r="44" spans="1:5" x14ac:dyDescent="0.35">
      <c r="A44" s="5">
        <v>15</v>
      </c>
      <c r="B44" s="8">
        <v>2006</v>
      </c>
      <c r="C44" s="7">
        <v>323823.08333333331</v>
      </c>
      <c r="D44" s="14">
        <f t="shared" si="1"/>
        <v>301513.80612161325</v>
      </c>
      <c r="E44" s="9">
        <f t="shared" si="2"/>
        <v>6.8893412359845876E-2</v>
      </c>
    </row>
    <row r="45" spans="1:5" x14ac:dyDescent="0.35">
      <c r="A45" s="5">
        <v>16</v>
      </c>
      <c r="B45" s="8">
        <v>2007</v>
      </c>
      <c r="C45" s="7">
        <v>334008</v>
      </c>
      <c r="D45" s="14">
        <f t="shared" si="1"/>
        <v>314761.68803099269</v>
      </c>
      <c r="E45" s="9">
        <f t="shared" si="2"/>
        <v>5.7622308354911583E-2</v>
      </c>
    </row>
    <row r="46" spans="1:5" x14ac:dyDescent="0.35">
      <c r="A46" s="5">
        <v>17</v>
      </c>
      <c r="B46" s="8">
        <v>2008</v>
      </c>
      <c r="C46" s="7">
        <v>328780.33333333331</v>
      </c>
      <c r="D46" s="14">
        <f t="shared" si="1"/>
        <v>328591.65398269973</v>
      </c>
      <c r="E46" s="9">
        <f t="shared" si="2"/>
        <v>5.7387663282855005E-4</v>
      </c>
    </row>
    <row r="47" spans="1:5" x14ac:dyDescent="0.35">
      <c r="A47" s="5">
        <v>18</v>
      </c>
      <c r="B47" s="8">
        <v>2009</v>
      </c>
      <c r="C47" s="7">
        <v>303288.91666666669</v>
      </c>
      <c r="D47" s="14">
        <f t="shared" si="1"/>
        <v>343029.27952418046</v>
      </c>
      <c r="E47" s="9">
        <f t="shared" si="2"/>
        <v>0.13103137198116241</v>
      </c>
    </row>
    <row r="48" spans="1:5" x14ac:dyDescent="0.35">
      <c r="A48" s="5">
        <v>19</v>
      </c>
      <c r="B48" s="8">
        <v>2010</v>
      </c>
      <c r="C48" s="7">
        <v>323964.16666666669</v>
      </c>
      <c r="D48" s="14">
        <f t="shared" si="1"/>
        <v>358101.26393859531</v>
      </c>
      <c r="E48" s="9">
        <f t="shared" si="2"/>
        <v>0.10537306524722216</v>
      </c>
    </row>
    <row r="49" spans="1:5" x14ac:dyDescent="0.35">
      <c r="A49" s="5">
        <v>20</v>
      </c>
      <c r="B49" s="8">
        <v>2011</v>
      </c>
      <c r="C49" s="7">
        <v>349717.75</v>
      </c>
      <c r="D49" s="14">
        <f t="shared" si="1"/>
        <v>373835.47961940081</v>
      </c>
      <c r="E49" s="9">
        <f t="shared" si="2"/>
        <v>6.8963412979183375E-2</v>
      </c>
    </row>
    <row r="50" spans="1:5" x14ac:dyDescent="0.35">
      <c r="A50" s="5"/>
      <c r="B50" s="10"/>
      <c r="C50" s="7"/>
      <c r="D50" s="15" t="s">
        <v>12</v>
      </c>
      <c r="E50" s="16">
        <f>AVERAGE(E30:E49)</f>
        <v>4.8418489540186016E-2</v>
      </c>
    </row>
    <row r="53" spans="1:5" x14ac:dyDescent="0.35">
      <c r="B53" s="21" t="s">
        <v>13</v>
      </c>
      <c r="C53" s="7"/>
    </row>
    <row r="54" spans="1:5" x14ac:dyDescent="0.35">
      <c r="B54" s="21" t="s">
        <v>14</v>
      </c>
      <c r="C54" s="24">
        <v>2050</v>
      </c>
    </row>
    <row r="55" spans="1:5" x14ac:dyDescent="0.35">
      <c r="B55" s="21" t="s">
        <v>15</v>
      </c>
      <c r="C55" s="22">
        <f>($C$54-$B$49)+$A$49</f>
        <v>59</v>
      </c>
    </row>
    <row r="56" spans="1:5" x14ac:dyDescent="0.35">
      <c r="B56" s="21" t="s">
        <v>16</v>
      </c>
      <c r="C56" s="23">
        <f>C25*EXP(C26*C55)</f>
        <v>1999826.7015583178</v>
      </c>
    </row>
    <row r="57" spans="1:5" x14ac:dyDescent="0.35">
      <c r="B57" s="20"/>
    </row>
    <row r="58" spans="1:5" x14ac:dyDescent="0.35">
      <c r="B58" s="20"/>
    </row>
    <row r="59" spans="1:5" x14ac:dyDescent="0.35">
      <c r="B59" s="20"/>
    </row>
    <row r="60" spans="1:5" x14ac:dyDescent="0.35">
      <c r="B60" s="20"/>
    </row>
    <row r="61" spans="1:5" x14ac:dyDescent="0.35">
      <c r="B61" s="20"/>
    </row>
    <row r="62" spans="1:5" x14ac:dyDescent="0.35">
      <c r="B62" s="20"/>
    </row>
  </sheetData>
  <mergeCells count="1">
    <mergeCell ref="A28:C2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Cutrone, Joseph</dc:creator>
  <cp:lastModifiedBy>Raghav Pareek</cp:lastModifiedBy>
  <dcterms:created xsi:type="dcterms:W3CDTF">2022-03-03T21:21:57Z</dcterms:created>
  <dcterms:modified xsi:type="dcterms:W3CDTF">2023-08-21T19:48:51Z</dcterms:modified>
</cp:coreProperties>
</file>