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DOUNLOAD 1\"/>
    </mc:Choice>
  </mc:AlternateContent>
  <bookViews>
    <workbookView xWindow="0" yWindow="0" windowWidth="17280" windowHeight="7776"/>
  </bookViews>
  <sheets>
    <sheet name="Sheet1" sheetId="1" r:id="rId1"/>
    <sheet name="1.membership durarion in month" sheetId="2" r:id="rId2"/>
    <sheet name="referral" sheetId="32" r:id="rId3"/>
    <sheet name="2.Referral Impact" sheetId="3" r:id="rId4"/>
    <sheet name="3. Revenue Calculation " sheetId="4" r:id="rId5"/>
    <sheet name="identify low engaugement member" sheetId="5" r:id="rId6"/>
    <sheet name="Gender1" sheetId="35" r:id="rId7"/>
    <sheet name="age Distribution" sheetId="8" r:id="rId8"/>
    <sheet name="segment profitablity Dashboard" sheetId="6" r:id="rId9"/>
  </sheets>
  <definedNames>
    <definedName name="Slicer_City">#N/A</definedName>
    <definedName name="Slicer_Gender">#N/A</definedName>
    <definedName name="Slicer_Membership_Type">#N/A</definedName>
    <definedName name="Slicer_Total_Revenue">#N/A</definedName>
  </definedNames>
  <calcPr calcId="162913"/>
  <pivotCaches>
    <pivotCache cacheId="1" r:id="rId10"/>
    <pivotCache cacheId="2" r:id="rId11"/>
    <pivotCache cacheId="8" r:id="rId12"/>
    <pivotCache cacheId="24" r:id="rId13"/>
    <pivotCache cacheId="31" r:id="rId14"/>
  </pivotCaches>
  <extLst>
    <ext xmlns:x14="http://schemas.microsoft.com/office/spreadsheetml/2009/9/main" uri="{876F7934-8845-4945-9796-88D515C7AA90}">
      <x14:pivotCaches>
        <pivotCache cacheId="3" r:id="rId15"/>
      </x14:pivotCaches>
    </ex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uri="GoogleSheetsCustomDataVersion2">
      <go:sheetsCustomData xmlns:go="http://customooxmlschemas.google.com/" r:id="rId20" roundtripDataChecksum="GJwS0+B45xNQM+LKEkjyJlcr0UGtKlsJIMlgA/KehTo="/>
    </ext>
  </extLst>
</workbook>
</file>

<file path=xl/calcChain.xml><?xml version="1.0" encoding="utf-8"?>
<calcChain xmlns="http://schemas.openxmlformats.org/spreadsheetml/2006/main">
  <c r="M26" i="1" l="1"/>
  <c r="M27" i="1"/>
  <c r="M28" i="1"/>
  <c r="M29" i="1"/>
  <c r="M30" i="1"/>
  <c r="M31" i="1"/>
  <c r="M32" i="1"/>
  <c r="M33" i="1"/>
  <c r="M34" i="1"/>
  <c r="M35" i="1"/>
  <c r="M36" i="1"/>
  <c r="M18" i="1"/>
  <c r="M19" i="1"/>
  <c r="M20" i="1"/>
  <c r="M21" i="1"/>
  <c r="M22" i="1"/>
  <c r="M23" i="1"/>
  <c r="M24" i="1"/>
  <c r="M25" i="1"/>
  <c r="M9" i="1"/>
  <c r="M10" i="1"/>
  <c r="M11" i="1"/>
  <c r="M12" i="1"/>
  <c r="M13" i="1"/>
  <c r="M14" i="1"/>
  <c r="M15" i="1"/>
  <c r="M16" i="1"/>
  <c r="M17" i="1"/>
  <c r="M3" i="1"/>
  <c r="M4" i="1"/>
  <c r="M5" i="1"/>
  <c r="M6" i="1"/>
  <c r="M7" i="1"/>
  <c r="M8" i="1"/>
  <c r="M2"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L2" i="8"/>
  <c r="L3" i="8"/>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N32" i="5" l="1"/>
  <c r="N33" i="5"/>
  <c r="N34" i="5"/>
  <c r="N35" i="5"/>
  <c r="N36" i="5"/>
  <c r="N20" i="5"/>
  <c r="N21" i="5"/>
  <c r="N22" i="5"/>
  <c r="N23" i="5"/>
  <c r="N24" i="5"/>
  <c r="N25" i="5"/>
  <c r="N26" i="5"/>
  <c r="N27" i="5"/>
  <c r="N28" i="5"/>
  <c r="N29" i="5"/>
  <c r="N30" i="5"/>
  <c r="N31" i="5"/>
  <c r="N3" i="5"/>
  <c r="N4" i="5"/>
  <c r="N5" i="5"/>
  <c r="N6" i="5"/>
  <c r="N7" i="5"/>
  <c r="N8" i="5"/>
  <c r="N9" i="5"/>
  <c r="N10" i="5"/>
  <c r="N11" i="5"/>
  <c r="N12" i="5"/>
  <c r="N13" i="5"/>
  <c r="N14" i="5"/>
  <c r="N15" i="5"/>
  <c r="N16" i="5"/>
  <c r="N17" i="5"/>
  <c r="N18" i="5"/>
  <c r="N19" i="5"/>
  <c r="N2" i="5"/>
  <c r="M2" i="5"/>
  <c r="M29" i="5"/>
  <c r="M30" i="5"/>
  <c r="M31" i="5"/>
  <c r="M32" i="5"/>
  <c r="M33" i="5"/>
  <c r="M34" i="5"/>
  <c r="M35" i="5"/>
  <c r="M36" i="5"/>
  <c r="M16" i="5"/>
  <c r="M17" i="5"/>
  <c r="M18" i="5"/>
  <c r="M19" i="5"/>
  <c r="M20" i="5"/>
  <c r="M21" i="5"/>
  <c r="M22" i="5"/>
  <c r="M23" i="5"/>
  <c r="M24" i="5"/>
  <c r="M25" i="5"/>
  <c r="M26" i="5"/>
  <c r="M27" i="5"/>
  <c r="M28" i="5"/>
  <c r="M3" i="5"/>
  <c r="M4" i="5"/>
  <c r="M5" i="5"/>
  <c r="M6" i="5"/>
  <c r="M7" i="5"/>
  <c r="M8" i="5"/>
  <c r="M9" i="5"/>
  <c r="M10" i="5"/>
  <c r="M11" i="5"/>
  <c r="M12" i="5"/>
  <c r="M13" i="5"/>
  <c r="M14" i="5"/>
  <c r="M15" i="5"/>
  <c r="L29" i="5"/>
  <c r="L30" i="5"/>
  <c r="L31" i="5"/>
  <c r="L32" i="5"/>
  <c r="L33" i="5"/>
  <c r="L34" i="5"/>
  <c r="L35" i="5"/>
  <c r="L36" i="5"/>
  <c r="L14" i="5"/>
  <c r="L15" i="5"/>
  <c r="L16" i="5"/>
  <c r="L17" i="5"/>
  <c r="L18" i="5"/>
  <c r="L19" i="5"/>
  <c r="L20" i="5"/>
  <c r="L21" i="5"/>
  <c r="L22" i="5"/>
  <c r="L23" i="5"/>
  <c r="L24" i="5"/>
  <c r="L25" i="5"/>
  <c r="L26" i="5"/>
  <c r="L27" i="5"/>
  <c r="L28" i="5"/>
  <c r="L3" i="5"/>
  <c r="L4" i="5"/>
  <c r="L5" i="5"/>
  <c r="L6" i="5"/>
  <c r="L7" i="5"/>
  <c r="L8" i="5"/>
  <c r="L9" i="5"/>
  <c r="L10" i="5"/>
  <c r="L11" i="5"/>
  <c r="L12" i="5"/>
  <c r="L13" i="5"/>
  <c r="L2" i="5"/>
  <c r="O37" i="4"/>
  <c r="N37" i="4"/>
  <c r="N24" i="4"/>
  <c r="N23" i="4"/>
  <c r="N22" i="4"/>
  <c r="N26" i="4"/>
  <c r="N35" i="4"/>
  <c r="N14" i="4"/>
  <c r="N9" i="4"/>
  <c r="M35" i="4"/>
  <c r="M36" i="4"/>
  <c r="M26" i="4"/>
  <c r="M27" i="4"/>
  <c r="M28" i="4"/>
  <c r="M29" i="4"/>
  <c r="M30" i="4"/>
  <c r="M31" i="4"/>
  <c r="M32" i="4"/>
  <c r="M33" i="4"/>
  <c r="M34" i="4"/>
  <c r="M9" i="4"/>
  <c r="M10" i="4"/>
  <c r="M11" i="4"/>
  <c r="M12" i="4"/>
  <c r="M13" i="4"/>
  <c r="M14" i="4"/>
  <c r="M15" i="4"/>
  <c r="M16" i="4"/>
  <c r="M17" i="4"/>
  <c r="M18" i="4"/>
  <c r="M19" i="4"/>
  <c r="M20" i="4"/>
  <c r="M21" i="4"/>
  <c r="M22" i="4"/>
  <c r="M23" i="4"/>
  <c r="M24" i="4"/>
  <c r="M25" i="4"/>
  <c r="M3" i="4"/>
  <c r="M4" i="4"/>
  <c r="M5" i="4"/>
  <c r="M6" i="4"/>
  <c r="M7" i="4"/>
  <c r="M8" i="4"/>
  <c r="M2"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2" i="4"/>
  <c r="L2" i="3"/>
  <c r="L35" i="3"/>
  <c r="L36" i="3"/>
  <c r="L21" i="3"/>
  <c r="L22" i="3"/>
  <c r="L23" i="3"/>
  <c r="L24" i="3"/>
  <c r="L25" i="3"/>
  <c r="L26" i="3"/>
  <c r="L27" i="3"/>
  <c r="L28" i="3"/>
  <c r="L29" i="3"/>
  <c r="L30" i="3"/>
  <c r="L31" i="3"/>
  <c r="L32" i="3"/>
  <c r="L33" i="3"/>
  <c r="L34" i="3"/>
  <c r="L9" i="3"/>
  <c r="L10" i="3"/>
  <c r="L11" i="3"/>
  <c r="L12" i="3"/>
  <c r="L13" i="3"/>
  <c r="L14" i="3"/>
  <c r="L15" i="3"/>
  <c r="L16" i="3"/>
  <c r="L17" i="3"/>
  <c r="L18" i="3"/>
  <c r="L19" i="3"/>
  <c r="L20" i="3"/>
  <c r="L3" i="3"/>
  <c r="L4" i="3"/>
  <c r="L5" i="3"/>
  <c r="L6" i="3"/>
  <c r="L7" i="3"/>
  <c r="L8" i="3"/>
  <c r="L20" i="2"/>
  <c r="L21" i="2"/>
  <c r="L22" i="2"/>
  <c r="L23" i="2"/>
  <c r="L24" i="2"/>
  <c r="L25" i="2"/>
  <c r="L26" i="2"/>
  <c r="L27" i="2"/>
  <c r="L28" i="2"/>
  <c r="L29" i="2"/>
  <c r="L30" i="2"/>
  <c r="L31" i="2"/>
  <c r="L32" i="2"/>
  <c r="L33" i="2"/>
  <c r="L34" i="2"/>
  <c r="L35" i="2"/>
  <c r="L36" i="2"/>
  <c r="L3" i="2"/>
  <c r="L4" i="2"/>
  <c r="L5" i="2"/>
  <c r="L6" i="2"/>
  <c r="L7" i="2"/>
  <c r="L8" i="2"/>
  <c r="L9" i="2"/>
  <c r="L10" i="2"/>
  <c r="L11" i="2"/>
  <c r="L12" i="2"/>
  <c r="L13" i="2"/>
  <c r="L14" i="2"/>
  <c r="L15" i="2"/>
  <c r="L16" i="2"/>
  <c r="L17" i="2"/>
  <c r="L18" i="2"/>
  <c r="L19" i="2"/>
  <c r="L2" i="2"/>
</calcChain>
</file>

<file path=xl/sharedStrings.xml><?xml version="1.0" encoding="utf-8"?>
<sst xmlns="http://schemas.openxmlformats.org/spreadsheetml/2006/main" count="1303" uniqueCount="126">
  <si>
    <t>Full_Name</t>
  </si>
  <si>
    <t>Age</t>
  </si>
  <si>
    <t>Gender</t>
  </si>
  <si>
    <t>Membership_Type</t>
  </si>
  <si>
    <t>Start_Date</t>
  </si>
  <si>
    <t>End_Date</t>
  </si>
  <si>
    <t>Monthly_Fee</t>
  </si>
  <si>
    <t>Attendance</t>
  </si>
  <si>
    <t>City</t>
  </si>
  <si>
    <t>Referred_By</t>
  </si>
  <si>
    <t>M001</t>
  </si>
  <si>
    <t>Anay Shanker</t>
  </si>
  <si>
    <t>Male</t>
  </si>
  <si>
    <t>Basic</t>
  </si>
  <si>
    <t>Bengaluru</t>
  </si>
  <si>
    <t>Hiran Shan</t>
  </si>
  <si>
    <t>M002</t>
  </si>
  <si>
    <t>Parinaaz Shanker</t>
  </si>
  <si>
    <t>Pune</t>
  </si>
  <si>
    <t>Kiara Kakar</t>
  </si>
  <si>
    <t>M003</t>
  </si>
  <si>
    <t>Aniruddh Batra</t>
  </si>
  <si>
    <t>Standard</t>
  </si>
  <si>
    <t>Hyderabad</t>
  </si>
  <si>
    <t>Jhanvi Chaudhary</t>
  </si>
  <si>
    <t>M004</t>
  </si>
  <si>
    <t>Madhup Kapur</t>
  </si>
  <si>
    <t>Female</t>
  </si>
  <si>
    <t>Tara Swaminathan</t>
  </si>
  <si>
    <t>M005</t>
  </si>
  <si>
    <t>Rasha Kakar</t>
  </si>
  <si>
    <t>Family</t>
  </si>
  <si>
    <t>Madhav Singh</t>
  </si>
  <si>
    <t>M006</t>
  </si>
  <si>
    <t>Ehsaan Batra</t>
  </si>
  <si>
    <t>Mumbai</t>
  </si>
  <si>
    <t>Shray Ramakrishnan</t>
  </si>
  <si>
    <t>M007</t>
  </si>
  <si>
    <t>Zara Bains</t>
  </si>
  <si>
    <t>M008</t>
  </si>
  <si>
    <t>Uthkarsh Baral</t>
  </si>
  <si>
    <t>Premium</t>
  </si>
  <si>
    <t>Kolkata</t>
  </si>
  <si>
    <t>M009</t>
  </si>
  <si>
    <t>Kashvi Char</t>
  </si>
  <si>
    <t>Nitara Comar</t>
  </si>
  <si>
    <t>M010</t>
  </si>
  <si>
    <t>Dhanush Varma</t>
  </si>
  <si>
    <t>Ranbir Karan</t>
  </si>
  <si>
    <t>M011</t>
  </si>
  <si>
    <t>Ishaan Goyal</t>
  </si>
  <si>
    <t>Rati Sanghvi</t>
  </si>
  <si>
    <t>M012</t>
  </si>
  <si>
    <t>Mahika Ravi</t>
  </si>
  <si>
    <t>Ishaan Kashyap</t>
  </si>
  <si>
    <t>M013</t>
  </si>
  <si>
    <t>Purab Reddy</t>
  </si>
  <si>
    <t>M014</t>
  </si>
  <si>
    <t>Tiya Soni</t>
  </si>
  <si>
    <t>M015</t>
  </si>
  <si>
    <t>Zara Dugar</t>
  </si>
  <si>
    <t>M016</t>
  </si>
  <si>
    <t>Lakshit Mander</t>
  </si>
  <si>
    <t>M017</t>
  </si>
  <si>
    <t>Neysa Krish</t>
  </si>
  <si>
    <t>M018</t>
  </si>
  <si>
    <t>Prerak Boase</t>
  </si>
  <si>
    <t>Delhi</t>
  </si>
  <si>
    <t>M019</t>
  </si>
  <si>
    <t>Siya Master</t>
  </si>
  <si>
    <t>M020</t>
  </si>
  <si>
    <t>Madhup Biswas</t>
  </si>
  <si>
    <t>Tanya Bajwa</t>
  </si>
  <si>
    <t>M021</t>
  </si>
  <si>
    <t>Indrans Ratti</t>
  </si>
  <si>
    <t>M022</t>
  </si>
  <si>
    <t>Kimaya Balay</t>
  </si>
  <si>
    <t>M023</t>
  </si>
  <si>
    <t>Eva Dass</t>
  </si>
  <si>
    <t>M024</t>
  </si>
  <si>
    <t>Pihu Wali</t>
  </si>
  <si>
    <t>M025</t>
  </si>
  <si>
    <t>Tiya Rege</t>
  </si>
  <si>
    <t>Adira Brar</t>
  </si>
  <si>
    <t>M026</t>
  </si>
  <si>
    <t>Aarav Sen</t>
  </si>
  <si>
    <t>M027</t>
  </si>
  <si>
    <t>Dishani Bera</t>
  </si>
  <si>
    <t>M028</t>
  </si>
  <si>
    <t>Indrans Grover</t>
  </si>
  <si>
    <t>M029</t>
  </si>
  <si>
    <t>Kismat Edwin</t>
  </si>
  <si>
    <t>M030</t>
  </si>
  <si>
    <t>Taran Vyas</t>
  </si>
  <si>
    <t>Nakul Balakrishnan</t>
  </si>
  <si>
    <t>M031</t>
  </si>
  <si>
    <t>Jiya Baral</t>
  </si>
  <si>
    <t>Darshit Sidhu</t>
  </si>
  <si>
    <t>M032</t>
  </si>
  <si>
    <t>Gokul Sahni</t>
  </si>
  <si>
    <t>M033</t>
  </si>
  <si>
    <t>Prerak Lalla</t>
  </si>
  <si>
    <t>M034</t>
  </si>
  <si>
    <t>Hrishita Shroff</t>
  </si>
  <si>
    <t>Riya Dugal</t>
  </si>
  <si>
    <t>M035</t>
  </si>
  <si>
    <t>Oorja Sachar</t>
  </si>
  <si>
    <t>membership durarion in month</t>
  </si>
  <si>
    <t>Referred_By impact</t>
  </si>
  <si>
    <t>Total_Revenue</t>
  </si>
  <si>
    <t>Premium member</t>
  </si>
  <si>
    <t>Family membership</t>
  </si>
  <si>
    <t>Row Labels</t>
  </si>
  <si>
    <t>(blank)</t>
  </si>
  <si>
    <t>Grand Total</t>
  </si>
  <si>
    <t>Sum of Total_Revenue</t>
  </si>
  <si>
    <t>Members with Attendance &lt; 8</t>
  </si>
  <si>
    <t>Membership_Duration_Months &gt;= 6</t>
  </si>
  <si>
    <t xml:space="preserve">Age distribution across Membership Types </t>
  </si>
  <si>
    <t>Member_ID</t>
  </si>
  <si>
    <t>Sum of Attendance</t>
  </si>
  <si>
    <t>Sum of Age</t>
  </si>
  <si>
    <t>Column Labels</t>
  </si>
  <si>
    <t>Not Referred</t>
  </si>
  <si>
    <t>Referred</t>
  </si>
  <si>
    <t>segment profitablity with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</si>
</sst>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8" x14ac:knownFonts="1">
    <font>
      <sz val="11"/>
      <color theme="1"/>
      <name val="Calibri"/>
      <scheme val="minor"/>
    </font>
    <font>
      <sz val="11"/>
      <color theme="1"/>
      <name val="Calibri"/>
      <family val="2"/>
      <scheme val="minor"/>
    </font>
    <font>
      <sz val="11"/>
      <color theme="1"/>
      <name val="Calibri"/>
      <family val="2"/>
      <scheme val="minor"/>
    </font>
    <font>
      <b/>
      <sz val="11"/>
      <color theme="1"/>
      <name val="Calibri"/>
    </font>
    <font>
      <sz val="11"/>
      <color theme="1"/>
      <name val="Calibri"/>
      <scheme val="minor"/>
    </font>
    <font>
      <sz val="11"/>
      <color theme="1"/>
      <name val="Calibri"/>
    </font>
    <font>
      <b/>
      <sz val="11"/>
      <color theme="1"/>
      <name val="Calibri"/>
      <family val="2"/>
      <scheme val="minor"/>
    </font>
    <font>
      <b/>
      <sz val="11"/>
      <color theme="1"/>
      <name val="Calibri"/>
      <family val="2"/>
    </font>
  </fonts>
  <fills count="3">
    <fill>
      <patternFill patternType="none"/>
    </fill>
    <fill>
      <patternFill patternType="gray125"/>
    </fill>
    <fill>
      <patternFill patternType="solid">
        <fgColor theme="8"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6">
    <xf numFmtId="0" fontId="0" fillId="0" borderId="0" xfId="0" applyFont="1" applyAlignment="1"/>
    <xf numFmtId="0" fontId="3" fillId="0" borderId="1" xfId="0" applyFont="1" applyBorder="1" applyAlignment="1">
      <alignment horizontal="center" vertical="top"/>
    </xf>
    <xf numFmtId="0" fontId="4" fillId="0" borderId="1" xfId="0" applyFont="1" applyBorder="1"/>
    <xf numFmtId="164" fontId="5" fillId="0" borderId="1" xfId="0" applyNumberFormat="1" applyFont="1" applyBorder="1"/>
    <xf numFmtId="0" fontId="0" fillId="0" borderId="1" xfId="0" applyFont="1" applyBorder="1" applyAlignment="1"/>
    <xf numFmtId="0" fontId="0" fillId="0" borderId="1" xfId="0" applyFont="1" applyBorder="1" applyAlignment="1">
      <alignment horizontal="center"/>
    </xf>
    <xf numFmtId="0" fontId="0" fillId="0" borderId="1" xfId="0" applyFont="1" applyBorder="1" applyAlignment="1">
      <alignment horizontal="center" vertical="center"/>
    </xf>
    <xf numFmtId="0" fontId="7" fillId="0" borderId="1" xfId="0" applyFont="1" applyBorder="1" applyAlignment="1">
      <alignment horizontal="center" vertical="top"/>
    </xf>
    <xf numFmtId="0" fontId="7" fillId="0" borderId="2" xfId="0" applyFont="1" applyFill="1" applyBorder="1" applyAlignment="1">
      <alignment horizontal="center" vertical="top"/>
    </xf>
    <xf numFmtId="0" fontId="7" fillId="0" borderId="1" xfId="0" applyFont="1" applyFill="1" applyBorder="1" applyAlignment="1">
      <alignment horizontal="center" vertical="top"/>
    </xf>
    <xf numFmtId="0" fontId="7" fillId="0" borderId="1" xfId="0" applyFont="1" applyFill="1" applyBorder="1" applyAlignment="1">
      <alignment horizontal="center" vertical="center"/>
    </xf>
    <xf numFmtId="0" fontId="0" fillId="0" borderId="0" xfId="0" applyFont="1" applyAlignment="1">
      <alignment horizontal="center" vertical="center"/>
    </xf>
    <xf numFmtId="0" fontId="2" fillId="0" borderId="0" xfId="0" applyFont="1" applyAlignment="1">
      <alignment horizontal="center" vertical="center"/>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6" fillId="0" borderId="1" xfId="0" applyFont="1" applyBorder="1" applyAlignment="1">
      <alignment horizontal="center"/>
    </xf>
    <xf numFmtId="0" fontId="0" fillId="0" borderId="0" xfId="0" applyFont="1" applyAlignment="1">
      <alignment horizontal="center"/>
    </xf>
    <xf numFmtId="0" fontId="4" fillId="2" borderId="1" xfId="0" applyFont="1" applyFill="1" applyBorder="1"/>
    <xf numFmtId="0" fontId="7" fillId="0" borderId="1" xfId="0" applyFont="1" applyBorder="1" applyAlignment="1">
      <alignment horizontal="center" vertical="center"/>
    </xf>
    <xf numFmtId="0" fontId="0" fillId="0" borderId="0" xfId="0" applyFont="1" applyBorder="1" applyAlignment="1"/>
    <xf numFmtId="0" fontId="0" fillId="0" borderId="1" xfId="0" pivotButton="1" applyFont="1" applyBorder="1" applyAlignment="1"/>
    <xf numFmtId="0" fontId="0" fillId="0" borderId="1" xfId="0" applyFont="1" applyBorder="1" applyAlignment="1">
      <alignment horizontal="left"/>
    </xf>
    <xf numFmtId="0" fontId="0" fillId="0" borderId="1" xfId="0" applyNumberFormat="1" applyFont="1" applyBorder="1" applyAlignment="1"/>
    <xf numFmtId="0" fontId="0" fillId="0" borderId="1" xfId="0" applyFont="1" applyBorder="1" applyAlignment="1">
      <alignment horizontal="left" indent="1"/>
    </xf>
    <xf numFmtId="0" fontId="1" fillId="0" borderId="0" xfId="0" applyFont="1" applyAlignment="1">
      <alignment horizontal="center"/>
    </xf>
  </cellXfs>
  <cellStyles count="1">
    <cellStyle name="Normal" xfId="0" builtinId="0"/>
  </cellStyles>
  <dxfs count="52">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sharedStrings" Target="sharedStrings.xml"/><Relationship Id="rId10" Type="http://schemas.openxmlformats.org/officeDocument/2006/relationships/pivotCacheDefinition" Target="pivotCache/pivotCacheDefinition1.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Count of Revenue as per cities </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dLbl>
          <c:idx val="0"/>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Series1</c:v>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Lit>
              <c:ptCount val="36"/>
              <c:pt idx="0">
                <c:v>Aarav Sen</c:v>
              </c:pt>
              <c:pt idx="1">
                <c:v>Anay Shanker</c:v>
              </c:pt>
              <c:pt idx="2">
                <c:v>Aniruddh Batra</c:v>
              </c:pt>
              <c:pt idx="3">
                <c:v>Dhanush Varma</c:v>
              </c:pt>
              <c:pt idx="4">
                <c:v>Dishani Bera</c:v>
              </c:pt>
              <c:pt idx="5">
                <c:v>Ehsaan Batra</c:v>
              </c:pt>
              <c:pt idx="6">
                <c:v>Eva Dass</c:v>
              </c:pt>
              <c:pt idx="7">
                <c:v>Gokul Sahni</c:v>
              </c:pt>
              <c:pt idx="8">
                <c:v>Hrishita Shroff</c:v>
              </c:pt>
              <c:pt idx="9">
                <c:v>Indrans Grover</c:v>
              </c:pt>
              <c:pt idx="10">
                <c:v>Indrans Ratti</c:v>
              </c:pt>
              <c:pt idx="11">
                <c:v>Ishaan Goyal</c:v>
              </c:pt>
              <c:pt idx="12">
                <c:v>Jiya Baral</c:v>
              </c:pt>
              <c:pt idx="13">
                <c:v>Kashvi Char</c:v>
              </c:pt>
              <c:pt idx="14">
                <c:v>Kimaya Balay</c:v>
              </c:pt>
              <c:pt idx="15">
                <c:v>Kismat Edwin</c:v>
              </c:pt>
              <c:pt idx="16">
                <c:v>Lakshit Mander</c:v>
              </c:pt>
              <c:pt idx="17">
                <c:v>Madhup Biswas</c:v>
              </c:pt>
              <c:pt idx="18">
                <c:v>Madhup Kapur</c:v>
              </c:pt>
              <c:pt idx="19">
                <c:v>Mahika Ravi</c:v>
              </c:pt>
              <c:pt idx="20">
                <c:v>Neysa Krish</c:v>
              </c:pt>
              <c:pt idx="21">
                <c:v>Oorja Sachar</c:v>
              </c:pt>
              <c:pt idx="22">
                <c:v>Parinaaz Shanker</c:v>
              </c:pt>
              <c:pt idx="23">
                <c:v>Pihu Wali</c:v>
              </c:pt>
              <c:pt idx="24">
                <c:v>Prerak Boase</c:v>
              </c:pt>
              <c:pt idx="25">
                <c:v>Prerak Lalla</c:v>
              </c:pt>
              <c:pt idx="26">
                <c:v>Purab Reddy</c:v>
              </c:pt>
              <c:pt idx="27">
                <c:v>Rasha Kakar</c:v>
              </c:pt>
              <c:pt idx="28">
                <c:v>Siya Master</c:v>
              </c:pt>
              <c:pt idx="29">
                <c:v>Taran Vyas</c:v>
              </c:pt>
              <c:pt idx="30">
                <c:v>Tiya Rege</c:v>
              </c:pt>
              <c:pt idx="31">
                <c:v>Tiya Soni</c:v>
              </c:pt>
              <c:pt idx="32">
                <c:v>Uthkarsh Baral</c:v>
              </c:pt>
              <c:pt idx="33">
                <c:v>Zara Bains</c:v>
              </c:pt>
              <c:pt idx="34">
                <c:v>Zara Dugar</c:v>
              </c:pt>
              <c:pt idx="35">
                <c:v>(blank)</c:v>
              </c:pt>
            </c:strLit>
          </c:cat>
          <c:val>
            <c:numLit>
              <c:formatCode>General</c:formatCode>
              <c:ptCount val="36"/>
              <c:pt idx="0">
                <c:v>30000</c:v>
              </c:pt>
              <c:pt idx="1">
                <c:v>152000</c:v>
              </c:pt>
              <c:pt idx="2">
                <c:v>216000</c:v>
              </c:pt>
              <c:pt idx="3">
                <c:v>93600</c:v>
              </c:pt>
              <c:pt idx="4">
                <c:v>70000</c:v>
              </c:pt>
              <c:pt idx="5">
                <c:v>60000</c:v>
              </c:pt>
              <c:pt idx="6">
                <c:v>7200</c:v>
              </c:pt>
              <c:pt idx="7">
                <c:v>255600</c:v>
              </c:pt>
              <c:pt idx="8">
                <c:v>239400</c:v>
              </c:pt>
              <c:pt idx="9">
                <c:v>37200</c:v>
              </c:pt>
              <c:pt idx="10">
                <c:v>950400</c:v>
              </c:pt>
              <c:pt idx="11">
                <c:v>194400</c:v>
              </c:pt>
              <c:pt idx="12">
                <c:v>454400</c:v>
              </c:pt>
              <c:pt idx="13">
                <c:v>10400</c:v>
              </c:pt>
              <c:pt idx="14">
                <c:v>532800</c:v>
              </c:pt>
              <c:pt idx="15">
                <c:v>17500</c:v>
              </c:pt>
              <c:pt idx="16">
                <c:v>75000</c:v>
              </c:pt>
              <c:pt idx="17">
                <c:v>477500</c:v>
              </c:pt>
              <c:pt idx="18">
                <c:v>129600</c:v>
              </c:pt>
              <c:pt idx="19">
                <c:v>496800</c:v>
              </c:pt>
              <c:pt idx="20">
                <c:v>427200</c:v>
              </c:pt>
              <c:pt idx="21">
                <c:v>408000</c:v>
              </c:pt>
              <c:pt idx="22">
                <c:v>20800</c:v>
              </c:pt>
              <c:pt idx="23">
                <c:v>349200</c:v>
              </c:pt>
              <c:pt idx="24">
                <c:v>1090000</c:v>
              </c:pt>
              <c:pt idx="25">
                <c:v>32800</c:v>
              </c:pt>
              <c:pt idx="26">
                <c:v>153000</c:v>
              </c:pt>
              <c:pt idx="27">
                <c:v>537500</c:v>
              </c:pt>
              <c:pt idx="28">
                <c:v>248000</c:v>
              </c:pt>
              <c:pt idx="29">
                <c:v>195000</c:v>
              </c:pt>
              <c:pt idx="30">
                <c:v>154800</c:v>
              </c:pt>
              <c:pt idx="31">
                <c:v>212400</c:v>
              </c:pt>
              <c:pt idx="32">
                <c:v>203400</c:v>
              </c:pt>
              <c:pt idx="33">
                <c:v>71200</c:v>
              </c:pt>
              <c:pt idx="34">
                <c:v>165600</c:v>
              </c:pt>
              <c:pt idx="35">
                <c:v>0</c:v>
              </c:pt>
            </c:numLit>
          </c:val>
          <c:extLst>
            <c:ext xmlns:c16="http://schemas.microsoft.com/office/drawing/2014/chart" uri="{C3380CC4-5D6E-409C-BE32-E72D297353CC}">
              <c16:uniqueId val="{00000067-6B74-4AE4-8F9D-F65ECD61E2D8}"/>
            </c:ext>
          </c:extLst>
        </c:ser>
        <c:dLbls>
          <c:dLblPos val="outEnd"/>
          <c:showLegendKey val="0"/>
          <c:showVal val="1"/>
          <c:showCatName val="0"/>
          <c:showSerName val="0"/>
          <c:showPercent val="0"/>
          <c:showBubbleSize val="0"/>
        </c:dLbls>
        <c:gapWidth val="444"/>
        <c:overlap val="-90"/>
        <c:axId val="371794639"/>
        <c:axId val="371790063"/>
      </c:barChart>
      <c:catAx>
        <c:axId val="3717946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CITY NAMES</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71790063"/>
        <c:crosses val="autoZero"/>
        <c:auto val="1"/>
        <c:lblAlgn val="ctr"/>
        <c:lblOffset val="100"/>
        <c:noMultiLvlLbl val="0"/>
      </c:catAx>
      <c:valAx>
        <c:axId val="371790063"/>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COUNT OF REVENUE</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371794639"/>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citi</a:t>
            </a:r>
            <a:r>
              <a:rPr lang="en-IN" baseline="0"/>
              <a:t> count as per Gender</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v>Female</c:v>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6"/>
              <c:pt idx="0">
                <c:v>Bengaluru</c:v>
              </c:pt>
              <c:pt idx="1">
                <c:v>Delhi</c:v>
              </c:pt>
              <c:pt idx="2">
                <c:v>Hyderabad</c:v>
              </c:pt>
              <c:pt idx="3">
                <c:v>Kolkata</c:v>
              </c:pt>
              <c:pt idx="4">
                <c:v>Mumbai</c:v>
              </c:pt>
              <c:pt idx="5">
                <c:v>Pune</c:v>
              </c:pt>
            </c:strLit>
          </c:cat>
          <c:val>
            <c:numLit>
              <c:formatCode>General</c:formatCode>
              <c:ptCount val="6"/>
              <c:pt idx="0">
                <c:v>24</c:v>
              </c:pt>
              <c:pt idx="1">
                <c:v>25</c:v>
              </c:pt>
              <c:pt idx="2">
                <c:v>32</c:v>
              </c:pt>
              <c:pt idx="3">
                <c:v>45</c:v>
              </c:pt>
              <c:pt idx="4">
                <c:v>45</c:v>
              </c:pt>
              <c:pt idx="5">
                <c:v>52</c:v>
              </c:pt>
            </c:numLit>
          </c:val>
          <c:smooth val="0"/>
          <c:extLst>
            <c:ext xmlns:c16="http://schemas.microsoft.com/office/drawing/2014/chart" uri="{C3380CC4-5D6E-409C-BE32-E72D297353CC}">
              <c16:uniqueId val="{00000000-848B-43B6-81E2-1610844C830A}"/>
            </c:ext>
          </c:extLst>
        </c:ser>
        <c:ser>
          <c:idx val="1"/>
          <c:order val="1"/>
          <c:tx>
            <c:v>Male</c:v>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6"/>
              <c:pt idx="0">
                <c:v>Bengaluru</c:v>
              </c:pt>
              <c:pt idx="1">
                <c:v>Delhi</c:v>
              </c:pt>
              <c:pt idx="2">
                <c:v>Hyderabad</c:v>
              </c:pt>
              <c:pt idx="3">
                <c:v>Kolkata</c:v>
              </c:pt>
              <c:pt idx="4">
                <c:v>Mumbai</c:v>
              </c:pt>
              <c:pt idx="5">
                <c:v>Pune</c:v>
              </c:pt>
            </c:strLit>
          </c:cat>
          <c:val>
            <c:numLit>
              <c:formatCode>General</c:formatCode>
              <c:ptCount val="6"/>
              <c:pt idx="0">
                <c:v>37</c:v>
              </c:pt>
              <c:pt idx="1">
                <c:v>18</c:v>
              </c:pt>
              <c:pt idx="2">
                <c:v>43</c:v>
              </c:pt>
              <c:pt idx="3">
                <c:v>64</c:v>
              </c:pt>
              <c:pt idx="4">
                <c:v>169</c:v>
              </c:pt>
              <c:pt idx="5">
                <c:v>66</c:v>
              </c:pt>
            </c:numLit>
          </c:val>
          <c:smooth val="0"/>
          <c:extLst>
            <c:ext xmlns:c16="http://schemas.microsoft.com/office/drawing/2014/chart" uri="{C3380CC4-5D6E-409C-BE32-E72D297353CC}">
              <c16:uniqueId val="{00000001-848B-43B6-81E2-1610844C830A}"/>
            </c:ext>
          </c:extLst>
        </c:ser>
        <c:dLbls>
          <c:dLblPos val="t"/>
          <c:showLegendKey val="0"/>
          <c:showVal val="1"/>
          <c:showCatName val="0"/>
          <c:showSerName val="0"/>
          <c:showPercent val="0"/>
          <c:showBubbleSize val="0"/>
        </c:dLbls>
        <c:smooth val="0"/>
        <c:axId val="1190055135"/>
        <c:axId val="1185497519"/>
      </c:lineChart>
      <c:catAx>
        <c:axId val="1190055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Cities</a:t>
                </a:r>
                <a:r>
                  <a:rPr lang="en-IN" baseline="0"/>
                  <a:t> Name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497519"/>
        <c:crosses val="autoZero"/>
        <c:auto val="1"/>
        <c:lblAlgn val="ctr"/>
        <c:lblOffset val="100"/>
        <c:noMultiLvlLbl val="0"/>
      </c:catAx>
      <c:valAx>
        <c:axId val="1185497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Gender</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0551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[Advanced_Fitness_Members_India.xlsx]referral!PivotTable7</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referral!$B$3:$B$4</c:f>
              <c:strCache>
                <c:ptCount val="1"/>
                <c:pt idx="0">
                  <c:v>Not Referred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referral!$A$5:$A$11</c:f>
              <c:strCache>
                <c:ptCount val="6"/>
                <c:pt idx="0">
                  <c:v>Bengaluru</c:v>
                </c:pt>
                <c:pt idx="1">
                  <c:v>Delhi</c:v>
                </c:pt>
                <c:pt idx="2">
                  <c:v>Hyderabad</c:v>
                </c:pt>
                <c:pt idx="3">
                  <c:v>Kolkata</c:v>
                </c:pt>
                <c:pt idx="4">
                  <c:v>Mumbai</c:v>
                </c:pt>
                <c:pt idx="5">
                  <c:v>Pune</c:v>
                </c:pt>
              </c:strCache>
            </c:strRef>
          </c:cat>
          <c:val>
            <c:numRef>
              <c:f>referral!$B$5:$B$11</c:f>
              <c:numCache>
                <c:formatCode>General</c:formatCode>
                <c:ptCount val="6"/>
                <c:pt idx="0">
                  <c:v>11</c:v>
                </c:pt>
                <c:pt idx="1">
                  <c:v>34</c:v>
                </c:pt>
                <c:pt idx="2">
                  <c:v>41</c:v>
                </c:pt>
                <c:pt idx="3">
                  <c:v>64</c:v>
                </c:pt>
                <c:pt idx="4">
                  <c:v>133</c:v>
                </c:pt>
                <c:pt idx="5">
                  <c:v>75</c:v>
                </c:pt>
              </c:numCache>
            </c:numRef>
          </c:val>
          <c:extLst>
            <c:ext xmlns:c16="http://schemas.microsoft.com/office/drawing/2014/chart" uri="{C3380CC4-5D6E-409C-BE32-E72D297353CC}">
              <c16:uniqueId val="{00000000-28E3-400D-A936-06A0EDEA65A1}"/>
            </c:ext>
          </c:extLst>
        </c:ser>
        <c:ser>
          <c:idx val="1"/>
          <c:order val="1"/>
          <c:tx>
            <c:strRef>
              <c:f>referral!$C$3:$C$4</c:f>
              <c:strCache>
                <c:ptCount val="1"/>
                <c:pt idx="0">
                  <c:v>Referred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referral!$A$5:$A$11</c:f>
              <c:strCache>
                <c:ptCount val="6"/>
                <c:pt idx="0">
                  <c:v>Bengaluru</c:v>
                </c:pt>
                <c:pt idx="1">
                  <c:v>Delhi</c:v>
                </c:pt>
                <c:pt idx="2">
                  <c:v>Hyderabad</c:v>
                </c:pt>
                <c:pt idx="3">
                  <c:v>Kolkata</c:v>
                </c:pt>
                <c:pt idx="4">
                  <c:v>Mumbai</c:v>
                </c:pt>
                <c:pt idx="5">
                  <c:v>Pune</c:v>
                </c:pt>
              </c:strCache>
            </c:strRef>
          </c:cat>
          <c:val>
            <c:numRef>
              <c:f>referral!$C$5:$C$11</c:f>
              <c:numCache>
                <c:formatCode>General</c:formatCode>
                <c:ptCount val="6"/>
                <c:pt idx="0">
                  <c:v>50</c:v>
                </c:pt>
                <c:pt idx="1">
                  <c:v>9</c:v>
                </c:pt>
                <c:pt idx="2">
                  <c:v>34</c:v>
                </c:pt>
                <c:pt idx="3">
                  <c:v>45</c:v>
                </c:pt>
                <c:pt idx="4">
                  <c:v>81</c:v>
                </c:pt>
                <c:pt idx="5">
                  <c:v>43</c:v>
                </c:pt>
              </c:numCache>
            </c:numRef>
          </c:val>
          <c:extLst>
            <c:ext xmlns:c16="http://schemas.microsoft.com/office/drawing/2014/chart" uri="{C3380CC4-5D6E-409C-BE32-E72D297353CC}">
              <c16:uniqueId val="{00000001-28E3-400D-A936-06A0EDEA65A1}"/>
            </c:ext>
          </c:extLst>
        </c:ser>
        <c:dLbls>
          <c:dLblPos val="outEnd"/>
          <c:showLegendKey val="0"/>
          <c:showVal val="1"/>
          <c:showCatName val="0"/>
          <c:showSerName val="0"/>
          <c:showPercent val="0"/>
          <c:showBubbleSize val="0"/>
        </c:dLbls>
        <c:gapWidth val="219"/>
        <c:overlap val="-27"/>
        <c:axId val="1326614847"/>
        <c:axId val="1326620671"/>
      </c:barChart>
      <c:catAx>
        <c:axId val="1326614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cities</a:t>
                </a:r>
                <a:r>
                  <a:rPr lang="en-IN" baseline="0"/>
                  <a:t> Name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620671"/>
        <c:crosses val="autoZero"/>
        <c:auto val="1"/>
        <c:lblAlgn val="ctr"/>
        <c:lblOffset val="100"/>
        <c:noMultiLvlLbl val="0"/>
      </c:catAx>
      <c:valAx>
        <c:axId val="1326620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reffereral</a:t>
                </a:r>
                <a:r>
                  <a:rPr lang="en-IN" baseline="0"/>
                  <a:t> count</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6148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83820</xdr:rowOff>
    </xdr:from>
    <xdr:to>
      <xdr:col>7</xdr:col>
      <xdr:colOff>581891</xdr:colOff>
      <xdr:row>20</xdr:row>
      <xdr:rowOff>110835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30480</xdr:rowOff>
    </xdr:from>
    <xdr:to>
      <xdr:col>17</xdr:col>
      <xdr:colOff>10886</xdr:colOff>
      <xdr:row>2</xdr:row>
      <xdr:rowOff>45720</xdr:rowOff>
    </xdr:to>
    <xdr:sp macro="" textlink="">
      <xdr:nvSpPr>
        <xdr:cNvPr id="3" name="TextBox 2"/>
        <xdr:cNvSpPr txBox="1"/>
      </xdr:nvSpPr>
      <xdr:spPr>
        <a:xfrm>
          <a:off x="0" y="30480"/>
          <a:ext cx="10374086" cy="3853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t>Segment profitablity Dashboard</a:t>
          </a:r>
        </a:p>
      </xdr:txBody>
    </xdr:sp>
    <xdr:clientData/>
  </xdr:twoCellAnchor>
  <xdr:twoCellAnchor editAs="oneCell">
    <xdr:from>
      <xdr:col>8</xdr:col>
      <xdr:colOff>1</xdr:colOff>
      <xdr:row>10</xdr:row>
      <xdr:rowOff>83128</xdr:rowOff>
    </xdr:from>
    <xdr:to>
      <xdr:col>10</xdr:col>
      <xdr:colOff>27710</xdr:colOff>
      <xdr:row>15</xdr:row>
      <xdr:rowOff>83129</xdr:rowOff>
    </xdr:to>
    <mc:AlternateContent xmlns:mc="http://schemas.openxmlformats.org/markup-compatibility/2006">
      <mc:Choice xmlns:a14="http://schemas.microsoft.com/office/drawing/2010/main" Requires="a14">
        <xdr:graphicFrame macro="">
          <xdr:nvGraphicFramePr>
            <xdr:cNvPr id="6" name="Membership_Type"/>
            <xdr:cNvGraphicFramePr/>
          </xdr:nvGraphicFramePr>
          <xdr:xfrm>
            <a:off x="0" y="0"/>
            <a:ext cx="0" cy="0"/>
          </xdr:xfrm>
          <a:graphic>
            <a:graphicData uri="http://schemas.microsoft.com/office/drawing/2010/slicer">
              <sle:slicer xmlns:sle="http://schemas.microsoft.com/office/drawing/2010/slicer" name="Membership_Type"/>
            </a:graphicData>
          </a:graphic>
        </xdr:graphicFrame>
      </mc:Choice>
      <mc:Fallback>
        <xdr:sp macro="" textlink="">
          <xdr:nvSpPr>
            <xdr:cNvPr id="0" name=""/>
            <xdr:cNvSpPr>
              <a:spLocks noTextEdit="1"/>
            </xdr:cNvSpPr>
          </xdr:nvSpPr>
          <xdr:spPr>
            <a:xfrm>
              <a:off x="4876801" y="1884219"/>
              <a:ext cx="2909454" cy="9005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83127</xdr:colOff>
      <xdr:row>2</xdr:row>
      <xdr:rowOff>78279</xdr:rowOff>
    </xdr:from>
    <xdr:to>
      <xdr:col>16</xdr:col>
      <xdr:colOff>22860</xdr:colOff>
      <xdr:row>10</xdr:row>
      <xdr:rowOff>27709</xdr:rowOff>
    </xdr:to>
    <mc:AlternateContent xmlns:mc="http://schemas.openxmlformats.org/markup-compatibility/2006">
      <mc:Choice xmlns:a14="http://schemas.microsoft.com/office/drawing/2010/main" Requires="a14">
        <xdr:graphicFrame macro="">
          <xdr:nvGraphicFramePr>
            <xdr:cNvPr id="7"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7841672" y="438497"/>
              <a:ext cx="3597333" cy="13903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110837</xdr:colOff>
      <xdr:row>10</xdr:row>
      <xdr:rowOff>110836</xdr:rowOff>
    </xdr:from>
    <xdr:to>
      <xdr:col>16</xdr:col>
      <xdr:colOff>0</xdr:colOff>
      <xdr:row>20</xdr:row>
      <xdr:rowOff>138544</xdr:rowOff>
    </xdr:to>
    <mc:AlternateContent xmlns:mc="http://schemas.openxmlformats.org/markup-compatibility/2006">
      <mc:Choice xmlns:a14="http://schemas.microsoft.com/office/drawing/2010/main" Requires="a14">
        <xdr:graphicFrame macro="">
          <xdr:nvGraphicFramePr>
            <xdr:cNvPr id="8" name="Total_Revenue"/>
            <xdr:cNvGraphicFramePr/>
          </xdr:nvGraphicFramePr>
          <xdr:xfrm>
            <a:off x="0" y="0"/>
            <a:ext cx="0" cy="0"/>
          </xdr:xfrm>
          <a:graphic>
            <a:graphicData uri="http://schemas.microsoft.com/office/drawing/2010/slicer">
              <sle:slicer xmlns:sle="http://schemas.microsoft.com/office/drawing/2010/slicer" name="Total_Revenue"/>
            </a:graphicData>
          </a:graphic>
        </xdr:graphicFrame>
      </mc:Choice>
      <mc:Fallback>
        <xdr:sp macro="" textlink="">
          <xdr:nvSpPr>
            <xdr:cNvPr id="0" name=""/>
            <xdr:cNvSpPr>
              <a:spLocks noTextEdit="1"/>
            </xdr:cNvSpPr>
          </xdr:nvSpPr>
          <xdr:spPr>
            <a:xfrm>
              <a:off x="7869382" y="1911927"/>
              <a:ext cx="3546763" cy="1828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20</xdr:row>
      <xdr:rowOff>166254</xdr:rowOff>
    </xdr:from>
    <xdr:to>
      <xdr:col>7</xdr:col>
      <xdr:colOff>221673</xdr:colOff>
      <xdr:row>38</xdr:row>
      <xdr:rowOff>69273</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290946</xdr:colOff>
      <xdr:row>20</xdr:row>
      <xdr:rowOff>152401</xdr:rowOff>
    </xdr:from>
    <xdr:to>
      <xdr:col>15</xdr:col>
      <xdr:colOff>526473</xdr:colOff>
      <xdr:row>38</xdr:row>
      <xdr:rowOff>110838</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0</xdr:colOff>
      <xdr:row>15</xdr:row>
      <xdr:rowOff>152399</xdr:rowOff>
    </xdr:from>
    <xdr:to>
      <xdr:col>10</xdr:col>
      <xdr:colOff>69273</xdr:colOff>
      <xdr:row>20</xdr:row>
      <xdr:rowOff>83126</xdr:rowOff>
    </xdr:to>
    <mc:AlternateContent xmlns:mc="http://schemas.openxmlformats.org/markup-compatibility/2006">
      <mc:Choice xmlns:a14="http://schemas.microsoft.com/office/drawing/2010/main" Requires="a14">
        <xdr:graphicFrame macro="">
          <xdr:nvGraphicFramePr>
            <xdr:cNvPr id="12"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876800" y="2854035"/>
              <a:ext cx="2951018" cy="8312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r:id="rId1" refreshedBy="PC DOCTOR" refreshedDate="45831.621194675929" createdVersion="6" refreshedVersion="6" minRefreshableVersion="3" recordCount="36">
  <cacheSource type="worksheet">
    <worksheetSource ref="B1:O37" sheet="3. Revenue Calculation "/>
  </cacheSource>
  <cacheFields count="21">
    <cacheField name="Full_Name" numFmtId="0">
      <sharedItems containsBlank="1" count="36">
        <s v="Anay Shanker"/>
        <s v="Parinaaz Shanker"/>
        <s v="Aniruddh Batra"/>
        <s v="Madhup Kapur"/>
        <s v="Rasha Kakar"/>
        <s v="Ehsaan Batra"/>
        <s v="Zara Bains"/>
        <s v="Uthkarsh Baral"/>
        <s v="Kashvi Char"/>
        <s v="Dhanush Varma"/>
        <s v="Ishaan Goyal"/>
        <s v="Mahika Ravi"/>
        <s v="Purab Reddy"/>
        <s v="Tiya Soni"/>
        <s v="Zara Dugar"/>
        <s v="Lakshit Mander"/>
        <s v="Neysa Krish"/>
        <s v="Prerak Boase"/>
        <s v="Siya Master"/>
        <s v="Madhup Biswas"/>
        <s v="Indrans Ratti"/>
        <s v="Kimaya Balay"/>
        <s v="Eva Dass"/>
        <s v="Pihu Wali"/>
        <s v="Tiya Rege"/>
        <s v="Aarav Sen"/>
        <s v="Dishani Bera"/>
        <s v="Indrans Grover"/>
        <s v="Kismat Edwin"/>
        <s v="Taran Vyas"/>
        <s v="Jiya Baral"/>
        <s v="Gokul Sahni"/>
        <s v="Prerak Lalla"/>
        <s v="Hrishita Shroff"/>
        <s v="Oorja Sachar"/>
        <m/>
      </sharedItems>
    </cacheField>
    <cacheField name="Age" numFmtId="0">
      <sharedItems containsString="0" containsBlank="1" containsNumber="1" containsInteger="1" minValue="19" maxValue="59" count="27">
        <n v="59"/>
        <n v="27"/>
        <n v="24"/>
        <n v="31"/>
        <n v="19"/>
        <n v="40"/>
        <n v="41"/>
        <n v="43"/>
        <n v="42"/>
        <n v="37"/>
        <n v="48"/>
        <n v="36"/>
        <n v="39"/>
        <n v="44"/>
        <n v="35"/>
        <n v="56"/>
        <n v="28"/>
        <n v="57"/>
        <n v="26"/>
        <n v="25"/>
        <n v="53"/>
        <n v="29"/>
        <n v="52"/>
        <n v="20"/>
        <n v="22"/>
        <n v="23"/>
        <m/>
      </sharedItems>
    </cacheField>
    <cacheField name="Gender" numFmtId="0">
      <sharedItems containsBlank="1" count="3">
        <s v="Male"/>
        <s v="Female"/>
        <m/>
      </sharedItems>
    </cacheField>
    <cacheField name="Membership_Type" numFmtId="0">
      <sharedItems containsBlank="1" count="5">
        <s v="Basic"/>
        <s v="Standard"/>
        <s v="Family"/>
        <s v="Premium"/>
        <m/>
      </sharedItems>
    </cacheField>
    <cacheField name="Start_Date" numFmtId="0">
      <sharedItems containsNonDate="0" containsDate="1" containsString="0" containsBlank="1" minDate="2023-05-19T00:00:00" maxDate="2025-02-27T00:00:00" count="33">
        <d v="2023-11-05T00:00:00"/>
        <d v="2025-02-26T00:00:00"/>
        <d v="2023-09-22T00:00:00"/>
        <d v="2024-07-06T00:00:00"/>
        <d v="2023-12-26T00:00:00"/>
        <d v="2024-01-26T00:00:00"/>
        <d v="2024-10-23T00:00:00"/>
        <d v="2024-06-07T00:00:00"/>
        <d v="2024-10-04T00:00:00"/>
        <d v="2023-10-03T00:00:00"/>
        <d v="2024-01-06T00:00:00"/>
        <d v="2023-08-16T00:00:00"/>
        <d v="2024-09-21T00:00:00"/>
        <d v="2023-05-19T00:00:00"/>
        <d v="2024-02-11T00:00:00"/>
        <d v="2025-02-14T00:00:00"/>
        <d v="2024-02-07T00:00:00"/>
        <d v="2023-10-14T00:00:00"/>
        <d v="2024-03-03T00:00:00"/>
        <d v="2024-05-05T00:00:00"/>
        <d v="2023-08-08T00:00:00"/>
        <d v="2024-01-29T00:00:00"/>
        <d v="2024-06-08T00:00:00"/>
        <d v="2024-05-27T00:00:00"/>
        <d v="2025-02-10T00:00:00"/>
        <d v="2024-11-18T00:00:00"/>
        <d v="2024-04-19T00:00:00"/>
        <d v="2025-01-10T00:00:00"/>
        <d v="2023-06-11T00:00:00"/>
        <d v="2024-04-09T00:00:00"/>
        <d v="2025-02-11T00:00:00"/>
        <d v="2024-01-21T00:00:00"/>
        <m/>
      </sharedItems>
    </cacheField>
    <cacheField name="End_Date" numFmtId="0">
      <sharedItems containsNonDate="0" containsDate="1" containsString="0" containsBlank="1" minDate="2023-11-12T00:00:00" maxDate="2025-03-30T00:00:00" count="35">
        <d v="2024-05-13T00:00:00"/>
        <d v="2025-03-24T00:00:00"/>
        <d v="2024-03-20T00:00:00"/>
        <d v="2024-10-22T00:00:00"/>
        <d v="2024-07-28T00:00:00"/>
        <d v="2024-04-10T00:00:00"/>
        <d v="2025-01-20T00:00:00"/>
        <d v="2024-09-28T00:00:00"/>
        <d v="2024-10-17T00:00:00"/>
        <d v="2023-12-20T00:00:00"/>
        <d v="2024-06-16T00:00:00"/>
        <d v="2024-10-03T00:00:00"/>
        <d v="2024-12-15T00:00:00"/>
        <d v="2023-11-12T00:00:00"/>
        <d v="2024-09-05T00:00:00"/>
        <d v="2025-03-16T00:00:00"/>
        <d v="2025-01-28T00:00:00"/>
        <d v="2024-12-23T00:00:00"/>
        <d v="2025-01-07T00:00:00"/>
        <d v="2024-11-12T00:00:00"/>
        <d v="2025-01-17T00:00:00"/>
        <d v="2024-11-20T00:00:00"/>
        <d v="2024-06-12T00:00:00"/>
        <d v="2025-03-14T00:00:00"/>
        <d v="2024-03-21T00:00:00"/>
        <d v="2025-03-11T00:00:00"/>
        <d v="2025-03-10T00:00:00"/>
        <d v="2024-12-19T00:00:00"/>
        <d v="2024-04-26T00:00:00"/>
        <d v="2025-03-29T00:00:00"/>
        <d v="2024-12-30T00:00:00"/>
        <d v="2024-11-08T00:00:00"/>
        <d v="2025-03-05T00:00:00"/>
        <d v="2024-12-26T00:00:00"/>
        <m/>
      </sharedItems>
    </cacheField>
    <cacheField name="Monthly_Fee" numFmtId="0">
      <sharedItems containsString="0" containsBlank="1" containsNumber="1" containsInteger="1" minValue="800" maxValue="2500" count="5">
        <n v="800"/>
        <n v="1200"/>
        <n v="2500"/>
        <n v="1800"/>
        <m/>
      </sharedItems>
    </cacheField>
    <cacheField name="Attendance" numFmtId="0">
      <sharedItems containsString="0" containsBlank="1" containsNumber="1" containsInteger="1" minValue="2" maxValue="30" count="24">
        <n v="25"/>
        <n v="20"/>
        <n v="18"/>
        <n v="16"/>
        <n v="12"/>
        <n v="14"/>
        <n v="28"/>
        <n v="3"/>
        <n v="29"/>
        <n v="13"/>
        <n v="19"/>
        <n v="22"/>
        <n v="8"/>
        <n v="26"/>
        <n v="21"/>
        <n v="5"/>
        <n v="6"/>
        <n v="17"/>
        <n v="23"/>
        <n v="9"/>
        <n v="2"/>
        <n v="30"/>
        <n v="27"/>
        <m/>
      </sharedItems>
    </cacheField>
    <cacheField name="City" numFmtId="0">
      <sharedItems containsBlank="1" count="7">
        <s v="Bengaluru"/>
        <s v="Pune"/>
        <s v="Hyderabad"/>
        <s v="Mumbai"/>
        <s v="Kolkata"/>
        <s v="Delhi"/>
        <m/>
      </sharedItems>
    </cacheField>
    <cacheField name="Referred_By" numFmtId="0">
      <sharedItems containsBlank="1" count="16">
        <s v="Hiran Shan"/>
        <s v="Kiara Kakar"/>
        <s v="Jhanvi Chaudhary"/>
        <s v="Tara Swaminathan"/>
        <s v="Madhav Singh"/>
        <s v="Shray Ramakrishnan"/>
        <m/>
        <s v="Nitara Comar"/>
        <s v="Ranbir Karan"/>
        <s v="Rati Sanghvi"/>
        <s v="Ishaan Kashyap"/>
        <s v="Tanya Bajwa"/>
        <s v="Adira Brar"/>
        <s v="Nakul Balakrishnan"/>
        <s v="Darshit Sidhu"/>
        <s v="Riya Dugal"/>
      </sharedItems>
    </cacheField>
    <cacheField name="membership durarion in month" numFmtId="0">
      <sharedItems containsString="0" containsBlank="1" containsNumber="1" containsInteger="1" minValue="4" maxValue="568" count="35">
        <n v="190"/>
        <n v="26"/>
        <n v="180"/>
        <n v="108"/>
        <n v="215"/>
        <n v="75"/>
        <n v="89"/>
        <n v="113"/>
        <n v="13"/>
        <n v="78"/>
        <n v="162"/>
        <n v="414"/>
        <n v="85"/>
        <n v="177"/>
        <n v="207"/>
        <n v="30"/>
        <n v="356"/>
        <n v="436"/>
        <n v="310"/>
        <n v="191"/>
        <n v="528"/>
        <n v="296"/>
        <n v="4"/>
        <n v="291"/>
        <n v="86"/>
        <n v="25"/>
        <n v="28"/>
        <n v="31"/>
        <n v="7"/>
        <n v="568"/>
        <n v="213"/>
        <n v="41"/>
        <n v="133"/>
        <n v="340"/>
        <m/>
      </sharedItems>
    </cacheField>
    <cacheField name="Total_Revenue" numFmtId="0">
      <sharedItems containsString="0" containsBlank="1" containsNumber="1" containsInteger="1" minValue="7200" maxValue="1090000" count="36">
        <n v="152000"/>
        <n v="20800"/>
        <n v="216000"/>
        <n v="129600"/>
        <n v="537500"/>
        <n v="60000"/>
        <n v="71200"/>
        <n v="203400"/>
        <n v="10400"/>
        <n v="93600"/>
        <n v="194400"/>
        <n v="496800"/>
        <n v="153000"/>
        <n v="212400"/>
        <n v="165600"/>
        <n v="75000"/>
        <n v="427200"/>
        <n v="1090000"/>
        <n v="248000"/>
        <n v="477500"/>
        <n v="950400"/>
        <n v="532800"/>
        <n v="7200"/>
        <n v="349200"/>
        <n v="154800"/>
        <n v="30000"/>
        <n v="70000"/>
        <n v="37200"/>
        <n v="17500"/>
        <n v="195000"/>
        <n v="454400"/>
        <n v="255600"/>
        <n v="32800"/>
        <n v="239400"/>
        <n v="408000"/>
        <m/>
      </sharedItems>
    </cacheField>
    <cacheField name="Premium member" numFmtId="0">
      <sharedItems containsString="0" containsBlank="1" containsNumber="1" containsInteger="1" minValue="129600" maxValue="32558400" count="9">
        <m/>
        <n v="203400"/>
        <n v="3366000"/>
        <n v="18057600"/>
        <n v="2664000"/>
        <n v="129600"/>
        <n v="2631600"/>
        <n v="5506200"/>
        <n v="32558400"/>
      </sharedItems>
    </cacheField>
    <cacheField name="Family membership" numFmtId="0">
      <sharedItems containsString="0" containsBlank="1" containsNumber="1" containsInteger="1" minValue="17500" maxValue="1372500" count="8">
        <m/>
        <n v="537500"/>
        <n v="75000"/>
        <n v="477500"/>
        <n v="70000"/>
        <n v="17500"/>
        <n v="195000"/>
        <n v="1372500"/>
      </sharedItems>
    </cacheField>
    <cacheField name="avetage_revenue_per_member" numFmtId="0" formula=" 0" databaseField="0"/>
    <cacheField name="Avg_Revenue_Per_Member" numFmtId="0" formula="Total_Revenue/City" databaseField="0"/>
    <cacheField name="Field1" numFmtId="0" formula="Total_Revenue/Full_Name" databaseField="0"/>
    <cacheField name="Field2" numFmtId="0" formula="Total_Revenue/Full_Name" databaseField="0"/>
    <cacheField name="Field3" numFmtId="0" formula="Field1/Field2" databaseField="0"/>
    <cacheField name="Field4" numFmtId="0" formula="Total_Revenue/Full_Name" databaseField="0"/>
    <cacheField name="Field5" numFmtId="0" formula="Total_Revenue/Full_Name" databaseField="0"/>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PC DOCTOR" refreshedDate="45831.685278124998" createdVersion="6" refreshedVersion="6" minRefreshableVersion="3" recordCount="36">
  <cacheSource type="worksheet">
    <worksheetSource ref="B1:O37" sheet="3. Revenue Calculation "/>
  </cacheSource>
  <cacheFields count="14">
    <cacheField name="Full_Name" numFmtId="0">
      <sharedItems containsBlank="1" count="36">
        <s v="Anay Shanker"/>
        <s v="Parinaaz Shanker"/>
        <s v="Aniruddh Batra"/>
        <s v="Madhup Kapur"/>
        <s v="Rasha Kakar"/>
        <s v="Ehsaan Batra"/>
        <s v="Zara Bains"/>
        <s v="Uthkarsh Baral"/>
        <s v="Kashvi Char"/>
        <s v="Dhanush Varma"/>
        <s v="Ishaan Goyal"/>
        <s v="Mahika Ravi"/>
        <s v="Purab Reddy"/>
        <s v="Tiya Soni"/>
        <s v="Zara Dugar"/>
        <s v="Lakshit Mander"/>
        <s v="Neysa Krish"/>
        <s v="Prerak Boase"/>
        <s v="Siya Master"/>
        <s v="Madhup Biswas"/>
        <s v="Indrans Ratti"/>
        <s v="Kimaya Balay"/>
        <s v="Eva Dass"/>
        <s v="Pihu Wali"/>
        <s v="Tiya Rege"/>
        <s v="Aarav Sen"/>
        <s v="Dishani Bera"/>
        <s v="Indrans Grover"/>
        <s v="Kismat Edwin"/>
        <s v="Taran Vyas"/>
        <s v="Jiya Baral"/>
        <s v="Gokul Sahni"/>
        <s v="Prerak Lalla"/>
        <s v="Hrishita Shroff"/>
        <s v="Oorja Sachar"/>
        <m/>
      </sharedItems>
    </cacheField>
    <cacheField name="Age" numFmtId="0">
      <sharedItems containsString="0" containsBlank="1" containsNumber="1" containsInteger="1" minValue="19" maxValue="59" count="27">
        <n v="59"/>
        <n v="27"/>
        <n v="24"/>
        <n v="31"/>
        <n v="19"/>
        <n v="40"/>
        <n v="41"/>
        <n v="43"/>
        <n v="42"/>
        <n v="37"/>
        <n v="48"/>
        <n v="36"/>
        <n v="39"/>
        <n v="44"/>
        <n v="35"/>
        <n v="56"/>
        <n v="28"/>
        <n v="57"/>
        <n v="26"/>
        <n v="25"/>
        <n v="53"/>
        <n v="29"/>
        <n v="52"/>
        <n v="20"/>
        <n v="22"/>
        <n v="23"/>
        <m/>
      </sharedItems>
    </cacheField>
    <cacheField name="Gender" numFmtId="0">
      <sharedItems containsBlank="1" count="3">
        <s v="Male"/>
        <s v="Female"/>
        <m/>
      </sharedItems>
    </cacheField>
    <cacheField name="Membership_Type" numFmtId="0">
      <sharedItems containsBlank="1" count="5">
        <s v="Basic"/>
        <s v="Standard"/>
        <s v="Family"/>
        <s v="Premium"/>
        <m/>
      </sharedItems>
    </cacheField>
    <cacheField name="Start_Date" numFmtId="0">
      <sharedItems containsNonDate="0" containsDate="1" containsString="0" containsBlank="1" minDate="2023-05-19T00:00:00" maxDate="2025-02-27T00:00:00"/>
    </cacheField>
    <cacheField name="End_Date" numFmtId="0">
      <sharedItems containsNonDate="0" containsDate="1" containsString="0" containsBlank="1" minDate="2023-11-12T00:00:00" maxDate="2025-03-30T00:00:00"/>
    </cacheField>
    <cacheField name="Monthly_Fee" numFmtId="0">
      <sharedItems containsString="0" containsBlank="1" containsNumber="1" containsInteger="1" minValue="800" maxValue="2500"/>
    </cacheField>
    <cacheField name="Attendance" numFmtId="0">
      <sharedItems containsString="0" containsBlank="1" containsNumber="1" containsInteger="1" minValue="2" maxValue="30"/>
    </cacheField>
    <cacheField name="City" numFmtId="0">
      <sharedItems containsBlank="1"/>
    </cacheField>
    <cacheField name="Referred_By" numFmtId="0">
      <sharedItems containsBlank="1"/>
    </cacheField>
    <cacheField name="membership durarion in month" numFmtId="0">
      <sharedItems containsString="0" containsBlank="1" containsNumber="1" containsInteger="1" minValue="4" maxValue="568"/>
    </cacheField>
    <cacheField name="Total_Revenue" numFmtId="0">
      <sharedItems containsString="0" containsBlank="1" containsNumber="1" containsInteger="1" minValue="7200" maxValue="1090000"/>
    </cacheField>
    <cacheField name="Premium member" numFmtId="0">
      <sharedItems containsString="0" containsBlank="1" containsNumber="1" containsInteger="1" minValue="129600" maxValue="32558400"/>
    </cacheField>
    <cacheField name="Family membership" numFmtId="0">
      <sharedItems containsString="0" containsBlank="1" containsNumber="1" containsInteger="1" minValue="17500" maxValue="13725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PC DOCTOR" refreshedDate="45831.868421643521" createdVersion="6" refreshedVersion="6" minRefreshableVersion="3" recordCount="36">
  <cacheSource type="worksheet">
    <worksheetSource ref="B1:O37" sheet="3. Revenue Calculation "/>
  </cacheSource>
  <cacheFields count="14">
    <cacheField name="Full_Name" numFmtId="0">
      <sharedItems containsBlank="1"/>
    </cacheField>
    <cacheField name="Age" numFmtId="0">
      <sharedItems containsString="0" containsBlank="1" containsNumber="1" containsInteger="1" minValue="19" maxValue="59"/>
    </cacheField>
    <cacheField name="Gender" numFmtId="0">
      <sharedItems containsBlank="1"/>
    </cacheField>
    <cacheField name="Membership_Type" numFmtId="0">
      <sharedItems containsBlank="1" count="5">
        <s v="Basic"/>
        <s v="Standard"/>
        <s v="Family"/>
        <s v="Premium"/>
        <m/>
      </sharedItems>
    </cacheField>
    <cacheField name="Start_Date" numFmtId="0">
      <sharedItems containsNonDate="0" containsDate="1" containsString="0" containsBlank="1" minDate="2023-05-19T00:00:00" maxDate="2025-02-27T00:00:00"/>
    </cacheField>
    <cacheField name="End_Date" numFmtId="0">
      <sharedItems containsNonDate="0" containsDate="1" containsString="0" containsBlank="1" minDate="2023-11-12T00:00:00" maxDate="2025-03-30T00:00:00"/>
    </cacheField>
    <cacheField name="Monthly_Fee" numFmtId="0">
      <sharedItems containsString="0" containsBlank="1" containsNumber="1" containsInteger="1" minValue="800" maxValue="2500"/>
    </cacheField>
    <cacheField name="Attendance" numFmtId="0">
      <sharedItems containsString="0" containsBlank="1" containsNumber="1" containsInteger="1" minValue="2" maxValue="30"/>
    </cacheField>
    <cacheField name="City" numFmtId="0">
      <sharedItems containsBlank="1"/>
    </cacheField>
    <cacheField name="Referred_By" numFmtId="0">
      <sharedItems containsBlank="1"/>
    </cacheField>
    <cacheField name="membership durarion in month" numFmtId="0">
      <sharedItems containsString="0" containsBlank="1" containsNumber="1" containsInteger="1" minValue="4" maxValue="568"/>
    </cacheField>
    <cacheField name="Total_Revenue" numFmtId="0">
      <sharedItems containsString="0" containsBlank="1" containsNumber="1" containsInteger="1" minValue="7200" maxValue="1090000"/>
    </cacheField>
    <cacheField name="Premium member" numFmtId="0">
      <sharedItems containsString="0" containsBlank="1" containsNumber="1" containsInteger="1" minValue="129600" maxValue="32558400"/>
    </cacheField>
    <cacheField name="Family membership" numFmtId="0">
      <sharedItems containsString="0" containsBlank="1" containsNumber="1" containsInteger="1" minValue="17500" maxValue="13725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PC DOCTOR" refreshedDate="45831.875304166664" createdVersion="6" refreshedVersion="6" minRefreshableVersion="3" recordCount="35">
  <cacheSource type="worksheet">
    <worksheetSource ref="B1:L36" sheet="2.Referral Impact"/>
  </cacheSource>
  <cacheFields count="11">
    <cacheField name="Full_Name" numFmtId="0">
      <sharedItems count="35">
        <s v="Anay Shanker"/>
        <s v="Parinaaz Shanker"/>
        <s v="Aniruddh Batra"/>
        <s v="Madhup Kapur"/>
        <s v="Rasha Kakar"/>
        <s v="Ehsaan Batra"/>
        <s v="Zara Bains"/>
        <s v="Uthkarsh Baral"/>
        <s v="Kashvi Char"/>
        <s v="Dhanush Varma"/>
        <s v="Ishaan Goyal"/>
        <s v="Mahika Ravi"/>
        <s v="Purab Reddy"/>
        <s v="Tiya Soni"/>
        <s v="Zara Dugar"/>
        <s v="Lakshit Mander"/>
        <s v="Neysa Krish"/>
        <s v="Prerak Boase"/>
        <s v="Siya Master"/>
        <s v="Madhup Biswas"/>
        <s v="Indrans Ratti"/>
        <s v="Kimaya Balay"/>
        <s v="Eva Dass"/>
        <s v="Pihu Wali"/>
        <s v="Tiya Rege"/>
        <s v="Aarav Sen"/>
        <s v="Dishani Bera"/>
        <s v="Indrans Grover"/>
        <s v="Kismat Edwin"/>
        <s v="Taran Vyas"/>
        <s v="Jiya Baral"/>
        <s v="Gokul Sahni"/>
        <s v="Prerak Lalla"/>
        <s v="Hrishita Shroff"/>
        <s v="Oorja Sachar"/>
      </sharedItems>
    </cacheField>
    <cacheField name="Age" numFmtId="0">
      <sharedItems containsSemiMixedTypes="0" containsString="0" containsNumber="1" containsInteger="1" minValue="19" maxValue="59"/>
    </cacheField>
    <cacheField name="Gender" numFmtId="0">
      <sharedItems/>
    </cacheField>
    <cacheField name="Membership_Type" numFmtId="0">
      <sharedItems/>
    </cacheField>
    <cacheField name="Start_Date" numFmtId="164">
      <sharedItems containsSemiMixedTypes="0" containsNonDate="0" containsDate="1" containsString="0" minDate="2023-05-19T00:00:00" maxDate="2025-02-27T00:00:00"/>
    </cacheField>
    <cacheField name="End_Date" numFmtId="16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acheField>
    <cacheField name="Referred_By impact" numFmtId="0">
      <sharedItems count="2">
        <s v="Referred"/>
        <s v="Not Referred"/>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PC DOCTOR" refreshedDate="45831.976717708334" createdVersion="6" refreshedVersion="6" minRefreshableVersion="3" recordCount="35">
  <cacheSource type="worksheet">
    <worksheetSource ref="B1:L36" sheet="age Distribution"/>
  </cacheSource>
  <cacheFields count="11">
    <cacheField name="Full_Name" numFmtId="0">
      <sharedItems count="35">
        <s v="Anay Shanker"/>
        <s v="Parinaaz Shanker"/>
        <s v="Aniruddh Batra"/>
        <s v="Madhup Kapur"/>
        <s v="Rasha Kakar"/>
        <s v="Ehsaan Batra"/>
        <s v="Zara Bains"/>
        <s v="Uthkarsh Baral"/>
        <s v="Kashvi Char"/>
        <s v="Dhanush Varma"/>
        <s v="Ishaan Goyal"/>
        <s v="Mahika Ravi"/>
        <s v="Purab Reddy"/>
        <s v="Tiya Soni"/>
        <s v="Zara Dugar"/>
        <s v="Lakshit Mander"/>
        <s v="Neysa Krish"/>
        <s v="Prerak Boase"/>
        <s v="Siya Master"/>
        <s v="Madhup Biswas"/>
        <s v="Indrans Ratti"/>
        <s v="Kimaya Balay"/>
        <s v="Eva Dass"/>
        <s v="Pihu Wali"/>
        <s v="Tiya Rege"/>
        <s v="Aarav Sen"/>
        <s v="Dishani Bera"/>
        <s v="Indrans Grover"/>
        <s v="Kismat Edwin"/>
        <s v="Taran Vyas"/>
        <s v="Jiya Baral"/>
        <s v="Gokul Sahni"/>
        <s v="Prerak Lalla"/>
        <s v="Hrishita Shroff"/>
        <s v="Oorja Sachar"/>
      </sharedItems>
    </cacheField>
    <cacheField name="Age" numFmtId="0">
      <sharedItems containsSemiMixedTypes="0" containsString="0" containsNumber="1" containsInteger="1" minValue="19" maxValue="59"/>
    </cacheField>
    <cacheField name="Gender" numFmtId="0">
      <sharedItems count="2">
        <s v="Male"/>
        <s v="Female"/>
      </sharedItems>
    </cacheField>
    <cacheField name="Membership_Type" numFmtId="0">
      <sharedItems/>
    </cacheField>
    <cacheField name="Start_Date" numFmtId="164">
      <sharedItems containsSemiMixedTypes="0" containsNonDate="0" containsDate="1" containsString="0" minDate="2023-05-19T00:00:00" maxDate="2025-02-27T00:00:00"/>
    </cacheField>
    <cacheField name="End_Date" numFmtId="16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acheField>
    <cacheField name="Age distribution across Membership Types " numFmtId="0">
      <sharedItems/>
    </cacheField>
  </cacheFields>
  <extLst>
    <ext xmlns:x14="http://schemas.microsoft.com/office/spreadsheetml/2009/9/main" uri="{725AE2AE-9491-48be-B2B4-4EB974FC3084}">
      <x14:pivotCacheDefinition pivotCacheId="3"/>
    </ext>
  </extLst>
</pivotCacheDefinition>
</file>

<file path=xl/pivotCache/pivotCacheDefinition6.xml><?xml version="1.0" encoding="utf-8"?>
<pivotCacheDefinition xmlns="http://schemas.openxmlformats.org/spreadsheetml/2006/main" xmlns:r="http://schemas.openxmlformats.org/officeDocument/2006/relationships" r:id="rId1" refreshedBy="PC DOCTOR" refreshedDate="45831.684330555552" createdVersion="6" refreshedVersion="6" minRefreshableVersion="3" recordCount="35">
  <cacheSource type="worksheet">
    <worksheetSource ref="A1:E36" sheet="Sheet18"/>
  </cacheSource>
  <cacheFields count="5">
    <cacheField name="Member_ID" numFmtId="0">
      <sharedItems/>
    </cacheField>
    <cacheField name="Full_Name" numFmtId="0">
      <sharedItems/>
    </cacheField>
    <cacheField name="Membership_Type" numFmtId="0">
      <sharedItems count="4">
        <s v="Basic"/>
        <s v="Standard"/>
        <s v="Family"/>
        <s v="Premium"/>
      </sharedItems>
    </cacheField>
    <cacheField name="City" numFmtId="0">
      <sharedItems count="6">
        <s v="Bengaluru"/>
        <s v="Pune"/>
        <s v="Hyderabad"/>
        <s v="Mumbai"/>
        <s v="Kolkata"/>
        <s v="Delhi"/>
      </sharedItems>
    </cacheField>
    <cacheField name="Total_Revenue" numFmtId="0">
      <sharedItems containsSemiMixedTypes="0" containsString="0" containsNumber="1" containsInteger="1" minValue="7200" maxValue="1090000" count="35">
        <n v="152000"/>
        <n v="20800"/>
        <n v="216000"/>
        <n v="129600"/>
        <n v="537500"/>
        <n v="60000"/>
        <n v="71200"/>
        <n v="203400"/>
        <n v="10400"/>
        <n v="93600"/>
        <n v="194400"/>
        <n v="496800"/>
        <n v="153000"/>
        <n v="212400"/>
        <n v="165600"/>
        <n v="75000"/>
        <n v="427200"/>
        <n v="1090000"/>
        <n v="248000"/>
        <n v="477500"/>
        <n v="950400"/>
        <n v="532800"/>
        <n v="7200"/>
        <n v="349200"/>
        <n v="154800"/>
        <n v="30000"/>
        <n v="70000"/>
        <n v="37200"/>
        <n v="17500"/>
        <n v="195000"/>
        <n v="454400"/>
        <n v="255600"/>
        <n v="32800"/>
        <n v="239400"/>
        <n v="408000"/>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36">
  <r>
    <x v="0"/>
    <x v="0"/>
    <x v="0"/>
    <x v="0"/>
    <x v="0"/>
    <x v="0"/>
    <x v="0"/>
    <x v="0"/>
    <x v="0"/>
    <x v="0"/>
    <x v="0"/>
    <x v="0"/>
    <x v="0"/>
    <x v="0"/>
  </r>
  <r>
    <x v="1"/>
    <x v="1"/>
    <x v="0"/>
    <x v="0"/>
    <x v="1"/>
    <x v="1"/>
    <x v="0"/>
    <x v="1"/>
    <x v="1"/>
    <x v="1"/>
    <x v="1"/>
    <x v="1"/>
    <x v="0"/>
    <x v="0"/>
  </r>
  <r>
    <x v="2"/>
    <x v="2"/>
    <x v="0"/>
    <x v="1"/>
    <x v="2"/>
    <x v="2"/>
    <x v="1"/>
    <x v="2"/>
    <x v="2"/>
    <x v="2"/>
    <x v="2"/>
    <x v="2"/>
    <x v="0"/>
    <x v="0"/>
  </r>
  <r>
    <x v="3"/>
    <x v="3"/>
    <x v="1"/>
    <x v="1"/>
    <x v="3"/>
    <x v="3"/>
    <x v="1"/>
    <x v="3"/>
    <x v="2"/>
    <x v="3"/>
    <x v="3"/>
    <x v="3"/>
    <x v="0"/>
    <x v="0"/>
  </r>
  <r>
    <x v="4"/>
    <x v="4"/>
    <x v="0"/>
    <x v="2"/>
    <x v="4"/>
    <x v="4"/>
    <x v="2"/>
    <x v="4"/>
    <x v="0"/>
    <x v="4"/>
    <x v="4"/>
    <x v="4"/>
    <x v="0"/>
    <x v="1"/>
  </r>
  <r>
    <x v="5"/>
    <x v="5"/>
    <x v="0"/>
    <x v="0"/>
    <x v="5"/>
    <x v="5"/>
    <x v="0"/>
    <x v="5"/>
    <x v="3"/>
    <x v="5"/>
    <x v="5"/>
    <x v="5"/>
    <x v="0"/>
    <x v="0"/>
  </r>
  <r>
    <x v="6"/>
    <x v="6"/>
    <x v="1"/>
    <x v="0"/>
    <x v="6"/>
    <x v="6"/>
    <x v="0"/>
    <x v="0"/>
    <x v="1"/>
    <x v="6"/>
    <x v="6"/>
    <x v="6"/>
    <x v="0"/>
    <x v="0"/>
  </r>
  <r>
    <x v="7"/>
    <x v="7"/>
    <x v="0"/>
    <x v="3"/>
    <x v="7"/>
    <x v="7"/>
    <x v="3"/>
    <x v="6"/>
    <x v="4"/>
    <x v="6"/>
    <x v="7"/>
    <x v="7"/>
    <x v="1"/>
    <x v="0"/>
  </r>
  <r>
    <x v="8"/>
    <x v="8"/>
    <x v="0"/>
    <x v="0"/>
    <x v="8"/>
    <x v="8"/>
    <x v="0"/>
    <x v="7"/>
    <x v="4"/>
    <x v="7"/>
    <x v="8"/>
    <x v="8"/>
    <x v="0"/>
    <x v="0"/>
  </r>
  <r>
    <x v="9"/>
    <x v="9"/>
    <x v="0"/>
    <x v="1"/>
    <x v="9"/>
    <x v="9"/>
    <x v="1"/>
    <x v="8"/>
    <x v="3"/>
    <x v="8"/>
    <x v="9"/>
    <x v="9"/>
    <x v="0"/>
    <x v="0"/>
  </r>
  <r>
    <x v="10"/>
    <x v="10"/>
    <x v="1"/>
    <x v="1"/>
    <x v="10"/>
    <x v="10"/>
    <x v="1"/>
    <x v="9"/>
    <x v="0"/>
    <x v="9"/>
    <x v="10"/>
    <x v="10"/>
    <x v="0"/>
    <x v="0"/>
  </r>
  <r>
    <x v="11"/>
    <x v="11"/>
    <x v="0"/>
    <x v="1"/>
    <x v="11"/>
    <x v="11"/>
    <x v="1"/>
    <x v="10"/>
    <x v="4"/>
    <x v="10"/>
    <x v="11"/>
    <x v="11"/>
    <x v="0"/>
    <x v="0"/>
  </r>
  <r>
    <x v="12"/>
    <x v="10"/>
    <x v="1"/>
    <x v="3"/>
    <x v="12"/>
    <x v="12"/>
    <x v="3"/>
    <x v="11"/>
    <x v="4"/>
    <x v="6"/>
    <x v="12"/>
    <x v="12"/>
    <x v="2"/>
    <x v="0"/>
  </r>
  <r>
    <x v="13"/>
    <x v="12"/>
    <x v="0"/>
    <x v="1"/>
    <x v="13"/>
    <x v="13"/>
    <x v="1"/>
    <x v="6"/>
    <x v="3"/>
    <x v="6"/>
    <x v="13"/>
    <x v="13"/>
    <x v="0"/>
    <x v="0"/>
  </r>
  <r>
    <x v="14"/>
    <x v="13"/>
    <x v="1"/>
    <x v="0"/>
    <x v="14"/>
    <x v="14"/>
    <x v="0"/>
    <x v="12"/>
    <x v="2"/>
    <x v="6"/>
    <x v="14"/>
    <x v="14"/>
    <x v="0"/>
    <x v="0"/>
  </r>
  <r>
    <x v="15"/>
    <x v="12"/>
    <x v="0"/>
    <x v="2"/>
    <x v="15"/>
    <x v="15"/>
    <x v="2"/>
    <x v="5"/>
    <x v="4"/>
    <x v="6"/>
    <x v="15"/>
    <x v="15"/>
    <x v="0"/>
    <x v="2"/>
  </r>
  <r>
    <x v="16"/>
    <x v="14"/>
    <x v="0"/>
    <x v="1"/>
    <x v="16"/>
    <x v="16"/>
    <x v="1"/>
    <x v="0"/>
    <x v="2"/>
    <x v="6"/>
    <x v="16"/>
    <x v="16"/>
    <x v="0"/>
    <x v="0"/>
  </r>
  <r>
    <x v="17"/>
    <x v="15"/>
    <x v="1"/>
    <x v="2"/>
    <x v="17"/>
    <x v="17"/>
    <x v="2"/>
    <x v="9"/>
    <x v="5"/>
    <x v="6"/>
    <x v="17"/>
    <x v="17"/>
    <x v="0"/>
    <x v="0"/>
  </r>
  <r>
    <x v="18"/>
    <x v="1"/>
    <x v="1"/>
    <x v="0"/>
    <x v="18"/>
    <x v="18"/>
    <x v="0"/>
    <x v="13"/>
    <x v="3"/>
    <x v="6"/>
    <x v="18"/>
    <x v="18"/>
    <x v="0"/>
    <x v="0"/>
  </r>
  <r>
    <x v="19"/>
    <x v="16"/>
    <x v="0"/>
    <x v="2"/>
    <x v="19"/>
    <x v="19"/>
    <x v="2"/>
    <x v="14"/>
    <x v="3"/>
    <x v="11"/>
    <x v="19"/>
    <x v="19"/>
    <x v="0"/>
    <x v="3"/>
  </r>
  <r>
    <x v="20"/>
    <x v="17"/>
    <x v="1"/>
    <x v="3"/>
    <x v="20"/>
    <x v="20"/>
    <x v="3"/>
    <x v="10"/>
    <x v="3"/>
    <x v="6"/>
    <x v="20"/>
    <x v="20"/>
    <x v="3"/>
    <x v="0"/>
  </r>
  <r>
    <x v="21"/>
    <x v="18"/>
    <x v="1"/>
    <x v="3"/>
    <x v="21"/>
    <x v="21"/>
    <x v="3"/>
    <x v="15"/>
    <x v="0"/>
    <x v="6"/>
    <x v="21"/>
    <x v="21"/>
    <x v="4"/>
    <x v="0"/>
  </r>
  <r>
    <x v="22"/>
    <x v="10"/>
    <x v="0"/>
    <x v="3"/>
    <x v="22"/>
    <x v="22"/>
    <x v="3"/>
    <x v="2"/>
    <x v="5"/>
    <x v="6"/>
    <x v="22"/>
    <x v="22"/>
    <x v="5"/>
    <x v="0"/>
  </r>
  <r>
    <x v="23"/>
    <x v="19"/>
    <x v="1"/>
    <x v="1"/>
    <x v="23"/>
    <x v="23"/>
    <x v="1"/>
    <x v="16"/>
    <x v="0"/>
    <x v="6"/>
    <x v="23"/>
    <x v="23"/>
    <x v="0"/>
    <x v="0"/>
  </r>
  <r>
    <x v="24"/>
    <x v="20"/>
    <x v="0"/>
    <x v="3"/>
    <x v="4"/>
    <x v="24"/>
    <x v="3"/>
    <x v="17"/>
    <x v="3"/>
    <x v="12"/>
    <x v="24"/>
    <x v="24"/>
    <x v="6"/>
    <x v="0"/>
  </r>
  <r>
    <x v="25"/>
    <x v="8"/>
    <x v="1"/>
    <x v="1"/>
    <x v="15"/>
    <x v="25"/>
    <x v="1"/>
    <x v="7"/>
    <x v="5"/>
    <x v="6"/>
    <x v="25"/>
    <x v="25"/>
    <x v="0"/>
    <x v="0"/>
  </r>
  <r>
    <x v="26"/>
    <x v="2"/>
    <x v="0"/>
    <x v="2"/>
    <x v="24"/>
    <x v="26"/>
    <x v="2"/>
    <x v="6"/>
    <x v="3"/>
    <x v="6"/>
    <x v="26"/>
    <x v="26"/>
    <x v="0"/>
    <x v="4"/>
  </r>
  <r>
    <x v="27"/>
    <x v="20"/>
    <x v="0"/>
    <x v="1"/>
    <x v="25"/>
    <x v="27"/>
    <x v="1"/>
    <x v="18"/>
    <x v="1"/>
    <x v="6"/>
    <x v="27"/>
    <x v="27"/>
    <x v="0"/>
    <x v="0"/>
  </r>
  <r>
    <x v="28"/>
    <x v="21"/>
    <x v="1"/>
    <x v="2"/>
    <x v="26"/>
    <x v="28"/>
    <x v="2"/>
    <x v="12"/>
    <x v="2"/>
    <x v="6"/>
    <x v="28"/>
    <x v="28"/>
    <x v="0"/>
    <x v="5"/>
  </r>
  <r>
    <x v="29"/>
    <x v="3"/>
    <x v="1"/>
    <x v="2"/>
    <x v="27"/>
    <x v="29"/>
    <x v="2"/>
    <x v="18"/>
    <x v="4"/>
    <x v="13"/>
    <x v="9"/>
    <x v="29"/>
    <x v="0"/>
    <x v="6"/>
  </r>
  <r>
    <x v="30"/>
    <x v="22"/>
    <x v="1"/>
    <x v="0"/>
    <x v="28"/>
    <x v="30"/>
    <x v="0"/>
    <x v="19"/>
    <x v="5"/>
    <x v="14"/>
    <x v="29"/>
    <x v="30"/>
    <x v="0"/>
    <x v="0"/>
  </r>
  <r>
    <x v="31"/>
    <x v="23"/>
    <x v="0"/>
    <x v="1"/>
    <x v="29"/>
    <x v="31"/>
    <x v="1"/>
    <x v="20"/>
    <x v="3"/>
    <x v="6"/>
    <x v="30"/>
    <x v="31"/>
    <x v="0"/>
    <x v="0"/>
  </r>
  <r>
    <x v="32"/>
    <x v="24"/>
    <x v="0"/>
    <x v="0"/>
    <x v="30"/>
    <x v="1"/>
    <x v="0"/>
    <x v="21"/>
    <x v="3"/>
    <x v="6"/>
    <x v="31"/>
    <x v="32"/>
    <x v="0"/>
    <x v="0"/>
  </r>
  <r>
    <x v="33"/>
    <x v="25"/>
    <x v="0"/>
    <x v="3"/>
    <x v="6"/>
    <x v="32"/>
    <x v="3"/>
    <x v="18"/>
    <x v="1"/>
    <x v="15"/>
    <x v="32"/>
    <x v="33"/>
    <x v="7"/>
    <x v="0"/>
  </r>
  <r>
    <x v="34"/>
    <x v="1"/>
    <x v="1"/>
    <x v="1"/>
    <x v="31"/>
    <x v="33"/>
    <x v="1"/>
    <x v="22"/>
    <x v="1"/>
    <x v="6"/>
    <x v="33"/>
    <x v="34"/>
    <x v="0"/>
    <x v="0"/>
  </r>
  <r>
    <x v="35"/>
    <x v="26"/>
    <x v="2"/>
    <x v="4"/>
    <x v="32"/>
    <x v="34"/>
    <x v="4"/>
    <x v="23"/>
    <x v="6"/>
    <x v="6"/>
    <x v="34"/>
    <x v="35"/>
    <x v="8"/>
    <x v="7"/>
  </r>
</pivotCacheRecords>
</file>

<file path=xl/pivotCache/pivotCacheRecords2.xml><?xml version="1.0" encoding="utf-8"?>
<pivotCacheRecords xmlns="http://schemas.openxmlformats.org/spreadsheetml/2006/main" xmlns:r="http://schemas.openxmlformats.org/officeDocument/2006/relationships" count="36">
  <r>
    <x v="0"/>
    <x v="0"/>
    <x v="0"/>
    <x v="0"/>
    <d v="2023-11-05T00:00:00"/>
    <d v="2024-05-13T00:00:00"/>
    <n v="800"/>
    <n v="25"/>
    <s v="Bengaluru"/>
    <s v="Hiran Shan"/>
    <n v="190"/>
    <n v="152000"/>
    <m/>
    <m/>
  </r>
  <r>
    <x v="1"/>
    <x v="1"/>
    <x v="0"/>
    <x v="0"/>
    <d v="2025-02-26T00:00:00"/>
    <d v="2025-03-24T00:00:00"/>
    <n v="800"/>
    <n v="20"/>
    <s v="Pune"/>
    <s v="Kiara Kakar"/>
    <n v="26"/>
    <n v="20800"/>
    <m/>
    <m/>
  </r>
  <r>
    <x v="2"/>
    <x v="2"/>
    <x v="0"/>
    <x v="1"/>
    <d v="2023-09-22T00:00:00"/>
    <d v="2024-03-20T00:00:00"/>
    <n v="1200"/>
    <n v="18"/>
    <s v="Hyderabad"/>
    <s v="Jhanvi Chaudhary"/>
    <n v="180"/>
    <n v="216000"/>
    <m/>
    <m/>
  </r>
  <r>
    <x v="3"/>
    <x v="3"/>
    <x v="1"/>
    <x v="1"/>
    <d v="2024-07-06T00:00:00"/>
    <d v="2024-10-22T00:00:00"/>
    <n v="1200"/>
    <n v="16"/>
    <s v="Hyderabad"/>
    <s v="Tara Swaminathan"/>
    <n v="108"/>
    <n v="129600"/>
    <m/>
    <m/>
  </r>
  <r>
    <x v="4"/>
    <x v="4"/>
    <x v="0"/>
    <x v="2"/>
    <d v="2023-12-26T00:00:00"/>
    <d v="2024-07-28T00:00:00"/>
    <n v="2500"/>
    <n v="12"/>
    <s v="Bengaluru"/>
    <s v="Madhav Singh"/>
    <n v="215"/>
    <n v="537500"/>
    <m/>
    <n v="537500"/>
  </r>
  <r>
    <x v="5"/>
    <x v="5"/>
    <x v="0"/>
    <x v="0"/>
    <d v="2024-01-26T00:00:00"/>
    <d v="2024-04-10T00:00:00"/>
    <n v="800"/>
    <n v="14"/>
    <s v="Mumbai"/>
    <s v="Shray Ramakrishnan"/>
    <n v="75"/>
    <n v="60000"/>
    <m/>
    <m/>
  </r>
  <r>
    <x v="6"/>
    <x v="6"/>
    <x v="1"/>
    <x v="0"/>
    <d v="2024-10-23T00:00:00"/>
    <d v="2025-01-20T00:00:00"/>
    <n v="800"/>
    <n v="25"/>
    <s v="Pune"/>
    <m/>
    <n v="89"/>
    <n v="71200"/>
    <m/>
    <m/>
  </r>
  <r>
    <x v="7"/>
    <x v="7"/>
    <x v="0"/>
    <x v="3"/>
    <d v="2024-06-07T00:00:00"/>
    <d v="2024-09-28T00:00:00"/>
    <n v="1800"/>
    <n v="28"/>
    <s v="Kolkata"/>
    <m/>
    <n v="113"/>
    <n v="203400"/>
    <n v="203400"/>
    <m/>
  </r>
  <r>
    <x v="8"/>
    <x v="8"/>
    <x v="0"/>
    <x v="0"/>
    <d v="2024-10-04T00:00:00"/>
    <d v="2024-10-17T00:00:00"/>
    <n v="800"/>
    <n v="3"/>
    <s v="Kolkata"/>
    <s v="Nitara Comar"/>
    <n v="13"/>
    <n v="10400"/>
    <m/>
    <m/>
  </r>
  <r>
    <x v="9"/>
    <x v="9"/>
    <x v="0"/>
    <x v="1"/>
    <d v="2023-10-03T00:00:00"/>
    <d v="2023-12-20T00:00:00"/>
    <n v="1200"/>
    <n v="29"/>
    <s v="Mumbai"/>
    <s v="Ranbir Karan"/>
    <n v="78"/>
    <n v="93600"/>
    <m/>
    <m/>
  </r>
  <r>
    <x v="10"/>
    <x v="10"/>
    <x v="1"/>
    <x v="1"/>
    <d v="2024-01-06T00:00:00"/>
    <d v="2024-06-16T00:00:00"/>
    <n v="1200"/>
    <n v="13"/>
    <s v="Bengaluru"/>
    <s v="Rati Sanghvi"/>
    <n v="162"/>
    <n v="194400"/>
    <m/>
    <m/>
  </r>
  <r>
    <x v="11"/>
    <x v="11"/>
    <x v="0"/>
    <x v="1"/>
    <d v="2023-08-16T00:00:00"/>
    <d v="2024-10-03T00:00:00"/>
    <n v="1200"/>
    <n v="19"/>
    <s v="Kolkata"/>
    <s v="Ishaan Kashyap"/>
    <n v="414"/>
    <n v="496800"/>
    <m/>
    <m/>
  </r>
  <r>
    <x v="12"/>
    <x v="10"/>
    <x v="1"/>
    <x v="3"/>
    <d v="2024-09-21T00:00:00"/>
    <d v="2024-12-15T00:00:00"/>
    <n v="1800"/>
    <n v="22"/>
    <s v="Kolkata"/>
    <m/>
    <n v="85"/>
    <n v="153000"/>
    <n v="3366000"/>
    <m/>
  </r>
  <r>
    <x v="13"/>
    <x v="12"/>
    <x v="0"/>
    <x v="1"/>
    <d v="2023-05-19T00:00:00"/>
    <d v="2023-11-12T00:00:00"/>
    <n v="1200"/>
    <n v="28"/>
    <s v="Mumbai"/>
    <m/>
    <n v="177"/>
    <n v="212400"/>
    <m/>
    <m/>
  </r>
  <r>
    <x v="14"/>
    <x v="13"/>
    <x v="1"/>
    <x v="0"/>
    <d v="2024-02-11T00:00:00"/>
    <d v="2024-09-05T00:00:00"/>
    <n v="800"/>
    <n v="8"/>
    <s v="Hyderabad"/>
    <m/>
    <n v="207"/>
    <n v="165600"/>
    <m/>
    <m/>
  </r>
  <r>
    <x v="15"/>
    <x v="12"/>
    <x v="0"/>
    <x v="2"/>
    <d v="2025-02-14T00:00:00"/>
    <d v="2025-03-16T00:00:00"/>
    <n v="2500"/>
    <n v="14"/>
    <s v="Kolkata"/>
    <m/>
    <n v="30"/>
    <n v="75000"/>
    <m/>
    <n v="75000"/>
  </r>
  <r>
    <x v="16"/>
    <x v="14"/>
    <x v="0"/>
    <x v="1"/>
    <d v="2024-02-07T00:00:00"/>
    <d v="2025-01-28T00:00:00"/>
    <n v="1200"/>
    <n v="25"/>
    <s v="Hyderabad"/>
    <m/>
    <n v="356"/>
    <n v="427200"/>
    <m/>
    <m/>
  </r>
  <r>
    <x v="17"/>
    <x v="15"/>
    <x v="1"/>
    <x v="2"/>
    <d v="2023-10-14T00:00:00"/>
    <d v="2024-12-23T00:00:00"/>
    <n v="2500"/>
    <n v="13"/>
    <s v="Delhi"/>
    <m/>
    <n v="436"/>
    <n v="1090000"/>
    <m/>
    <m/>
  </r>
  <r>
    <x v="18"/>
    <x v="1"/>
    <x v="1"/>
    <x v="0"/>
    <d v="2024-03-03T00:00:00"/>
    <d v="2025-01-07T00:00:00"/>
    <n v="800"/>
    <n v="26"/>
    <s v="Mumbai"/>
    <m/>
    <n v="310"/>
    <n v="248000"/>
    <m/>
    <m/>
  </r>
  <r>
    <x v="19"/>
    <x v="16"/>
    <x v="0"/>
    <x v="2"/>
    <d v="2024-05-05T00:00:00"/>
    <d v="2024-11-12T00:00:00"/>
    <n v="2500"/>
    <n v="21"/>
    <s v="Mumbai"/>
    <s v="Tanya Bajwa"/>
    <n v="191"/>
    <n v="477500"/>
    <m/>
    <n v="477500"/>
  </r>
  <r>
    <x v="20"/>
    <x v="17"/>
    <x v="1"/>
    <x v="3"/>
    <d v="2023-08-08T00:00:00"/>
    <d v="2025-01-17T00:00:00"/>
    <n v="1800"/>
    <n v="19"/>
    <s v="Mumbai"/>
    <m/>
    <n v="528"/>
    <n v="950400"/>
    <n v="18057600"/>
    <m/>
  </r>
  <r>
    <x v="21"/>
    <x v="18"/>
    <x v="1"/>
    <x v="3"/>
    <d v="2024-01-29T00:00:00"/>
    <d v="2024-11-20T00:00:00"/>
    <n v="1800"/>
    <n v="5"/>
    <s v="Bengaluru"/>
    <m/>
    <n v="296"/>
    <n v="532800"/>
    <n v="2664000"/>
    <m/>
  </r>
  <r>
    <x v="22"/>
    <x v="10"/>
    <x v="0"/>
    <x v="3"/>
    <d v="2024-06-08T00:00:00"/>
    <d v="2024-06-12T00:00:00"/>
    <n v="1800"/>
    <n v="18"/>
    <s v="Delhi"/>
    <m/>
    <n v="4"/>
    <n v="7200"/>
    <n v="129600"/>
    <m/>
  </r>
  <r>
    <x v="23"/>
    <x v="19"/>
    <x v="1"/>
    <x v="1"/>
    <d v="2024-05-27T00:00:00"/>
    <d v="2025-03-14T00:00:00"/>
    <n v="1200"/>
    <n v="6"/>
    <s v="Bengaluru"/>
    <m/>
    <n v="291"/>
    <n v="349200"/>
    <m/>
    <m/>
  </r>
  <r>
    <x v="24"/>
    <x v="20"/>
    <x v="0"/>
    <x v="3"/>
    <d v="2023-12-26T00:00:00"/>
    <d v="2024-03-21T00:00:00"/>
    <n v="1800"/>
    <n v="17"/>
    <s v="Mumbai"/>
    <s v="Adira Brar"/>
    <n v="86"/>
    <n v="154800"/>
    <n v="2631600"/>
    <m/>
  </r>
  <r>
    <x v="25"/>
    <x v="8"/>
    <x v="1"/>
    <x v="1"/>
    <d v="2025-02-14T00:00:00"/>
    <d v="2025-03-11T00:00:00"/>
    <n v="1200"/>
    <n v="3"/>
    <s v="Delhi"/>
    <m/>
    <n v="25"/>
    <n v="30000"/>
    <m/>
    <m/>
  </r>
  <r>
    <x v="26"/>
    <x v="2"/>
    <x v="0"/>
    <x v="2"/>
    <d v="2025-02-10T00:00:00"/>
    <d v="2025-03-10T00:00:00"/>
    <n v="2500"/>
    <n v="28"/>
    <s v="Mumbai"/>
    <m/>
    <n v="28"/>
    <n v="70000"/>
    <m/>
    <n v="70000"/>
  </r>
  <r>
    <x v="27"/>
    <x v="20"/>
    <x v="0"/>
    <x v="1"/>
    <d v="2024-11-18T00:00:00"/>
    <d v="2024-12-19T00:00:00"/>
    <n v="1200"/>
    <n v="23"/>
    <s v="Pune"/>
    <m/>
    <n v="31"/>
    <n v="37200"/>
    <m/>
    <m/>
  </r>
  <r>
    <x v="28"/>
    <x v="21"/>
    <x v="1"/>
    <x v="2"/>
    <d v="2024-04-19T00:00:00"/>
    <d v="2024-04-26T00:00:00"/>
    <n v="2500"/>
    <n v="8"/>
    <s v="Hyderabad"/>
    <m/>
    <n v="7"/>
    <n v="17500"/>
    <m/>
    <n v="17500"/>
  </r>
  <r>
    <x v="29"/>
    <x v="3"/>
    <x v="1"/>
    <x v="2"/>
    <d v="2025-01-10T00:00:00"/>
    <d v="2025-03-29T00:00:00"/>
    <n v="2500"/>
    <n v="23"/>
    <s v="Kolkata"/>
    <s v="Nakul Balakrishnan"/>
    <n v="78"/>
    <n v="195000"/>
    <m/>
    <n v="195000"/>
  </r>
  <r>
    <x v="30"/>
    <x v="22"/>
    <x v="1"/>
    <x v="0"/>
    <d v="2023-06-11T00:00:00"/>
    <d v="2024-12-30T00:00:00"/>
    <n v="800"/>
    <n v="9"/>
    <s v="Delhi"/>
    <s v="Darshit Sidhu"/>
    <n v="568"/>
    <n v="454400"/>
    <m/>
    <m/>
  </r>
  <r>
    <x v="31"/>
    <x v="23"/>
    <x v="0"/>
    <x v="1"/>
    <d v="2024-04-09T00:00:00"/>
    <d v="2024-11-08T00:00:00"/>
    <n v="1200"/>
    <n v="2"/>
    <s v="Mumbai"/>
    <m/>
    <n v="213"/>
    <n v="255600"/>
    <m/>
    <m/>
  </r>
  <r>
    <x v="32"/>
    <x v="24"/>
    <x v="0"/>
    <x v="0"/>
    <d v="2025-02-11T00:00:00"/>
    <d v="2025-03-24T00:00:00"/>
    <n v="800"/>
    <n v="30"/>
    <s v="Mumbai"/>
    <m/>
    <n v="41"/>
    <n v="32800"/>
    <m/>
    <m/>
  </r>
  <r>
    <x v="33"/>
    <x v="25"/>
    <x v="0"/>
    <x v="3"/>
    <d v="2024-10-23T00:00:00"/>
    <d v="2025-03-05T00:00:00"/>
    <n v="1800"/>
    <n v="23"/>
    <s v="Pune"/>
    <s v="Riya Dugal"/>
    <n v="133"/>
    <n v="239400"/>
    <n v="5506200"/>
    <m/>
  </r>
  <r>
    <x v="34"/>
    <x v="1"/>
    <x v="1"/>
    <x v="1"/>
    <d v="2024-01-21T00:00:00"/>
    <d v="2024-12-26T00:00:00"/>
    <n v="1200"/>
    <n v="27"/>
    <s v="Pune"/>
    <m/>
    <n v="340"/>
    <n v="408000"/>
    <m/>
    <m/>
  </r>
  <r>
    <x v="35"/>
    <x v="26"/>
    <x v="2"/>
    <x v="4"/>
    <m/>
    <m/>
    <m/>
    <m/>
    <m/>
    <m/>
    <m/>
    <m/>
    <n v="32558400"/>
    <n v="1372500"/>
  </r>
</pivotCacheRecords>
</file>

<file path=xl/pivotCache/pivotCacheRecords3.xml><?xml version="1.0" encoding="utf-8"?>
<pivotCacheRecords xmlns="http://schemas.openxmlformats.org/spreadsheetml/2006/main" xmlns:r="http://schemas.openxmlformats.org/officeDocument/2006/relationships" count="36">
  <r>
    <s v="Anay Shanker"/>
    <n v="59"/>
    <s v="Male"/>
    <x v="0"/>
    <d v="2023-11-05T00:00:00"/>
    <d v="2024-05-13T00:00:00"/>
    <n v="800"/>
    <n v="25"/>
    <s v="Bengaluru"/>
    <s v="Hiran Shan"/>
    <n v="190"/>
    <n v="152000"/>
    <m/>
    <m/>
  </r>
  <r>
    <s v="Parinaaz Shanker"/>
    <n v="27"/>
    <s v="Male"/>
    <x v="0"/>
    <d v="2025-02-26T00:00:00"/>
    <d v="2025-03-24T00:00:00"/>
    <n v="800"/>
    <n v="20"/>
    <s v="Pune"/>
    <s v="Kiara Kakar"/>
    <n v="26"/>
    <n v="20800"/>
    <m/>
    <m/>
  </r>
  <r>
    <s v="Aniruddh Batra"/>
    <n v="24"/>
    <s v="Male"/>
    <x v="1"/>
    <d v="2023-09-22T00:00:00"/>
    <d v="2024-03-20T00:00:00"/>
    <n v="1200"/>
    <n v="18"/>
    <s v="Hyderabad"/>
    <s v="Jhanvi Chaudhary"/>
    <n v="180"/>
    <n v="216000"/>
    <m/>
    <m/>
  </r>
  <r>
    <s v="Madhup Kapur"/>
    <n v="31"/>
    <s v="Female"/>
    <x v="1"/>
    <d v="2024-07-06T00:00:00"/>
    <d v="2024-10-22T00:00:00"/>
    <n v="1200"/>
    <n v="16"/>
    <s v="Hyderabad"/>
    <s v="Tara Swaminathan"/>
    <n v="108"/>
    <n v="129600"/>
    <m/>
    <m/>
  </r>
  <r>
    <s v="Rasha Kakar"/>
    <n v="19"/>
    <s v="Male"/>
    <x v="2"/>
    <d v="2023-12-26T00:00:00"/>
    <d v="2024-07-28T00:00:00"/>
    <n v="2500"/>
    <n v="12"/>
    <s v="Bengaluru"/>
    <s v="Madhav Singh"/>
    <n v="215"/>
    <n v="537500"/>
    <m/>
    <n v="537500"/>
  </r>
  <r>
    <s v="Ehsaan Batra"/>
    <n v="40"/>
    <s v="Male"/>
    <x v="0"/>
    <d v="2024-01-26T00:00:00"/>
    <d v="2024-04-10T00:00:00"/>
    <n v="800"/>
    <n v="14"/>
    <s v="Mumbai"/>
    <s v="Shray Ramakrishnan"/>
    <n v="75"/>
    <n v="60000"/>
    <m/>
    <m/>
  </r>
  <r>
    <s v="Zara Bains"/>
    <n v="41"/>
    <s v="Female"/>
    <x v="0"/>
    <d v="2024-10-23T00:00:00"/>
    <d v="2025-01-20T00:00:00"/>
    <n v="800"/>
    <n v="25"/>
    <s v="Pune"/>
    <m/>
    <n v="89"/>
    <n v="71200"/>
    <m/>
    <m/>
  </r>
  <r>
    <s v="Uthkarsh Baral"/>
    <n v="43"/>
    <s v="Male"/>
    <x v="3"/>
    <d v="2024-06-07T00:00:00"/>
    <d v="2024-09-28T00:00:00"/>
    <n v="1800"/>
    <n v="28"/>
    <s v="Kolkata"/>
    <m/>
    <n v="113"/>
    <n v="203400"/>
    <n v="203400"/>
    <m/>
  </r>
  <r>
    <s v="Kashvi Char"/>
    <n v="42"/>
    <s v="Male"/>
    <x v="0"/>
    <d v="2024-10-04T00:00:00"/>
    <d v="2024-10-17T00:00:00"/>
    <n v="800"/>
    <n v="3"/>
    <s v="Kolkata"/>
    <s v="Nitara Comar"/>
    <n v="13"/>
    <n v="10400"/>
    <m/>
    <m/>
  </r>
  <r>
    <s v="Dhanush Varma"/>
    <n v="37"/>
    <s v="Male"/>
    <x v="1"/>
    <d v="2023-10-03T00:00:00"/>
    <d v="2023-12-20T00:00:00"/>
    <n v="1200"/>
    <n v="29"/>
    <s v="Mumbai"/>
    <s v="Ranbir Karan"/>
    <n v="78"/>
    <n v="93600"/>
    <m/>
    <m/>
  </r>
  <r>
    <s v="Ishaan Goyal"/>
    <n v="48"/>
    <s v="Female"/>
    <x v="1"/>
    <d v="2024-01-06T00:00:00"/>
    <d v="2024-06-16T00:00:00"/>
    <n v="1200"/>
    <n v="13"/>
    <s v="Bengaluru"/>
    <s v="Rati Sanghvi"/>
    <n v="162"/>
    <n v="194400"/>
    <m/>
    <m/>
  </r>
  <r>
    <s v="Mahika Ravi"/>
    <n v="36"/>
    <s v="Male"/>
    <x v="1"/>
    <d v="2023-08-16T00:00:00"/>
    <d v="2024-10-03T00:00:00"/>
    <n v="1200"/>
    <n v="19"/>
    <s v="Kolkata"/>
    <s v="Ishaan Kashyap"/>
    <n v="414"/>
    <n v="496800"/>
    <m/>
    <m/>
  </r>
  <r>
    <s v="Purab Reddy"/>
    <n v="48"/>
    <s v="Female"/>
    <x v="3"/>
    <d v="2024-09-21T00:00:00"/>
    <d v="2024-12-15T00:00:00"/>
    <n v="1800"/>
    <n v="22"/>
    <s v="Kolkata"/>
    <m/>
    <n v="85"/>
    <n v="153000"/>
    <n v="3366000"/>
    <m/>
  </r>
  <r>
    <s v="Tiya Soni"/>
    <n v="39"/>
    <s v="Male"/>
    <x v="1"/>
    <d v="2023-05-19T00:00:00"/>
    <d v="2023-11-12T00:00:00"/>
    <n v="1200"/>
    <n v="28"/>
    <s v="Mumbai"/>
    <m/>
    <n v="177"/>
    <n v="212400"/>
    <m/>
    <m/>
  </r>
  <r>
    <s v="Zara Dugar"/>
    <n v="44"/>
    <s v="Female"/>
    <x v="0"/>
    <d v="2024-02-11T00:00:00"/>
    <d v="2024-09-05T00:00:00"/>
    <n v="800"/>
    <n v="8"/>
    <s v="Hyderabad"/>
    <m/>
    <n v="207"/>
    <n v="165600"/>
    <m/>
    <m/>
  </r>
  <r>
    <s v="Lakshit Mander"/>
    <n v="39"/>
    <s v="Male"/>
    <x v="2"/>
    <d v="2025-02-14T00:00:00"/>
    <d v="2025-03-16T00:00:00"/>
    <n v="2500"/>
    <n v="14"/>
    <s v="Kolkata"/>
    <m/>
    <n v="30"/>
    <n v="75000"/>
    <m/>
    <n v="75000"/>
  </r>
  <r>
    <s v="Neysa Krish"/>
    <n v="35"/>
    <s v="Male"/>
    <x v="1"/>
    <d v="2024-02-07T00:00:00"/>
    <d v="2025-01-28T00:00:00"/>
    <n v="1200"/>
    <n v="25"/>
    <s v="Hyderabad"/>
    <m/>
    <n v="356"/>
    <n v="427200"/>
    <m/>
    <m/>
  </r>
  <r>
    <s v="Prerak Boase"/>
    <n v="56"/>
    <s v="Female"/>
    <x v="2"/>
    <d v="2023-10-14T00:00:00"/>
    <d v="2024-12-23T00:00:00"/>
    <n v="2500"/>
    <n v="13"/>
    <s v="Delhi"/>
    <m/>
    <n v="436"/>
    <n v="1090000"/>
    <m/>
    <m/>
  </r>
  <r>
    <s v="Siya Master"/>
    <n v="27"/>
    <s v="Female"/>
    <x v="0"/>
    <d v="2024-03-03T00:00:00"/>
    <d v="2025-01-07T00:00:00"/>
    <n v="800"/>
    <n v="26"/>
    <s v="Mumbai"/>
    <m/>
    <n v="310"/>
    <n v="248000"/>
    <m/>
    <m/>
  </r>
  <r>
    <s v="Madhup Biswas"/>
    <n v="28"/>
    <s v="Male"/>
    <x v="2"/>
    <d v="2024-05-05T00:00:00"/>
    <d v="2024-11-12T00:00:00"/>
    <n v="2500"/>
    <n v="21"/>
    <s v="Mumbai"/>
    <s v="Tanya Bajwa"/>
    <n v="191"/>
    <n v="477500"/>
    <m/>
    <n v="477500"/>
  </r>
  <r>
    <s v="Indrans Ratti"/>
    <n v="57"/>
    <s v="Female"/>
    <x v="3"/>
    <d v="2023-08-08T00:00:00"/>
    <d v="2025-01-17T00:00:00"/>
    <n v="1800"/>
    <n v="19"/>
    <s v="Mumbai"/>
    <m/>
    <n v="528"/>
    <n v="950400"/>
    <n v="18057600"/>
    <m/>
  </r>
  <r>
    <s v="Kimaya Balay"/>
    <n v="26"/>
    <s v="Female"/>
    <x v="3"/>
    <d v="2024-01-29T00:00:00"/>
    <d v="2024-11-20T00:00:00"/>
    <n v="1800"/>
    <n v="5"/>
    <s v="Bengaluru"/>
    <m/>
    <n v="296"/>
    <n v="532800"/>
    <n v="2664000"/>
    <m/>
  </r>
  <r>
    <s v="Eva Dass"/>
    <n v="48"/>
    <s v="Male"/>
    <x v="3"/>
    <d v="2024-06-08T00:00:00"/>
    <d v="2024-06-12T00:00:00"/>
    <n v="1800"/>
    <n v="18"/>
    <s v="Delhi"/>
    <m/>
    <n v="4"/>
    <n v="7200"/>
    <n v="129600"/>
    <m/>
  </r>
  <r>
    <s v="Pihu Wali"/>
    <n v="25"/>
    <s v="Female"/>
    <x v="1"/>
    <d v="2024-05-27T00:00:00"/>
    <d v="2025-03-14T00:00:00"/>
    <n v="1200"/>
    <n v="6"/>
    <s v="Bengaluru"/>
    <m/>
    <n v="291"/>
    <n v="349200"/>
    <m/>
    <m/>
  </r>
  <r>
    <s v="Tiya Rege"/>
    <n v="53"/>
    <s v="Male"/>
    <x v="3"/>
    <d v="2023-12-26T00:00:00"/>
    <d v="2024-03-21T00:00:00"/>
    <n v="1800"/>
    <n v="17"/>
    <s v="Mumbai"/>
    <s v="Adira Brar"/>
    <n v="86"/>
    <n v="154800"/>
    <n v="2631600"/>
    <m/>
  </r>
  <r>
    <s v="Aarav Sen"/>
    <n v="42"/>
    <s v="Female"/>
    <x v="1"/>
    <d v="2025-02-14T00:00:00"/>
    <d v="2025-03-11T00:00:00"/>
    <n v="1200"/>
    <n v="3"/>
    <s v="Delhi"/>
    <m/>
    <n v="25"/>
    <n v="30000"/>
    <m/>
    <m/>
  </r>
  <r>
    <s v="Dishani Bera"/>
    <n v="24"/>
    <s v="Male"/>
    <x v="2"/>
    <d v="2025-02-10T00:00:00"/>
    <d v="2025-03-10T00:00:00"/>
    <n v="2500"/>
    <n v="28"/>
    <s v="Mumbai"/>
    <m/>
    <n v="28"/>
    <n v="70000"/>
    <m/>
    <n v="70000"/>
  </r>
  <r>
    <s v="Indrans Grover"/>
    <n v="53"/>
    <s v="Male"/>
    <x v="1"/>
    <d v="2024-11-18T00:00:00"/>
    <d v="2024-12-19T00:00:00"/>
    <n v="1200"/>
    <n v="23"/>
    <s v="Pune"/>
    <m/>
    <n v="31"/>
    <n v="37200"/>
    <m/>
    <m/>
  </r>
  <r>
    <s v="Kismat Edwin"/>
    <n v="29"/>
    <s v="Female"/>
    <x v="2"/>
    <d v="2024-04-19T00:00:00"/>
    <d v="2024-04-26T00:00:00"/>
    <n v="2500"/>
    <n v="8"/>
    <s v="Hyderabad"/>
    <m/>
    <n v="7"/>
    <n v="17500"/>
    <m/>
    <n v="17500"/>
  </r>
  <r>
    <s v="Taran Vyas"/>
    <n v="31"/>
    <s v="Female"/>
    <x v="2"/>
    <d v="2025-01-10T00:00:00"/>
    <d v="2025-03-29T00:00:00"/>
    <n v="2500"/>
    <n v="23"/>
    <s v="Kolkata"/>
    <s v="Nakul Balakrishnan"/>
    <n v="78"/>
    <n v="195000"/>
    <m/>
    <n v="195000"/>
  </r>
  <r>
    <s v="Jiya Baral"/>
    <n v="52"/>
    <s v="Female"/>
    <x v="0"/>
    <d v="2023-06-11T00:00:00"/>
    <d v="2024-12-30T00:00:00"/>
    <n v="800"/>
    <n v="9"/>
    <s v="Delhi"/>
    <s v="Darshit Sidhu"/>
    <n v="568"/>
    <n v="454400"/>
    <m/>
    <m/>
  </r>
  <r>
    <s v="Gokul Sahni"/>
    <n v="20"/>
    <s v="Male"/>
    <x v="1"/>
    <d v="2024-04-09T00:00:00"/>
    <d v="2024-11-08T00:00:00"/>
    <n v="1200"/>
    <n v="2"/>
    <s v="Mumbai"/>
    <m/>
    <n v="213"/>
    <n v="255600"/>
    <m/>
    <m/>
  </r>
  <r>
    <s v="Prerak Lalla"/>
    <n v="22"/>
    <s v="Male"/>
    <x v="0"/>
    <d v="2025-02-11T00:00:00"/>
    <d v="2025-03-24T00:00:00"/>
    <n v="800"/>
    <n v="30"/>
    <s v="Mumbai"/>
    <m/>
    <n v="41"/>
    <n v="32800"/>
    <m/>
    <m/>
  </r>
  <r>
    <s v="Hrishita Shroff"/>
    <n v="23"/>
    <s v="Male"/>
    <x v="3"/>
    <d v="2024-10-23T00:00:00"/>
    <d v="2025-03-05T00:00:00"/>
    <n v="1800"/>
    <n v="23"/>
    <s v="Pune"/>
    <s v="Riya Dugal"/>
    <n v="133"/>
    <n v="239400"/>
    <n v="5506200"/>
    <m/>
  </r>
  <r>
    <s v="Oorja Sachar"/>
    <n v="27"/>
    <s v="Female"/>
    <x v="1"/>
    <d v="2024-01-21T00:00:00"/>
    <d v="2024-12-26T00:00:00"/>
    <n v="1200"/>
    <n v="27"/>
    <s v="Pune"/>
    <m/>
    <n v="340"/>
    <n v="408000"/>
    <m/>
    <m/>
  </r>
  <r>
    <m/>
    <m/>
    <m/>
    <x v="4"/>
    <m/>
    <m/>
    <m/>
    <m/>
    <m/>
    <m/>
    <m/>
    <m/>
    <n v="32558400"/>
    <n v="1372500"/>
  </r>
</pivotCacheRecords>
</file>

<file path=xl/pivotCache/pivotCacheRecords4.xml><?xml version="1.0" encoding="utf-8"?>
<pivotCacheRecords xmlns="http://schemas.openxmlformats.org/spreadsheetml/2006/main" xmlns:r="http://schemas.openxmlformats.org/officeDocument/2006/relationships" count="35">
  <r>
    <x v="0"/>
    <n v="59"/>
    <s v="Male"/>
    <s v="Basic"/>
    <d v="2023-11-05T00:00:00"/>
    <d v="2024-05-13T00:00:00"/>
    <n v="800"/>
    <n v="25"/>
    <x v="0"/>
    <s v="Hiran Shan"/>
    <x v="0"/>
  </r>
  <r>
    <x v="1"/>
    <n v="27"/>
    <s v="Male"/>
    <s v="Basic"/>
    <d v="2025-02-26T00:00:00"/>
    <d v="2025-03-24T00:00:00"/>
    <n v="800"/>
    <n v="20"/>
    <x v="1"/>
    <s v="Kiara Kakar"/>
    <x v="0"/>
  </r>
  <r>
    <x v="2"/>
    <n v="24"/>
    <s v="Male"/>
    <s v="Standard"/>
    <d v="2023-09-22T00:00:00"/>
    <d v="2024-03-20T00:00:00"/>
    <n v="1200"/>
    <n v="18"/>
    <x v="2"/>
    <s v="Jhanvi Chaudhary"/>
    <x v="0"/>
  </r>
  <r>
    <x v="3"/>
    <n v="31"/>
    <s v="Female"/>
    <s v="Standard"/>
    <d v="2024-07-06T00:00:00"/>
    <d v="2024-10-22T00:00:00"/>
    <n v="1200"/>
    <n v="16"/>
    <x v="2"/>
    <s v="Tara Swaminathan"/>
    <x v="0"/>
  </r>
  <r>
    <x v="4"/>
    <n v="19"/>
    <s v="Male"/>
    <s v="Family"/>
    <d v="2023-12-26T00:00:00"/>
    <d v="2024-07-28T00:00:00"/>
    <n v="2500"/>
    <n v="12"/>
    <x v="0"/>
    <s v="Madhav Singh"/>
    <x v="0"/>
  </r>
  <r>
    <x v="5"/>
    <n v="40"/>
    <s v="Male"/>
    <s v="Basic"/>
    <d v="2024-01-26T00:00:00"/>
    <d v="2024-04-10T00:00:00"/>
    <n v="800"/>
    <n v="14"/>
    <x v="3"/>
    <s v="Shray Ramakrishnan"/>
    <x v="0"/>
  </r>
  <r>
    <x v="6"/>
    <n v="41"/>
    <s v="Female"/>
    <s v="Basic"/>
    <d v="2024-10-23T00:00:00"/>
    <d v="2025-01-20T00:00:00"/>
    <n v="800"/>
    <n v="25"/>
    <x v="1"/>
    <m/>
    <x v="1"/>
  </r>
  <r>
    <x v="7"/>
    <n v="43"/>
    <s v="Male"/>
    <s v="Premium"/>
    <d v="2024-06-07T00:00:00"/>
    <d v="2024-09-28T00:00:00"/>
    <n v="1800"/>
    <n v="28"/>
    <x v="4"/>
    <m/>
    <x v="1"/>
  </r>
  <r>
    <x v="8"/>
    <n v="42"/>
    <s v="Male"/>
    <s v="Basic"/>
    <d v="2024-10-04T00:00:00"/>
    <d v="2024-10-17T00:00:00"/>
    <n v="800"/>
    <n v="3"/>
    <x v="4"/>
    <s v="Nitara Comar"/>
    <x v="0"/>
  </r>
  <r>
    <x v="9"/>
    <n v="37"/>
    <s v="Male"/>
    <s v="Standard"/>
    <d v="2023-10-03T00:00:00"/>
    <d v="2023-12-20T00:00:00"/>
    <n v="1200"/>
    <n v="29"/>
    <x v="3"/>
    <s v="Ranbir Karan"/>
    <x v="0"/>
  </r>
  <r>
    <x v="10"/>
    <n v="48"/>
    <s v="Female"/>
    <s v="Standard"/>
    <d v="2024-01-06T00:00:00"/>
    <d v="2024-06-16T00:00:00"/>
    <n v="1200"/>
    <n v="13"/>
    <x v="0"/>
    <s v="Rati Sanghvi"/>
    <x v="0"/>
  </r>
  <r>
    <x v="11"/>
    <n v="36"/>
    <s v="Male"/>
    <s v="Standard"/>
    <d v="2023-08-16T00:00:00"/>
    <d v="2024-10-03T00:00:00"/>
    <n v="1200"/>
    <n v="19"/>
    <x v="4"/>
    <s v="Ishaan Kashyap"/>
    <x v="0"/>
  </r>
  <r>
    <x v="12"/>
    <n v="48"/>
    <s v="Female"/>
    <s v="Premium"/>
    <d v="2024-09-21T00:00:00"/>
    <d v="2024-12-15T00:00:00"/>
    <n v="1800"/>
    <n v="22"/>
    <x v="4"/>
    <m/>
    <x v="1"/>
  </r>
  <r>
    <x v="13"/>
    <n v="39"/>
    <s v="Male"/>
    <s v="Standard"/>
    <d v="2023-05-19T00:00:00"/>
    <d v="2023-11-12T00:00:00"/>
    <n v="1200"/>
    <n v="28"/>
    <x v="3"/>
    <m/>
    <x v="1"/>
  </r>
  <r>
    <x v="14"/>
    <n v="44"/>
    <s v="Female"/>
    <s v="Basic"/>
    <d v="2024-02-11T00:00:00"/>
    <d v="2024-09-05T00:00:00"/>
    <n v="800"/>
    <n v="8"/>
    <x v="2"/>
    <m/>
    <x v="1"/>
  </r>
  <r>
    <x v="15"/>
    <n v="39"/>
    <s v="Male"/>
    <s v="Family"/>
    <d v="2025-02-14T00:00:00"/>
    <d v="2025-03-16T00:00:00"/>
    <n v="2500"/>
    <n v="14"/>
    <x v="4"/>
    <m/>
    <x v="1"/>
  </r>
  <r>
    <x v="16"/>
    <n v="35"/>
    <s v="Male"/>
    <s v="Standard"/>
    <d v="2024-02-07T00:00:00"/>
    <d v="2025-01-28T00:00:00"/>
    <n v="1200"/>
    <n v="25"/>
    <x v="2"/>
    <m/>
    <x v="1"/>
  </r>
  <r>
    <x v="17"/>
    <n v="56"/>
    <s v="Female"/>
    <s v="Family"/>
    <d v="2023-10-14T00:00:00"/>
    <d v="2024-12-23T00:00:00"/>
    <n v="2500"/>
    <n v="13"/>
    <x v="5"/>
    <m/>
    <x v="1"/>
  </r>
  <r>
    <x v="18"/>
    <n v="27"/>
    <s v="Female"/>
    <s v="Basic"/>
    <d v="2024-03-03T00:00:00"/>
    <d v="2025-01-07T00:00:00"/>
    <n v="800"/>
    <n v="26"/>
    <x v="3"/>
    <m/>
    <x v="1"/>
  </r>
  <r>
    <x v="19"/>
    <n v="28"/>
    <s v="Male"/>
    <s v="Family"/>
    <d v="2024-05-05T00:00:00"/>
    <d v="2024-11-12T00:00:00"/>
    <n v="2500"/>
    <n v="21"/>
    <x v="3"/>
    <s v="Tanya Bajwa"/>
    <x v="0"/>
  </r>
  <r>
    <x v="20"/>
    <n v="57"/>
    <s v="Female"/>
    <s v="Premium"/>
    <d v="2023-08-08T00:00:00"/>
    <d v="2025-01-17T00:00:00"/>
    <n v="1800"/>
    <n v="19"/>
    <x v="3"/>
    <m/>
    <x v="1"/>
  </r>
  <r>
    <x v="21"/>
    <n v="26"/>
    <s v="Female"/>
    <s v="Premium"/>
    <d v="2024-01-29T00:00:00"/>
    <d v="2024-11-20T00:00:00"/>
    <n v="1800"/>
    <n v="5"/>
    <x v="0"/>
    <m/>
    <x v="1"/>
  </r>
  <r>
    <x v="22"/>
    <n v="48"/>
    <s v="Male"/>
    <s v="Premium"/>
    <d v="2024-06-08T00:00:00"/>
    <d v="2024-06-12T00:00:00"/>
    <n v="1800"/>
    <n v="18"/>
    <x v="5"/>
    <m/>
    <x v="1"/>
  </r>
  <r>
    <x v="23"/>
    <n v="25"/>
    <s v="Female"/>
    <s v="Standard"/>
    <d v="2024-05-27T00:00:00"/>
    <d v="2025-03-14T00:00:00"/>
    <n v="1200"/>
    <n v="6"/>
    <x v="0"/>
    <m/>
    <x v="1"/>
  </r>
  <r>
    <x v="24"/>
    <n v="53"/>
    <s v="Male"/>
    <s v="Premium"/>
    <d v="2023-12-26T00:00:00"/>
    <d v="2024-03-21T00:00:00"/>
    <n v="1800"/>
    <n v="17"/>
    <x v="3"/>
    <s v="Adira Brar"/>
    <x v="0"/>
  </r>
  <r>
    <x v="25"/>
    <n v="42"/>
    <s v="Female"/>
    <s v="Standard"/>
    <d v="2025-02-14T00:00:00"/>
    <d v="2025-03-11T00:00:00"/>
    <n v="1200"/>
    <n v="3"/>
    <x v="5"/>
    <m/>
    <x v="1"/>
  </r>
  <r>
    <x v="26"/>
    <n v="24"/>
    <s v="Male"/>
    <s v="Family"/>
    <d v="2025-02-10T00:00:00"/>
    <d v="2025-03-10T00:00:00"/>
    <n v="2500"/>
    <n v="28"/>
    <x v="3"/>
    <m/>
    <x v="1"/>
  </r>
  <r>
    <x v="27"/>
    <n v="53"/>
    <s v="Male"/>
    <s v="Standard"/>
    <d v="2024-11-18T00:00:00"/>
    <d v="2024-12-19T00:00:00"/>
    <n v="1200"/>
    <n v="23"/>
    <x v="1"/>
    <m/>
    <x v="1"/>
  </r>
  <r>
    <x v="28"/>
    <n v="29"/>
    <s v="Female"/>
    <s v="Family"/>
    <d v="2024-04-19T00:00:00"/>
    <d v="2024-04-26T00:00:00"/>
    <n v="2500"/>
    <n v="8"/>
    <x v="2"/>
    <m/>
    <x v="1"/>
  </r>
  <r>
    <x v="29"/>
    <n v="31"/>
    <s v="Female"/>
    <s v="Family"/>
    <d v="2025-01-10T00:00:00"/>
    <d v="2025-03-29T00:00:00"/>
    <n v="2500"/>
    <n v="23"/>
    <x v="4"/>
    <s v="Nakul Balakrishnan"/>
    <x v="0"/>
  </r>
  <r>
    <x v="30"/>
    <n v="52"/>
    <s v="Female"/>
    <s v="Basic"/>
    <d v="2023-06-11T00:00:00"/>
    <d v="2024-12-30T00:00:00"/>
    <n v="800"/>
    <n v="9"/>
    <x v="5"/>
    <s v="Darshit Sidhu"/>
    <x v="0"/>
  </r>
  <r>
    <x v="31"/>
    <n v="20"/>
    <s v="Male"/>
    <s v="Standard"/>
    <d v="2024-04-09T00:00:00"/>
    <d v="2024-11-08T00:00:00"/>
    <n v="1200"/>
    <n v="2"/>
    <x v="3"/>
    <m/>
    <x v="1"/>
  </r>
  <r>
    <x v="32"/>
    <n v="22"/>
    <s v="Male"/>
    <s v="Basic"/>
    <d v="2025-02-11T00:00:00"/>
    <d v="2025-03-24T00:00:00"/>
    <n v="800"/>
    <n v="30"/>
    <x v="3"/>
    <m/>
    <x v="1"/>
  </r>
  <r>
    <x v="33"/>
    <n v="23"/>
    <s v="Male"/>
    <s v="Premium"/>
    <d v="2024-10-23T00:00:00"/>
    <d v="2025-03-05T00:00:00"/>
    <n v="1800"/>
    <n v="23"/>
    <x v="1"/>
    <s v="Riya Dugal"/>
    <x v="0"/>
  </r>
  <r>
    <x v="34"/>
    <n v="27"/>
    <s v="Female"/>
    <s v="Standard"/>
    <d v="2024-01-21T00:00:00"/>
    <d v="2024-12-26T00:00:00"/>
    <n v="1200"/>
    <n v="27"/>
    <x v="1"/>
    <m/>
    <x v="1"/>
  </r>
</pivotCacheRecords>
</file>

<file path=xl/pivotCache/pivotCacheRecords5.xml><?xml version="1.0" encoding="utf-8"?>
<pivotCacheRecords xmlns="http://schemas.openxmlformats.org/spreadsheetml/2006/main" xmlns:r="http://schemas.openxmlformats.org/officeDocument/2006/relationships" count="35">
  <r>
    <x v="0"/>
    <n v="59"/>
    <x v="0"/>
    <s v="Basic"/>
    <d v="2023-11-05T00:00:00"/>
    <d v="2024-05-13T00:00:00"/>
    <n v="800"/>
    <n v="25"/>
    <x v="0"/>
    <s v="Hiran Shan"/>
    <s v="Senior"/>
  </r>
  <r>
    <x v="1"/>
    <n v="27"/>
    <x v="0"/>
    <s v="Basic"/>
    <d v="2025-02-26T00:00:00"/>
    <d v="2025-03-24T00:00:00"/>
    <n v="800"/>
    <n v="20"/>
    <x v="1"/>
    <s v="Kiara Kakar"/>
    <s v="Youth"/>
  </r>
  <r>
    <x v="2"/>
    <n v="24"/>
    <x v="0"/>
    <s v="Standard"/>
    <d v="2023-09-22T00:00:00"/>
    <d v="2024-03-20T00:00:00"/>
    <n v="1200"/>
    <n v="18"/>
    <x v="2"/>
    <s v="Jhanvi Chaudhary"/>
    <s v="Youth"/>
  </r>
  <r>
    <x v="3"/>
    <n v="31"/>
    <x v="1"/>
    <s v="Standard"/>
    <d v="2024-07-06T00:00:00"/>
    <d v="2024-10-22T00:00:00"/>
    <n v="1200"/>
    <n v="16"/>
    <x v="2"/>
    <s v="Tara Swaminathan"/>
    <s v="Adult"/>
  </r>
  <r>
    <x v="4"/>
    <n v="19"/>
    <x v="0"/>
    <s v="Family"/>
    <d v="2023-12-26T00:00:00"/>
    <d v="2024-07-28T00:00:00"/>
    <n v="2500"/>
    <n v="12"/>
    <x v="0"/>
    <s v="Madhav Singh"/>
    <s v="Youth"/>
  </r>
  <r>
    <x v="5"/>
    <n v="40"/>
    <x v="0"/>
    <s v="Basic"/>
    <d v="2024-01-26T00:00:00"/>
    <d v="2024-04-10T00:00:00"/>
    <n v="800"/>
    <n v="14"/>
    <x v="3"/>
    <s v="Shray Ramakrishnan"/>
    <s v="Adult"/>
  </r>
  <r>
    <x v="6"/>
    <n v="41"/>
    <x v="1"/>
    <s v="Basic"/>
    <d v="2024-10-23T00:00:00"/>
    <d v="2025-01-20T00:00:00"/>
    <n v="800"/>
    <n v="25"/>
    <x v="1"/>
    <m/>
    <s v="Adult"/>
  </r>
  <r>
    <x v="7"/>
    <n v="43"/>
    <x v="0"/>
    <s v="Premium"/>
    <d v="2024-06-07T00:00:00"/>
    <d v="2024-09-28T00:00:00"/>
    <n v="1800"/>
    <n v="28"/>
    <x v="4"/>
    <m/>
    <s v="Adult"/>
  </r>
  <r>
    <x v="8"/>
    <n v="42"/>
    <x v="0"/>
    <s v="Basic"/>
    <d v="2024-10-04T00:00:00"/>
    <d v="2024-10-17T00:00:00"/>
    <n v="800"/>
    <n v="3"/>
    <x v="4"/>
    <s v="Nitara Comar"/>
    <s v="Adult"/>
  </r>
  <r>
    <x v="9"/>
    <n v="37"/>
    <x v="0"/>
    <s v="Standard"/>
    <d v="2023-10-03T00:00:00"/>
    <d v="2023-12-20T00:00:00"/>
    <n v="1200"/>
    <n v="29"/>
    <x v="3"/>
    <s v="Ranbir Karan"/>
    <s v="Adult"/>
  </r>
  <r>
    <x v="10"/>
    <n v="48"/>
    <x v="1"/>
    <s v="Standard"/>
    <d v="2024-01-06T00:00:00"/>
    <d v="2024-06-16T00:00:00"/>
    <n v="1200"/>
    <n v="13"/>
    <x v="0"/>
    <s v="Rati Sanghvi"/>
    <s v="Senior"/>
  </r>
  <r>
    <x v="11"/>
    <n v="36"/>
    <x v="0"/>
    <s v="Standard"/>
    <d v="2023-08-16T00:00:00"/>
    <d v="2024-10-03T00:00:00"/>
    <n v="1200"/>
    <n v="19"/>
    <x v="4"/>
    <s v="Ishaan Kashyap"/>
    <s v="Adult"/>
  </r>
  <r>
    <x v="12"/>
    <n v="48"/>
    <x v="1"/>
    <s v="Premium"/>
    <d v="2024-09-21T00:00:00"/>
    <d v="2024-12-15T00:00:00"/>
    <n v="1800"/>
    <n v="22"/>
    <x v="4"/>
    <m/>
    <s v="Senior"/>
  </r>
  <r>
    <x v="13"/>
    <n v="39"/>
    <x v="0"/>
    <s v="Standard"/>
    <d v="2023-05-19T00:00:00"/>
    <d v="2023-11-12T00:00:00"/>
    <n v="1200"/>
    <n v="28"/>
    <x v="3"/>
    <m/>
    <s v="Adult"/>
  </r>
  <r>
    <x v="14"/>
    <n v="44"/>
    <x v="1"/>
    <s v="Basic"/>
    <d v="2024-02-11T00:00:00"/>
    <d v="2024-09-05T00:00:00"/>
    <n v="800"/>
    <n v="8"/>
    <x v="2"/>
    <m/>
    <s v="Adult"/>
  </r>
  <r>
    <x v="15"/>
    <n v="39"/>
    <x v="0"/>
    <s v="Family"/>
    <d v="2025-02-14T00:00:00"/>
    <d v="2025-03-16T00:00:00"/>
    <n v="2500"/>
    <n v="14"/>
    <x v="4"/>
    <m/>
    <s v="Adult"/>
  </r>
  <r>
    <x v="16"/>
    <n v="35"/>
    <x v="0"/>
    <s v="Standard"/>
    <d v="2024-02-07T00:00:00"/>
    <d v="2025-01-28T00:00:00"/>
    <n v="1200"/>
    <n v="25"/>
    <x v="2"/>
    <m/>
    <s v="Adult"/>
  </r>
  <r>
    <x v="17"/>
    <n v="56"/>
    <x v="1"/>
    <s v="Family"/>
    <d v="2023-10-14T00:00:00"/>
    <d v="2024-12-23T00:00:00"/>
    <n v="2500"/>
    <n v="13"/>
    <x v="5"/>
    <m/>
    <s v="Senior"/>
  </r>
  <r>
    <x v="18"/>
    <n v="27"/>
    <x v="1"/>
    <s v="Basic"/>
    <d v="2024-03-03T00:00:00"/>
    <d v="2025-01-07T00:00:00"/>
    <n v="800"/>
    <n v="26"/>
    <x v="3"/>
    <m/>
    <s v="Youth"/>
  </r>
  <r>
    <x v="19"/>
    <n v="28"/>
    <x v="0"/>
    <s v="Family"/>
    <d v="2024-05-05T00:00:00"/>
    <d v="2024-11-12T00:00:00"/>
    <n v="2500"/>
    <n v="21"/>
    <x v="3"/>
    <s v="Tanya Bajwa"/>
    <s v="Youth"/>
  </r>
  <r>
    <x v="20"/>
    <n v="57"/>
    <x v="1"/>
    <s v="Premium"/>
    <d v="2023-08-08T00:00:00"/>
    <d v="2025-01-17T00:00:00"/>
    <n v="1800"/>
    <n v="19"/>
    <x v="3"/>
    <m/>
    <s v="Senior"/>
  </r>
  <r>
    <x v="21"/>
    <n v="26"/>
    <x v="1"/>
    <s v="Premium"/>
    <d v="2024-01-29T00:00:00"/>
    <d v="2024-11-20T00:00:00"/>
    <n v="1800"/>
    <n v="5"/>
    <x v="0"/>
    <m/>
    <s v="Youth"/>
  </r>
  <r>
    <x v="22"/>
    <n v="48"/>
    <x v="0"/>
    <s v="Premium"/>
    <d v="2024-06-08T00:00:00"/>
    <d v="2024-06-12T00:00:00"/>
    <n v="1800"/>
    <n v="18"/>
    <x v="5"/>
    <m/>
    <s v="Senior"/>
  </r>
  <r>
    <x v="23"/>
    <n v="25"/>
    <x v="1"/>
    <s v="Standard"/>
    <d v="2024-05-27T00:00:00"/>
    <d v="2025-03-14T00:00:00"/>
    <n v="1200"/>
    <n v="6"/>
    <x v="0"/>
    <m/>
    <s v="Youth"/>
  </r>
  <r>
    <x v="24"/>
    <n v="53"/>
    <x v="0"/>
    <s v="Premium"/>
    <d v="2023-12-26T00:00:00"/>
    <d v="2024-03-21T00:00:00"/>
    <n v="1800"/>
    <n v="17"/>
    <x v="3"/>
    <s v="Adira Brar"/>
    <s v="Senior"/>
  </r>
  <r>
    <x v="25"/>
    <n v="42"/>
    <x v="1"/>
    <s v="Standard"/>
    <d v="2025-02-14T00:00:00"/>
    <d v="2025-03-11T00:00:00"/>
    <n v="1200"/>
    <n v="3"/>
    <x v="5"/>
    <m/>
    <s v="Adult"/>
  </r>
  <r>
    <x v="26"/>
    <n v="24"/>
    <x v="0"/>
    <s v="Family"/>
    <d v="2025-02-10T00:00:00"/>
    <d v="2025-03-10T00:00:00"/>
    <n v="2500"/>
    <n v="28"/>
    <x v="3"/>
    <m/>
    <s v="Youth"/>
  </r>
  <r>
    <x v="27"/>
    <n v="53"/>
    <x v="0"/>
    <s v="Standard"/>
    <d v="2024-11-18T00:00:00"/>
    <d v="2024-12-19T00:00:00"/>
    <n v="1200"/>
    <n v="23"/>
    <x v="1"/>
    <m/>
    <s v="Senior"/>
  </r>
  <r>
    <x v="28"/>
    <n v="29"/>
    <x v="1"/>
    <s v="Family"/>
    <d v="2024-04-19T00:00:00"/>
    <d v="2024-04-26T00:00:00"/>
    <n v="2500"/>
    <n v="8"/>
    <x v="2"/>
    <m/>
    <s v="Youth"/>
  </r>
  <r>
    <x v="29"/>
    <n v="31"/>
    <x v="1"/>
    <s v="Family"/>
    <d v="2025-01-10T00:00:00"/>
    <d v="2025-03-29T00:00:00"/>
    <n v="2500"/>
    <n v="23"/>
    <x v="4"/>
    <s v="Nakul Balakrishnan"/>
    <s v="Adult"/>
  </r>
  <r>
    <x v="30"/>
    <n v="52"/>
    <x v="1"/>
    <s v="Basic"/>
    <d v="2023-06-11T00:00:00"/>
    <d v="2024-12-30T00:00:00"/>
    <n v="800"/>
    <n v="9"/>
    <x v="5"/>
    <s v="Darshit Sidhu"/>
    <s v="Senior"/>
  </r>
  <r>
    <x v="31"/>
    <n v="20"/>
    <x v="0"/>
    <s v="Standard"/>
    <d v="2024-04-09T00:00:00"/>
    <d v="2024-11-08T00:00:00"/>
    <n v="1200"/>
    <n v="2"/>
    <x v="3"/>
    <m/>
    <s v="Youth"/>
  </r>
  <r>
    <x v="32"/>
    <n v="22"/>
    <x v="0"/>
    <s v="Basic"/>
    <d v="2025-02-11T00:00:00"/>
    <d v="2025-03-24T00:00:00"/>
    <n v="800"/>
    <n v="30"/>
    <x v="3"/>
    <m/>
    <s v="Youth"/>
  </r>
  <r>
    <x v="33"/>
    <n v="23"/>
    <x v="0"/>
    <s v="Premium"/>
    <d v="2024-10-23T00:00:00"/>
    <d v="2025-03-05T00:00:00"/>
    <n v="1800"/>
    <n v="23"/>
    <x v="1"/>
    <s v="Riya Dugal"/>
    <s v="Youth"/>
  </r>
  <r>
    <x v="34"/>
    <n v="27"/>
    <x v="1"/>
    <s v="Standard"/>
    <d v="2024-01-21T00:00:00"/>
    <d v="2024-12-26T00:00:00"/>
    <n v="1200"/>
    <n v="27"/>
    <x v="1"/>
    <m/>
    <s v="Youth"/>
  </r>
</pivotCacheRecords>
</file>

<file path=xl/pivotCache/pivotCacheRecords6.xml><?xml version="1.0" encoding="utf-8"?>
<pivotCacheRecords xmlns="http://schemas.openxmlformats.org/spreadsheetml/2006/main" xmlns:r="http://schemas.openxmlformats.org/officeDocument/2006/relationships" count="35">
  <r>
    <s v="M001"/>
    <s v="Anay Shanker"/>
    <x v="0"/>
    <x v="0"/>
    <x v="0"/>
  </r>
  <r>
    <s v="M002"/>
    <s v="Parinaaz Shanker"/>
    <x v="0"/>
    <x v="1"/>
    <x v="1"/>
  </r>
  <r>
    <s v="M003"/>
    <s v="Aniruddh Batra"/>
    <x v="1"/>
    <x v="2"/>
    <x v="2"/>
  </r>
  <r>
    <s v="M004"/>
    <s v="Madhup Kapur"/>
    <x v="1"/>
    <x v="2"/>
    <x v="3"/>
  </r>
  <r>
    <s v="M005"/>
    <s v="Rasha Kakar"/>
    <x v="2"/>
    <x v="0"/>
    <x v="4"/>
  </r>
  <r>
    <s v="M006"/>
    <s v="Ehsaan Batra"/>
    <x v="0"/>
    <x v="3"/>
    <x v="5"/>
  </r>
  <r>
    <s v="M007"/>
    <s v="Zara Bains"/>
    <x v="0"/>
    <x v="1"/>
    <x v="6"/>
  </r>
  <r>
    <s v="M008"/>
    <s v="Uthkarsh Baral"/>
    <x v="3"/>
    <x v="4"/>
    <x v="7"/>
  </r>
  <r>
    <s v="M009"/>
    <s v="Kashvi Char"/>
    <x v="0"/>
    <x v="4"/>
    <x v="8"/>
  </r>
  <r>
    <s v="M010"/>
    <s v="Dhanush Varma"/>
    <x v="1"/>
    <x v="3"/>
    <x v="9"/>
  </r>
  <r>
    <s v="M011"/>
    <s v="Ishaan Goyal"/>
    <x v="1"/>
    <x v="0"/>
    <x v="10"/>
  </r>
  <r>
    <s v="M012"/>
    <s v="Mahika Ravi"/>
    <x v="1"/>
    <x v="4"/>
    <x v="11"/>
  </r>
  <r>
    <s v="M013"/>
    <s v="Purab Reddy"/>
    <x v="3"/>
    <x v="4"/>
    <x v="12"/>
  </r>
  <r>
    <s v="M014"/>
    <s v="Tiya Soni"/>
    <x v="1"/>
    <x v="3"/>
    <x v="13"/>
  </r>
  <r>
    <s v="M015"/>
    <s v="Zara Dugar"/>
    <x v="0"/>
    <x v="2"/>
    <x v="14"/>
  </r>
  <r>
    <s v="M016"/>
    <s v="Lakshit Mander"/>
    <x v="2"/>
    <x v="4"/>
    <x v="15"/>
  </r>
  <r>
    <s v="M017"/>
    <s v="Neysa Krish"/>
    <x v="1"/>
    <x v="2"/>
    <x v="16"/>
  </r>
  <r>
    <s v="M018"/>
    <s v="Prerak Boase"/>
    <x v="2"/>
    <x v="5"/>
    <x v="17"/>
  </r>
  <r>
    <s v="M019"/>
    <s v="Siya Master"/>
    <x v="0"/>
    <x v="3"/>
    <x v="18"/>
  </r>
  <r>
    <s v="M020"/>
    <s v="Madhup Biswas"/>
    <x v="2"/>
    <x v="3"/>
    <x v="19"/>
  </r>
  <r>
    <s v="M021"/>
    <s v="Indrans Ratti"/>
    <x v="3"/>
    <x v="3"/>
    <x v="20"/>
  </r>
  <r>
    <s v="M022"/>
    <s v="Kimaya Balay"/>
    <x v="3"/>
    <x v="0"/>
    <x v="21"/>
  </r>
  <r>
    <s v="M023"/>
    <s v="Eva Dass"/>
    <x v="3"/>
    <x v="5"/>
    <x v="22"/>
  </r>
  <r>
    <s v="M024"/>
    <s v="Pihu Wali"/>
    <x v="1"/>
    <x v="0"/>
    <x v="23"/>
  </r>
  <r>
    <s v="M025"/>
    <s v="Tiya Rege"/>
    <x v="3"/>
    <x v="3"/>
    <x v="24"/>
  </r>
  <r>
    <s v="M026"/>
    <s v="Aarav Sen"/>
    <x v="1"/>
    <x v="5"/>
    <x v="25"/>
  </r>
  <r>
    <s v="M027"/>
    <s v="Dishani Bera"/>
    <x v="2"/>
    <x v="3"/>
    <x v="26"/>
  </r>
  <r>
    <s v="M028"/>
    <s v="Indrans Grover"/>
    <x v="1"/>
    <x v="1"/>
    <x v="27"/>
  </r>
  <r>
    <s v="M029"/>
    <s v="Kismat Edwin"/>
    <x v="2"/>
    <x v="2"/>
    <x v="28"/>
  </r>
  <r>
    <s v="M030"/>
    <s v="Taran Vyas"/>
    <x v="2"/>
    <x v="4"/>
    <x v="29"/>
  </r>
  <r>
    <s v="M031"/>
    <s v="Jiya Baral"/>
    <x v="0"/>
    <x v="5"/>
    <x v="30"/>
  </r>
  <r>
    <s v="M032"/>
    <s v="Gokul Sahni"/>
    <x v="1"/>
    <x v="3"/>
    <x v="31"/>
  </r>
  <r>
    <s v="M033"/>
    <s v="Prerak Lalla"/>
    <x v="0"/>
    <x v="3"/>
    <x v="32"/>
  </r>
  <r>
    <s v="M034"/>
    <s v="Hrishita Shroff"/>
    <x v="3"/>
    <x v="1"/>
    <x v="33"/>
  </r>
  <r>
    <s v="M035"/>
    <s v="Oorja Sachar"/>
    <x v="1"/>
    <x v="1"/>
    <x v="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7"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11" firstHeaderRow="1" firstDataRow="2" firstDataCol="1"/>
  <pivotFields count="11">
    <pivotField axis="axisRow" showAll="0">
      <items count="36">
        <item x="25"/>
        <item x="0"/>
        <item x="2"/>
        <item x="9"/>
        <item x="26"/>
        <item x="5"/>
        <item x="22"/>
        <item x="31"/>
        <item x="33"/>
        <item x="27"/>
        <item x="20"/>
        <item x="10"/>
        <item x="30"/>
        <item x="8"/>
        <item x="21"/>
        <item x="28"/>
        <item x="15"/>
        <item x="19"/>
        <item x="3"/>
        <item x="11"/>
        <item x="16"/>
        <item x="34"/>
        <item x="1"/>
        <item x="23"/>
        <item x="17"/>
        <item x="32"/>
        <item x="12"/>
        <item x="4"/>
        <item x="18"/>
        <item x="29"/>
        <item x="24"/>
        <item x="13"/>
        <item x="7"/>
        <item x="6"/>
        <item x="14"/>
        <item t="default"/>
      </items>
    </pivotField>
    <pivotField showAll="0"/>
    <pivotField showAll="0"/>
    <pivotField showAll="0"/>
    <pivotField numFmtId="164" showAll="0"/>
    <pivotField numFmtId="164" showAll="0"/>
    <pivotField showAll="0"/>
    <pivotField dataField="1" showAll="0"/>
    <pivotField axis="axisRow" showAll="0">
      <items count="7">
        <item sd="0" x="0"/>
        <item sd="0" x="5"/>
        <item sd="0" x="2"/>
        <item sd="0" x="4"/>
        <item sd="0" x="3"/>
        <item sd="0" x="1"/>
        <item t="default" sd="0"/>
      </items>
    </pivotField>
    <pivotField showAll="0"/>
    <pivotField axis="axisCol" showAll="0">
      <items count="3">
        <item x="1"/>
        <item x="0"/>
        <item t="default"/>
      </items>
    </pivotField>
  </pivotFields>
  <rowFields count="2">
    <field x="8"/>
    <field x="0"/>
  </rowFields>
  <rowItems count="7">
    <i>
      <x/>
    </i>
    <i>
      <x v="1"/>
    </i>
    <i>
      <x v="2"/>
    </i>
    <i>
      <x v="3"/>
    </i>
    <i>
      <x v="4"/>
    </i>
    <i>
      <x v="5"/>
    </i>
    <i t="grand">
      <x/>
    </i>
  </rowItems>
  <colFields count="1">
    <field x="10"/>
  </colFields>
  <colItems count="3">
    <i>
      <x/>
    </i>
    <i>
      <x v="1"/>
    </i>
    <i t="grand">
      <x/>
    </i>
  </colItems>
  <dataFields count="1">
    <dataField name="Sum of Attendance" fld="7" baseField="0" baseItem="0"/>
  </dataFields>
  <chartFormats count="2">
    <chartFormat chart="3" format="4" series="1">
      <pivotArea type="data" outline="0" fieldPosition="0">
        <references count="2">
          <reference field="4294967294" count="1" selected="0">
            <x v="0"/>
          </reference>
          <reference field="10" count="1" selected="0">
            <x v="0"/>
          </reference>
        </references>
      </pivotArea>
    </chartFormat>
    <chartFormat chart="3"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Q5:R13" firstHeaderRow="1" firstDataRow="1" firstDataCol="1"/>
  <pivotFields count="21">
    <pivotField showAll="0"/>
    <pivotField showAll="0"/>
    <pivotField showAll="0"/>
    <pivotField showAll="0"/>
    <pivotField showAll="0"/>
    <pivotField showAll="0"/>
    <pivotField showAll="0"/>
    <pivotField showAll="0"/>
    <pivotField axis="axisRow" showAll="0">
      <items count="8">
        <item x="0"/>
        <item x="5"/>
        <item x="2"/>
        <item x="4"/>
        <item x="3"/>
        <item x="1"/>
        <item x="6"/>
        <item t="default"/>
      </items>
    </pivotField>
    <pivotField showAll="0"/>
    <pivotField showAll="0"/>
    <pivotField dataField="1"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8"/>
  </rowFields>
  <rowItems count="8">
    <i>
      <x/>
    </i>
    <i>
      <x v="1"/>
    </i>
    <i>
      <x v="2"/>
    </i>
    <i>
      <x v="3"/>
    </i>
    <i>
      <x v="4"/>
    </i>
    <i>
      <x v="5"/>
    </i>
    <i>
      <x v="6"/>
    </i>
    <i t="grand">
      <x/>
    </i>
  </rowItems>
  <colItems count="1">
    <i/>
  </colItems>
  <dataFields count="1">
    <dataField name="Sum of Total_Revenue"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H6" firstHeaderRow="1" firstDataRow="2" firstDataCol="1"/>
  <pivotFields count="11">
    <pivotField axis="axisRow" showAll="0">
      <items count="36">
        <item x="25"/>
        <item x="0"/>
        <item x="2"/>
        <item x="9"/>
        <item x="26"/>
        <item x="5"/>
        <item x="22"/>
        <item x="31"/>
        <item x="33"/>
        <item x="27"/>
        <item x="20"/>
        <item x="10"/>
        <item x="30"/>
        <item x="8"/>
        <item x="21"/>
        <item x="28"/>
        <item x="15"/>
        <item x="19"/>
        <item x="3"/>
        <item x="11"/>
        <item x="16"/>
        <item x="34"/>
        <item x="1"/>
        <item x="23"/>
        <item x="17"/>
        <item x="32"/>
        <item x="12"/>
        <item x="4"/>
        <item x="18"/>
        <item x="29"/>
        <item x="24"/>
        <item x="13"/>
        <item x="7"/>
        <item x="6"/>
        <item x="14"/>
        <item t="default"/>
      </items>
    </pivotField>
    <pivotField showAll="0"/>
    <pivotField axis="axisRow" showAll="0">
      <items count="3">
        <item h="1" sd="0" x="1"/>
        <item sd="0" x="0"/>
        <item t="default" sd="0"/>
      </items>
    </pivotField>
    <pivotField showAll="0"/>
    <pivotField numFmtId="164" showAll="0"/>
    <pivotField numFmtId="164" showAll="0"/>
    <pivotField showAll="0"/>
    <pivotField dataField="1" showAll="0"/>
    <pivotField axis="axisCol" showAll="0">
      <items count="7">
        <item x="0"/>
        <item x="5"/>
        <item x="2"/>
        <item x="4"/>
        <item x="3"/>
        <item x="1"/>
        <item t="default"/>
      </items>
    </pivotField>
    <pivotField showAll="0"/>
    <pivotField showAll="0"/>
  </pivotFields>
  <rowFields count="2">
    <field x="2"/>
    <field x="0"/>
  </rowFields>
  <rowItems count="2">
    <i>
      <x v="1"/>
    </i>
    <i t="grand">
      <x/>
    </i>
  </rowItems>
  <colFields count="1">
    <field x="8"/>
  </colFields>
  <colItems count="7">
    <i>
      <x/>
    </i>
    <i>
      <x v="1"/>
    </i>
    <i>
      <x v="2"/>
    </i>
    <i>
      <x v="3"/>
    </i>
    <i>
      <x v="4"/>
    </i>
    <i>
      <x v="5"/>
    </i>
    <i t="grand">
      <x/>
    </i>
  </colItems>
  <dataFields count="1">
    <dataField name="Sum of Attendan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4:J10" firstHeaderRow="1" firstDataRow="1" firstDataCol="1"/>
  <pivotFields count="14">
    <pivotField showAll="0"/>
    <pivotField showAll="0"/>
    <pivotField showAll="0"/>
    <pivotField axis="axisRow" showAll="0">
      <items count="6">
        <item x="0"/>
        <item x="2"/>
        <item x="3"/>
        <item x="1"/>
        <item x="4"/>
        <item t="default"/>
      </items>
    </pivotField>
    <pivotField showAll="0"/>
    <pivotField showAll="0"/>
    <pivotField showAll="0"/>
    <pivotField dataField="1" showAll="0"/>
    <pivotField showAll="0"/>
    <pivotField showAll="0"/>
    <pivotField showAll="0"/>
    <pivotField showAll="0"/>
    <pivotField showAll="0"/>
    <pivotField showAll="0"/>
  </pivotFields>
  <rowFields count="1">
    <field x="3"/>
  </rowFields>
  <rowItems count="6">
    <i>
      <x/>
    </i>
    <i>
      <x v="1"/>
    </i>
    <i>
      <x v="2"/>
    </i>
    <i>
      <x v="3"/>
    </i>
    <i>
      <x v="4"/>
    </i>
    <i t="grand">
      <x/>
    </i>
  </rowItems>
  <colItems count="1">
    <i/>
  </colItems>
  <dataFields count="1">
    <dataField name="Sum of Attendance" fld="7" baseField="0" baseItem="0"/>
  </dataFields>
  <formats count="10">
    <format dxfId="29">
      <pivotArea type="all" dataOnly="0" outline="0" fieldPosition="0"/>
    </format>
    <format dxfId="28">
      <pivotArea outline="0" collapsedLevelsAreSubtotals="1" fieldPosition="0"/>
    </format>
    <format dxfId="27">
      <pivotArea field="3" type="button" dataOnly="0" labelOnly="1" outline="0" axis="axisRow" fieldPosition="0"/>
    </format>
    <format dxfId="26">
      <pivotArea dataOnly="0" labelOnly="1" outline="0" axis="axisValues" fieldPosition="0"/>
    </format>
    <format dxfId="25">
      <pivotArea dataOnly="0" labelOnly="1" fieldPosition="0">
        <references count="1">
          <reference field="3" count="0"/>
        </references>
      </pivotArea>
    </format>
    <format dxfId="24">
      <pivotArea dataOnly="0" labelOnly="1" grandRow="1" outline="0" fieldPosition="0"/>
    </format>
    <format dxfId="23">
      <pivotArea dataOnly="0" labelOnly="1" outline="0" axis="axisValues" fieldPosition="0"/>
    </format>
    <format dxfId="22">
      <pivotArea outline="0" collapsedLevelsAreSubtotals="1" fieldPosition="0"/>
    </format>
    <format dxfId="21">
      <pivotArea dataOnly="0" labelOnly="1" outline="0" axis="axisValues" fieldPosition="0"/>
    </format>
    <format dxfId="2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Q1:T43" firstHeaderRow="0" firstDataRow="1" firstDataCol="1"/>
  <pivotFields count="14">
    <pivotField axis="axisRow" showAll="0">
      <items count="37">
        <item x="25"/>
        <item x="0"/>
        <item x="2"/>
        <item x="9"/>
        <item x="26"/>
        <item x="5"/>
        <item x="22"/>
        <item x="31"/>
        <item x="33"/>
        <item x="27"/>
        <item x="20"/>
        <item x="10"/>
        <item x="30"/>
        <item x="8"/>
        <item x="21"/>
        <item x="28"/>
        <item x="15"/>
        <item x="19"/>
        <item x="3"/>
        <item x="11"/>
        <item x="16"/>
        <item x="34"/>
        <item x="1"/>
        <item x="23"/>
        <item x="17"/>
        <item x="32"/>
        <item x="12"/>
        <item x="4"/>
        <item x="18"/>
        <item x="29"/>
        <item x="24"/>
        <item x="13"/>
        <item x="7"/>
        <item x="6"/>
        <item x="14"/>
        <item x="35"/>
        <item t="default"/>
      </items>
    </pivotField>
    <pivotField dataField="1" showAll="0">
      <items count="28">
        <item x="4"/>
        <item x="23"/>
        <item x="24"/>
        <item x="25"/>
        <item x="2"/>
        <item x="19"/>
        <item x="18"/>
        <item x="1"/>
        <item x="16"/>
        <item x="21"/>
        <item x="3"/>
        <item x="14"/>
        <item x="11"/>
        <item x="9"/>
        <item x="12"/>
        <item x="5"/>
        <item x="6"/>
        <item x="8"/>
        <item x="7"/>
        <item x="13"/>
        <item x="10"/>
        <item x="22"/>
        <item x="20"/>
        <item x="15"/>
        <item x="17"/>
        <item x="0"/>
        <item x="26"/>
        <item t="default"/>
      </items>
    </pivotField>
    <pivotField showAll="0">
      <items count="4">
        <item x="1"/>
        <item x="0"/>
        <item x="2"/>
        <item t="default"/>
      </items>
    </pivotField>
    <pivotField axis="axisRow" showAll="0">
      <items count="6">
        <item x="0"/>
        <item x="2"/>
        <item x="3"/>
        <item x="1"/>
        <item x="4"/>
        <item t="default"/>
      </items>
    </pivotField>
    <pivotField showAll="0"/>
    <pivotField showAll="0"/>
    <pivotField showAll="0"/>
    <pivotField dataField="1" showAll="0"/>
    <pivotField showAll="0"/>
    <pivotField showAll="0"/>
    <pivotField showAll="0"/>
    <pivotField dataField="1" showAll="0"/>
    <pivotField showAll="0"/>
    <pivotField showAll="0"/>
  </pivotFields>
  <rowFields count="2">
    <field x="3"/>
    <field x="0"/>
  </rowFields>
  <rowItems count="42">
    <i>
      <x/>
    </i>
    <i r="1">
      <x v="1"/>
    </i>
    <i r="1">
      <x v="5"/>
    </i>
    <i r="1">
      <x v="12"/>
    </i>
    <i r="1">
      <x v="13"/>
    </i>
    <i r="1">
      <x v="22"/>
    </i>
    <i r="1">
      <x v="25"/>
    </i>
    <i r="1">
      <x v="28"/>
    </i>
    <i r="1">
      <x v="33"/>
    </i>
    <i r="1">
      <x v="34"/>
    </i>
    <i>
      <x v="1"/>
    </i>
    <i r="1">
      <x v="4"/>
    </i>
    <i r="1">
      <x v="15"/>
    </i>
    <i r="1">
      <x v="16"/>
    </i>
    <i r="1">
      <x v="17"/>
    </i>
    <i r="1">
      <x v="24"/>
    </i>
    <i r="1">
      <x v="27"/>
    </i>
    <i r="1">
      <x v="29"/>
    </i>
    <i>
      <x v="2"/>
    </i>
    <i r="1">
      <x v="6"/>
    </i>
    <i r="1">
      <x v="8"/>
    </i>
    <i r="1">
      <x v="10"/>
    </i>
    <i r="1">
      <x v="14"/>
    </i>
    <i r="1">
      <x v="26"/>
    </i>
    <i r="1">
      <x v="30"/>
    </i>
    <i r="1">
      <x v="32"/>
    </i>
    <i>
      <x v="3"/>
    </i>
    <i r="1">
      <x/>
    </i>
    <i r="1">
      <x v="2"/>
    </i>
    <i r="1">
      <x v="3"/>
    </i>
    <i r="1">
      <x v="7"/>
    </i>
    <i r="1">
      <x v="9"/>
    </i>
    <i r="1">
      <x v="11"/>
    </i>
    <i r="1">
      <x v="18"/>
    </i>
    <i r="1">
      <x v="19"/>
    </i>
    <i r="1">
      <x v="20"/>
    </i>
    <i r="1">
      <x v="21"/>
    </i>
    <i r="1">
      <x v="23"/>
    </i>
    <i r="1">
      <x v="31"/>
    </i>
    <i>
      <x v="4"/>
    </i>
    <i r="1">
      <x v="35"/>
    </i>
    <i t="grand">
      <x/>
    </i>
  </rowItems>
  <colFields count="1">
    <field x="-2"/>
  </colFields>
  <colItems count="3">
    <i>
      <x/>
    </i>
    <i i="1">
      <x v="1"/>
    </i>
    <i i="2">
      <x v="2"/>
    </i>
  </colItems>
  <dataFields count="3">
    <dataField name="Sum of Attendance" fld="7" baseField="0" baseItem="0"/>
    <dataField name="Sum of Total_Revenue" fld="11" baseField="0" baseItem="0"/>
    <dataField name="Sum of Age" fld="1" baseField="0" baseItem="0"/>
  </dataFields>
  <formats count="22">
    <format dxfId="51">
      <pivotArea type="all" dataOnly="0" outline="0" fieldPosition="0"/>
    </format>
    <format dxfId="50">
      <pivotArea outline="0" collapsedLevelsAreSubtotals="1" fieldPosition="0"/>
    </format>
    <format dxfId="49">
      <pivotArea field="3" type="button" dataOnly="0" labelOnly="1" outline="0" axis="axisRow" fieldPosition="0"/>
    </format>
    <format dxfId="48">
      <pivotArea dataOnly="0" labelOnly="1" fieldPosition="0">
        <references count="1">
          <reference field="3" count="0"/>
        </references>
      </pivotArea>
    </format>
    <format dxfId="47">
      <pivotArea dataOnly="0" labelOnly="1" grandRow="1" outline="0" fieldPosition="0"/>
    </format>
    <format dxfId="46">
      <pivotArea dataOnly="0" labelOnly="1" fieldPosition="0">
        <references count="2">
          <reference field="0" count="9">
            <x v="1"/>
            <x v="5"/>
            <x v="12"/>
            <x v="13"/>
            <x v="22"/>
            <x v="25"/>
            <x v="28"/>
            <x v="33"/>
            <x v="34"/>
          </reference>
          <reference field="3" count="1" selected="0">
            <x v="0"/>
          </reference>
        </references>
      </pivotArea>
    </format>
    <format dxfId="45">
      <pivotArea dataOnly="0" labelOnly="1" fieldPosition="0">
        <references count="2">
          <reference field="0" count="7">
            <x v="4"/>
            <x v="15"/>
            <x v="16"/>
            <x v="17"/>
            <x v="24"/>
            <x v="27"/>
            <x v="29"/>
          </reference>
          <reference field="3" count="1" selected="0">
            <x v="1"/>
          </reference>
        </references>
      </pivotArea>
    </format>
    <format dxfId="44">
      <pivotArea dataOnly="0" labelOnly="1" fieldPosition="0">
        <references count="2">
          <reference field="0" count="7">
            <x v="6"/>
            <x v="8"/>
            <x v="10"/>
            <x v="14"/>
            <x v="26"/>
            <x v="30"/>
            <x v="32"/>
          </reference>
          <reference field="3" count="1" selected="0">
            <x v="2"/>
          </reference>
        </references>
      </pivotArea>
    </format>
    <format dxfId="43">
      <pivotArea dataOnly="0" labelOnly="1" fieldPosition="0">
        <references count="2">
          <reference field="0" count="12">
            <x v="0"/>
            <x v="2"/>
            <x v="3"/>
            <x v="7"/>
            <x v="9"/>
            <x v="11"/>
            <x v="18"/>
            <x v="19"/>
            <x v="20"/>
            <x v="21"/>
            <x v="23"/>
            <x v="31"/>
          </reference>
          <reference field="3" count="1" selected="0">
            <x v="3"/>
          </reference>
        </references>
      </pivotArea>
    </format>
    <format dxfId="42">
      <pivotArea dataOnly="0" labelOnly="1" fieldPosition="0">
        <references count="2">
          <reference field="0" count="1">
            <x v="35"/>
          </reference>
          <reference field="3" count="1" selected="0">
            <x v="4"/>
          </reference>
        </references>
      </pivotArea>
    </format>
    <format dxfId="41">
      <pivotArea dataOnly="0" labelOnly="1" outline="0" fieldPosition="0">
        <references count="1">
          <reference field="4294967294" count="3">
            <x v="0"/>
            <x v="1"/>
            <x v="2"/>
          </reference>
        </references>
      </pivotArea>
    </format>
    <format dxfId="40">
      <pivotArea type="all" dataOnly="0" outline="0" fieldPosition="0"/>
    </format>
    <format dxfId="39">
      <pivotArea outline="0" collapsedLevelsAreSubtotals="1" fieldPosition="0"/>
    </format>
    <format dxfId="38">
      <pivotArea field="3" type="button" dataOnly="0" labelOnly="1" outline="0" axis="axisRow" fieldPosition="0"/>
    </format>
    <format dxfId="37">
      <pivotArea dataOnly="0" labelOnly="1" fieldPosition="0">
        <references count="1">
          <reference field="3" count="0"/>
        </references>
      </pivotArea>
    </format>
    <format dxfId="36">
      <pivotArea dataOnly="0" labelOnly="1" grandRow="1" outline="0" fieldPosition="0"/>
    </format>
    <format dxfId="35">
      <pivotArea dataOnly="0" labelOnly="1" fieldPosition="0">
        <references count="2">
          <reference field="0" count="9">
            <x v="1"/>
            <x v="5"/>
            <x v="12"/>
            <x v="13"/>
            <x v="22"/>
            <x v="25"/>
            <x v="28"/>
            <x v="33"/>
            <x v="34"/>
          </reference>
          <reference field="3" count="1" selected="0">
            <x v="0"/>
          </reference>
        </references>
      </pivotArea>
    </format>
    <format dxfId="34">
      <pivotArea dataOnly="0" labelOnly="1" fieldPosition="0">
        <references count="2">
          <reference field="0" count="7">
            <x v="4"/>
            <x v="15"/>
            <x v="16"/>
            <x v="17"/>
            <x v="24"/>
            <x v="27"/>
            <x v="29"/>
          </reference>
          <reference field="3" count="1" selected="0">
            <x v="1"/>
          </reference>
        </references>
      </pivotArea>
    </format>
    <format dxfId="33">
      <pivotArea dataOnly="0" labelOnly="1" fieldPosition="0">
        <references count="2">
          <reference field="0" count="7">
            <x v="6"/>
            <x v="8"/>
            <x v="10"/>
            <x v="14"/>
            <x v="26"/>
            <x v="30"/>
            <x v="32"/>
          </reference>
          <reference field="3" count="1" selected="0">
            <x v="2"/>
          </reference>
        </references>
      </pivotArea>
    </format>
    <format dxfId="32">
      <pivotArea dataOnly="0" labelOnly="1" fieldPosition="0">
        <references count="2">
          <reference field="0" count="12">
            <x v="0"/>
            <x v="2"/>
            <x v="3"/>
            <x v="7"/>
            <x v="9"/>
            <x v="11"/>
            <x v="18"/>
            <x v="19"/>
            <x v="20"/>
            <x v="21"/>
            <x v="23"/>
            <x v="31"/>
          </reference>
          <reference field="3" count="1" selected="0">
            <x v="3"/>
          </reference>
        </references>
      </pivotArea>
    </format>
    <format dxfId="31">
      <pivotArea dataOnly="0" labelOnly="1" fieldPosition="0">
        <references count="2">
          <reference field="0" count="1">
            <x v="35"/>
          </reference>
          <reference field="3" count="1" selected="0">
            <x v="4"/>
          </reference>
        </references>
      </pivotArea>
    </format>
    <format dxfId="30">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embership_Type" sourceName="Membership_Type">
  <data>
    <tabular pivotCacheId="2">
      <items count="4">
        <i x="0"/>
        <i x="2"/>
        <i x="3"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ity" sourceName="City">
  <data>
    <tabular pivotCacheId="2">
      <items count="6">
        <i x="0"/>
        <i x="5"/>
        <i x="2"/>
        <i x="4" s="1"/>
        <i x="3"/>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otal_Revenue" sourceName="Total_Revenue">
  <data>
    <tabular pivotCacheId="2">
      <items count="35">
        <i x="22"/>
        <i x="8"/>
        <i x="28"/>
        <i x="1"/>
        <i x="25" s="1"/>
        <i x="32"/>
        <i x="27"/>
        <i x="5"/>
        <i x="26"/>
        <i x="6"/>
        <i x="15"/>
        <i x="9"/>
        <i x="3"/>
        <i x="0"/>
        <i x="12"/>
        <i x="24"/>
        <i x="14"/>
        <i x="10"/>
        <i x="29"/>
        <i x="7"/>
        <i x="13"/>
        <i x="2"/>
        <i x="33"/>
        <i x="18"/>
        <i x="31"/>
        <i x="23"/>
        <i x="34"/>
        <i x="16"/>
        <i x="30"/>
        <i x="19"/>
        <i x="11"/>
        <i x="21"/>
        <i x="4"/>
        <i x="20"/>
        <i x="17"/>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5" name="PivotTable9"/>
  </pivotTables>
  <data>
    <tabular pivotCacheId="3">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embership_Type" cache="Slicer_Membership_Type" caption="Membership_Type" startItem="2" rowHeight="234950"/>
  <slicer name="City" cache="Slicer_City" caption="City" rowHeight="234950"/>
  <slicer name="Total_Revenue" cache="Slicer_Total_Revenue" caption="Total_Revenue" startItem="6" rowHeight="234950"/>
  <slicer name="Gender" cache="Slicer_Gender" caption="Gender"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0"/>
  <sheetViews>
    <sheetView tabSelected="1" workbookViewId="0">
      <selection activeCell="H11" sqref="H11"/>
    </sheetView>
  </sheetViews>
  <sheetFormatPr defaultColWidth="14.44140625" defaultRowHeight="15" customHeight="1" x14ac:dyDescent="0.3"/>
  <cols>
    <col min="1" max="1" width="11" bestFit="1" customWidth="1"/>
    <col min="2" max="2" width="14.88671875" bestFit="1" customWidth="1"/>
    <col min="3" max="3" width="4.21875" bestFit="1" customWidth="1"/>
    <col min="4" max="4" width="8.6640625" customWidth="1"/>
    <col min="5" max="5" width="16.88671875" bestFit="1" customWidth="1"/>
    <col min="6" max="7" width="10.33203125" bestFit="1" customWidth="1"/>
    <col min="8" max="8" width="12.109375" bestFit="1" customWidth="1"/>
    <col min="9" max="9" width="10.77734375" bestFit="1" customWidth="1"/>
    <col min="10" max="10" width="9.77734375" bestFit="1" customWidth="1"/>
    <col min="11" max="11" width="17.5546875" bestFit="1" customWidth="1"/>
    <col min="12" max="12" width="26.44140625" bestFit="1" customWidth="1"/>
    <col min="13" max="13" width="17.77734375" bestFit="1" customWidth="1"/>
    <col min="14" max="26" width="8.6640625" customWidth="1"/>
  </cols>
  <sheetData>
    <row r="1" spans="1:13" ht="14.4" x14ac:dyDescent="0.3">
      <c r="A1" s="7" t="s">
        <v>119</v>
      </c>
      <c r="B1" s="1" t="s">
        <v>0</v>
      </c>
      <c r="C1" s="1" t="s">
        <v>1</v>
      </c>
      <c r="D1" s="1" t="s">
        <v>2</v>
      </c>
      <c r="E1" s="1" t="s">
        <v>3</v>
      </c>
      <c r="F1" s="1" t="s">
        <v>4</v>
      </c>
      <c r="G1" s="1" t="s">
        <v>5</v>
      </c>
      <c r="H1" s="1" t="s">
        <v>6</v>
      </c>
      <c r="I1" s="1" t="s">
        <v>7</v>
      </c>
      <c r="J1" s="1" t="s">
        <v>8</v>
      </c>
      <c r="K1" s="1" t="s">
        <v>9</v>
      </c>
      <c r="L1" s="1" t="s">
        <v>107</v>
      </c>
      <c r="M1" s="7" t="s">
        <v>108</v>
      </c>
    </row>
    <row r="2" spans="1:13" ht="14.4" x14ac:dyDescent="0.3">
      <c r="A2" s="2" t="s">
        <v>10</v>
      </c>
      <c r="B2" s="2" t="s">
        <v>11</v>
      </c>
      <c r="C2" s="2">
        <v>59</v>
      </c>
      <c r="D2" s="2" t="s">
        <v>12</v>
      </c>
      <c r="E2" s="2" t="s">
        <v>13</v>
      </c>
      <c r="F2" s="3">
        <v>45235</v>
      </c>
      <c r="G2" s="3">
        <v>45425</v>
      </c>
      <c r="H2" s="2">
        <v>800</v>
      </c>
      <c r="I2" s="2">
        <v>25</v>
      </c>
      <c r="J2" s="2" t="s">
        <v>14</v>
      </c>
      <c r="K2" s="2" t="s">
        <v>15</v>
      </c>
      <c r="L2" s="6">
        <f>INT(G2-F2)</f>
        <v>190</v>
      </c>
      <c r="M2" s="4" t="str">
        <f>IF(ISBLANK(K2), "Not Referred", "Referred")</f>
        <v>Referred</v>
      </c>
    </row>
    <row r="3" spans="1:13" ht="14.4" x14ac:dyDescent="0.3">
      <c r="A3" s="2" t="s">
        <v>16</v>
      </c>
      <c r="B3" s="2" t="s">
        <v>17</v>
      </c>
      <c r="C3" s="2">
        <v>27</v>
      </c>
      <c r="D3" s="2" t="s">
        <v>12</v>
      </c>
      <c r="E3" s="2" t="s">
        <v>13</v>
      </c>
      <c r="F3" s="3">
        <v>45714</v>
      </c>
      <c r="G3" s="3">
        <v>45740</v>
      </c>
      <c r="H3" s="2">
        <v>800</v>
      </c>
      <c r="I3" s="2">
        <v>20</v>
      </c>
      <c r="J3" s="2" t="s">
        <v>18</v>
      </c>
      <c r="K3" s="2" t="s">
        <v>19</v>
      </c>
      <c r="L3" s="6">
        <f t="shared" ref="L3:L36" si="0">INT(G3-F3)</f>
        <v>26</v>
      </c>
      <c r="M3" s="4" t="str">
        <f t="shared" ref="M3:M36" si="1">IF(ISBLANK(K3), "Not Referred", "Referred")</f>
        <v>Referred</v>
      </c>
    </row>
    <row r="4" spans="1:13" ht="14.4" x14ac:dyDescent="0.3">
      <c r="A4" s="2" t="s">
        <v>20</v>
      </c>
      <c r="B4" s="2" t="s">
        <v>21</v>
      </c>
      <c r="C4" s="2">
        <v>24</v>
      </c>
      <c r="D4" s="2" t="s">
        <v>12</v>
      </c>
      <c r="E4" s="2" t="s">
        <v>22</v>
      </c>
      <c r="F4" s="3">
        <v>45191</v>
      </c>
      <c r="G4" s="3">
        <v>45371</v>
      </c>
      <c r="H4" s="2">
        <v>1200</v>
      </c>
      <c r="I4" s="2">
        <v>18</v>
      </c>
      <c r="J4" s="2" t="s">
        <v>23</v>
      </c>
      <c r="K4" s="2" t="s">
        <v>24</v>
      </c>
      <c r="L4" s="6">
        <f t="shared" si="0"/>
        <v>180</v>
      </c>
      <c r="M4" s="4" t="str">
        <f t="shared" si="1"/>
        <v>Referred</v>
      </c>
    </row>
    <row r="5" spans="1:13" ht="14.4" x14ac:dyDescent="0.3">
      <c r="A5" s="2" t="s">
        <v>25</v>
      </c>
      <c r="B5" s="2" t="s">
        <v>26</v>
      </c>
      <c r="C5" s="2">
        <v>31</v>
      </c>
      <c r="D5" s="2" t="s">
        <v>27</v>
      </c>
      <c r="E5" s="2" t="s">
        <v>22</v>
      </c>
      <c r="F5" s="3">
        <v>45479</v>
      </c>
      <c r="G5" s="3">
        <v>45587</v>
      </c>
      <c r="H5" s="2">
        <v>1200</v>
      </c>
      <c r="I5" s="2">
        <v>16</v>
      </c>
      <c r="J5" s="2" t="s">
        <v>23</v>
      </c>
      <c r="K5" s="2" t="s">
        <v>28</v>
      </c>
      <c r="L5" s="6">
        <f t="shared" si="0"/>
        <v>108</v>
      </c>
      <c r="M5" s="4" t="str">
        <f t="shared" si="1"/>
        <v>Referred</v>
      </c>
    </row>
    <row r="6" spans="1:13" ht="14.4" x14ac:dyDescent="0.3">
      <c r="A6" s="2" t="s">
        <v>29</v>
      </c>
      <c r="B6" s="2" t="s">
        <v>30</v>
      </c>
      <c r="C6" s="2">
        <v>19</v>
      </c>
      <c r="D6" s="2" t="s">
        <v>12</v>
      </c>
      <c r="E6" s="2" t="s">
        <v>31</v>
      </c>
      <c r="F6" s="3">
        <v>45286</v>
      </c>
      <c r="G6" s="3">
        <v>45501</v>
      </c>
      <c r="H6" s="2">
        <v>2500</v>
      </c>
      <c r="I6" s="2">
        <v>12</v>
      </c>
      <c r="J6" s="2" t="s">
        <v>14</v>
      </c>
      <c r="K6" s="2" t="s">
        <v>32</v>
      </c>
      <c r="L6" s="6">
        <f t="shared" si="0"/>
        <v>215</v>
      </c>
      <c r="M6" s="4" t="str">
        <f t="shared" si="1"/>
        <v>Referred</v>
      </c>
    </row>
    <row r="7" spans="1:13" ht="14.4" x14ac:dyDescent="0.3">
      <c r="A7" s="2" t="s">
        <v>33</v>
      </c>
      <c r="B7" s="2" t="s">
        <v>34</v>
      </c>
      <c r="C7" s="2">
        <v>40</v>
      </c>
      <c r="D7" s="2" t="s">
        <v>12</v>
      </c>
      <c r="E7" s="2" t="s">
        <v>13</v>
      </c>
      <c r="F7" s="3">
        <v>45317</v>
      </c>
      <c r="G7" s="3">
        <v>45392</v>
      </c>
      <c r="H7" s="2">
        <v>800</v>
      </c>
      <c r="I7" s="2">
        <v>14</v>
      </c>
      <c r="J7" s="2" t="s">
        <v>35</v>
      </c>
      <c r="K7" s="2" t="s">
        <v>36</v>
      </c>
      <c r="L7" s="6">
        <f t="shared" si="0"/>
        <v>75</v>
      </c>
      <c r="M7" s="4" t="str">
        <f t="shared" si="1"/>
        <v>Referred</v>
      </c>
    </row>
    <row r="8" spans="1:13" ht="14.4" x14ac:dyDescent="0.3">
      <c r="A8" s="2" t="s">
        <v>37</v>
      </c>
      <c r="B8" s="2" t="s">
        <v>38</v>
      </c>
      <c r="C8" s="2">
        <v>41</v>
      </c>
      <c r="D8" s="2" t="s">
        <v>27</v>
      </c>
      <c r="E8" s="2" t="s">
        <v>13</v>
      </c>
      <c r="F8" s="3">
        <v>45588</v>
      </c>
      <c r="G8" s="3">
        <v>45677</v>
      </c>
      <c r="H8" s="2">
        <v>800</v>
      </c>
      <c r="I8" s="2">
        <v>25</v>
      </c>
      <c r="J8" s="2" t="s">
        <v>18</v>
      </c>
      <c r="K8" s="4"/>
      <c r="L8" s="6">
        <f t="shared" si="0"/>
        <v>89</v>
      </c>
      <c r="M8" s="4" t="str">
        <f t="shared" si="1"/>
        <v>Not Referred</v>
      </c>
    </row>
    <row r="9" spans="1:13" ht="14.4" x14ac:dyDescent="0.3">
      <c r="A9" s="2" t="s">
        <v>39</v>
      </c>
      <c r="B9" s="2" t="s">
        <v>40</v>
      </c>
      <c r="C9" s="2">
        <v>43</v>
      </c>
      <c r="D9" s="2" t="s">
        <v>12</v>
      </c>
      <c r="E9" s="2" t="s">
        <v>41</v>
      </c>
      <c r="F9" s="3">
        <v>45450</v>
      </c>
      <c r="G9" s="3">
        <v>45563</v>
      </c>
      <c r="H9" s="2">
        <v>1800</v>
      </c>
      <c r="I9" s="2">
        <v>28</v>
      </c>
      <c r="J9" s="2" t="s">
        <v>42</v>
      </c>
      <c r="K9" s="4"/>
      <c r="L9" s="6">
        <f t="shared" si="0"/>
        <v>113</v>
      </c>
      <c r="M9" s="4" t="str">
        <f t="shared" si="1"/>
        <v>Not Referred</v>
      </c>
    </row>
    <row r="10" spans="1:13" ht="14.4" x14ac:dyDescent="0.3">
      <c r="A10" s="2" t="s">
        <v>43</v>
      </c>
      <c r="B10" s="2" t="s">
        <v>44</v>
      </c>
      <c r="C10" s="2">
        <v>42</v>
      </c>
      <c r="D10" s="2" t="s">
        <v>12</v>
      </c>
      <c r="E10" s="2" t="s">
        <v>13</v>
      </c>
      <c r="F10" s="3">
        <v>45569</v>
      </c>
      <c r="G10" s="3">
        <v>45582</v>
      </c>
      <c r="H10" s="2">
        <v>800</v>
      </c>
      <c r="I10" s="2">
        <v>3</v>
      </c>
      <c r="J10" s="2" t="s">
        <v>42</v>
      </c>
      <c r="K10" s="2" t="s">
        <v>45</v>
      </c>
      <c r="L10" s="6">
        <f t="shared" si="0"/>
        <v>13</v>
      </c>
      <c r="M10" s="4" t="str">
        <f t="shared" si="1"/>
        <v>Referred</v>
      </c>
    </row>
    <row r="11" spans="1:13" ht="14.4" x14ac:dyDescent="0.3">
      <c r="A11" s="2" t="s">
        <v>46</v>
      </c>
      <c r="B11" s="2" t="s">
        <v>47</v>
      </c>
      <c r="C11" s="2">
        <v>37</v>
      </c>
      <c r="D11" s="2" t="s">
        <v>12</v>
      </c>
      <c r="E11" s="2" t="s">
        <v>22</v>
      </c>
      <c r="F11" s="3">
        <v>45202</v>
      </c>
      <c r="G11" s="3">
        <v>45280</v>
      </c>
      <c r="H11" s="2">
        <v>1200</v>
      </c>
      <c r="I11" s="2">
        <v>29</v>
      </c>
      <c r="J11" s="2" t="s">
        <v>35</v>
      </c>
      <c r="K11" s="2" t="s">
        <v>48</v>
      </c>
      <c r="L11" s="6">
        <f t="shared" si="0"/>
        <v>78</v>
      </c>
      <c r="M11" s="4" t="str">
        <f t="shared" si="1"/>
        <v>Referred</v>
      </c>
    </row>
    <row r="12" spans="1:13" ht="14.4" x14ac:dyDescent="0.3">
      <c r="A12" s="2" t="s">
        <v>49</v>
      </c>
      <c r="B12" s="2" t="s">
        <v>50</v>
      </c>
      <c r="C12" s="2">
        <v>48</v>
      </c>
      <c r="D12" s="2" t="s">
        <v>27</v>
      </c>
      <c r="E12" s="2" t="s">
        <v>22</v>
      </c>
      <c r="F12" s="3">
        <v>45297</v>
      </c>
      <c r="G12" s="3">
        <v>45459</v>
      </c>
      <c r="H12" s="2">
        <v>1200</v>
      </c>
      <c r="I12" s="2">
        <v>13</v>
      </c>
      <c r="J12" s="2" t="s">
        <v>14</v>
      </c>
      <c r="K12" s="2" t="s">
        <v>51</v>
      </c>
      <c r="L12" s="6">
        <f t="shared" si="0"/>
        <v>162</v>
      </c>
      <c r="M12" s="4" t="str">
        <f t="shared" si="1"/>
        <v>Referred</v>
      </c>
    </row>
    <row r="13" spans="1:13" ht="14.4" x14ac:dyDescent="0.3">
      <c r="A13" s="2" t="s">
        <v>52</v>
      </c>
      <c r="B13" s="2" t="s">
        <v>53</v>
      </c>
      <c r="C13" s="2">
        <v>36</v>
      </c>
      <c r="D13" s="2" t="s">
        <v>12</v>
      </c>
      <c r="E13" s="2" t="s">
        <v>22</v>
      </c>
      <c r="F13" s="3">
        <v>45154</v>
      </c>
      <c r="G13" s="3">
        <v>45568</v>
      </c>
      <c r="H13" s="2">
        <v>1200</v>
      </c>
      <c r="I13" s="2">
        <v>19</v>
      </c>
      <c r="J13" s="2" t="s">
        <v>42</v>
      </c>
      <c r="K13" s="2" t="s">
        <v>54</v>
      </c>
      <c r="L13" s="6">
        <f t="shared" si="0"/>
        <v>414</v>
      </c>
      <c r="M13" s="4" t="str">
        <f t="shared" si="1"/>
        <v>Referred</v>
      </c>
    </row>
    <row r="14" spans="1:13" ht="14.4" x14ac:dyDescent="0.3">
      <c r="A14" s="2" t="s">
        <v>55</v>
      </c>
      <c r="B14" s="2" t="s">
        <v>56</v>
      </c>
      <c r="C14" s="2">
        <v>48</v>
      </c>
      <c r="D14" s="2" t="s">
        <v>27</v>
      </c>
      <c r="E14" s="2" t="s">
        <v>41</v>
      </c>
      <c r="F14" s="3">
        <v>45556</v>
      </c>
      <c r="G14" s="3">
        <v>45641</v>
      </c>
      <c r="H14" s="2">
        <v>1800</v>
      </c>
      <c r="I14" s="2">
        <v>22</v>
      </c>
      <c r="J14" s="2" t="s">
        <v>42</v>
      </c>
      <c r="K14" s="4"/>
      <c r="L14" s="6">
        <f t="shared" si="0"/>
        <v>85</v>
      </c>
      <c r="M14" s="4" t="str">
        <f t="shared" si="1"/>
        <v>Not Referred</v>
      </c>
    </row>
    <row r="15" spans="1:13" ht="14.4" x14ac:dyDescent="0.3">
      <c r="A15" s="2" t="s">
        <v>57</v>
      </c>
      <c r="B15" s="2" t="s">
        <v>58</v>
      </c>
      <c r="C15" s="2">
        <v>39</v>
      </c>
      <c r="D15" s="2" t="s">
        <v>12</v>
      </c>
      <c r="E15" s="2" t="s">
        <v>22</v>
      </c>
      <c r="F15" s="3">
        <v>45065</v>
      </c>
      <c r="G15" s="3">
        <v>45242</v>
      </c>
      <c r="H15" s="2">
        <v>1200</v>
      </c>
      <c r="I15" s="2">
        <v>28</v>
      </c>
      <c r="J15" s="2" t="s">
        <v>35</v>
      </c>
      <c r="K15" s="4"/>
      <c r="L15" s="6">
        <f t="shared" si="0"/>
        <v>177</v>
      </c>
      <c r="M15" s="4" t="str">
        <f t="shared" si="1"/>
        <v>Not Referred</v>
      </c>
    </row>
    <row r="16" spans="1:13" ht="14.4" x14ac:dyDescent="0.3">
      <c r="A16" s="2" t="s">
        <v>59</v>
      </c>
      <c r="B16" s="2" t="s">
        <v>60</v>
      </c>
      <c r="C16" s="2">
        <v>44</v>
      </c>
      <c r="D16" s="2" t="s">
        <v>27</v>
      </c>
      <c r="E16" s="2" t="s">
        <v>13</v>
      </c>
      <c r="F16" s="3">
        <v>45333</v>
      </c>
      <c r="G16" s="3">
        <v>45540</v>
      </c>
      <c r="H16" s="2">
        <v>800</v>
      </c>
      <c r="I16" s="2">
        <v>8</v>
      </c>
      <c r="J16" s="2" t="s">
        <v>23</v>
      </c>
      <c r="K16" s="4"/>
      <c r="L16" s="6">
        <f t="shared" si="0"/>
        <v>207</v>
      </c>
      <c r="M16" s="4" t="str">
        <f t="shared" si="1"/>
        <v>Not Referred</v>
      </c>
    </row>
    <row r="17" spans="1:13" ht="14.4" x14ac:dyDescent="0.3">
      <c r="A17" s="2" t="s">
        <v>61</v>
      </c>
      <c r="B17" s="2" t="s">
        <v>62</v>
      </c>
      <c r="C17" s="2">
        <v>39</v>
      </c>
      <c r="D17" s="2" t="s">
        <v>12</v>
      </c>
      <c r="E17" s="2" t="s">
        <v>31</v>
      </c>
      <c r="F17" s="3">
        <v>45702</v>
      </c>
      <c r="G17" s="3">
        <v>45732</v>
      </c>
      <c r="H17" s="2">
        <v>2500</v>
      </c>
      <c r="I17" s="2">
        <v>14</v>
      </c>
      <c r="J17" s="2" t="s">
        <v>42</v>
      </c>
      <c r="K17" s="4"/>
      <c r="L17" s="6">
        <f t="shared" si="0"/>
        <v>30</v>
      </c>
      <c r="M17" s="4" t="str">
        <f t="shared" si="1"/>
        <v>Not Referred</v>
      </c>
    </row>
    <row r="18" spans="1:13" ht="14.4" x14ac:dyDescent="0.3">
      <c r="A18" s="2" t="s">
        <v>63</v>
      </c>
      <c r="B18" s="2" t="s">
        <v>64</v>
      </c>
      <c r="C18" s="2">
        <v>35</v>
      </c>
      <c r="D18" s="2" t="s">
        <v>12</v>
      </c>
      <c r="E18" s="2" t="s">
        <v>22</v>
      </c>
      <c r="F18" s="3">
        <v>45329</v>
      </c>
      <c r="G18" s="3">
        <v>45685</v>
      </c>
      <c r="H18" s="2">
        <v>1200</v>
      </c>
      <c r="I18" s="2">
        <v>25</v>
      </c>
      <c r="J18" s="2" t="s">
        <v>23</v>
      </c>
      <c r="K18" s="4"/>
      <c r="L18" s="6">
        <f t="shared" si="0"/>
        <v>356</v>
      </c>
      <c r="M18" s="4" t="str">
        <f>IF(ISBLANK(K18), "Not Referred", "Referred")</f>
        <v>Not Referred</v>
      </c>
    </row>
    <row r="19" spans="1:13" ht="14.4" x14ac:dyDescent="0.3">
      <c r="A19" s="2" t="s">
        <v>65</v>
      </c>
      <c r="B19" s="2" t="s">
        <v>66</v>
      </c>
      <c r="C19" s="2">
        <v>56</v>
      </c>
      <c r="D19" s="2" t="s">
        <v>27</v>
      </c>
      <c r="E19" s="2" t="s">
        <v>31</v>
      </c>
      <c r="F19" s="3">
        <v>45213</v>
      </c>
      <c r="G19" s="3">
        <v>45649</v>
      </c>
      <c r="H19" s="2">
        <v>2500</v>
      </c>
      <c r="I19" s="2">
        <v>13</v>
      </c>
      <c r="J19" s="2" t="s">
        <v>67</v>
      </c>
      <c r="K19" s="4"/>
      <c r="L19" s="6">
        <f t="shared" si="0"/>
        <v>436</v>
      </c>
      <c r="M19" s="4" t="str">
        <f t="shared" si="1"/>
        <v>Not Referred</v>
      </c>
    </row>
    <row r="20" spans="1:13" ht="14.4" x14ac:dyDescent="0.3">
      <c r="A20" s="2" t="s">
        <v>68</v>
      </c>
      <c r="B20" s="2" t="s">
        <v>69</v>
      </c>
      <c r="C20" s="2">
        <v>27</v>
      </c>
      <c r="D20" s="2" t="s">
        <v>27</v>
      </c>
      <c r="E20" s="2" t="s">
        <v>13</v>
      </c>
      <c r="F20" s="3">
        <v>45354</v>
      </c>
      <c r="G20" s="3">
        <v>45664</v>
      </c>
      <c r="H20" s="2">
        <v>800</v>
      </c>
      <c r="I20" s="2">
        <v>26</v>
      </c>
      <c r="J20" s="2" t="s">
        <v>35</v>
      </c>
      <c r="K20" s="4"/>
      <c r="L20" s="6">
        <f>INT(G20-F20)</f>
        <v>310</v>
      </c>
      <c r="M20" s="4" t="str">
        <f t="shared" si="1"/>
        <v>Not Referred</v>
      </c>
    </row>
    <row r="21" spans="1:13" ht="15.75" customHeight="1" x14ac:dyDescent="0.3">
      <c r="A21" s="2" t="s">
        <v>70</v>
      </c>
      <c r="B21" s="2" t="s">
        <v>71</v>
      </c>
      <c r="C21" s="2">
        <v>28</v>
      </c>
      <c r="D21" s="2" t="s">
        <v>12</v>
      </c>
      <c r="E21" s="2" t="s">
        <v>31</v>
      </c>
      <c r="F21" s="3">
        <v>45417</v>
      </c>
      <c r="G21" s="3">
        <v>45608</v>
      </c>
      <c r="H21" s="2">
        <v>2500</v>
      </c>
      <c r="I21" s="2">
        <v>21</v>
      </c>
      <c r="J21" s="2" t="s">
        <v>35</v>
      </c>
      <c r="K21" s="2" t="s">
        <v>72</v>
      </c>
      <c r="L21" s="6">
        <f t="shared" si="0"/>
        <v>191</v>
      </c>
      <c r="M21" s="4" t="str">
        <f t="shared" si="1"/>
        <v>Referred</v>
      </c>
    </row>
    <row r="22" spans="1:13" ht="15.75" customHeight="1" x14ac:dyDescent="0.3">
      <c r="A22" s="2" t="s">
        <v>73</v>
      </c>
      <c r="B22" s="2" t="s">
        <v>74</v>
      </c>
      <c r="C22" s="2">
        <v>57</v>
      </c>
      <c r="D22" s="2" t="s">
        <v>27</v>
      </c>
      <c r="E22" s="2" t="s">
        <v>41</v>
      </c>
      <c r="F22" s="3">
        <v>45146</v>
      </c>
      <c r="G22" s="3">
        <v>45674</v>
      </c>
      <c r="H22" s="2">
        <v>1800</v>
      </c>
      <c r="I22" s="2">
        <v>19</v>
      </c>
      <c r="J22" s="2" t="s">
        <v>35</v>
      </c>
      <c r="K22" s="4"/>
      <c r="L22" s="6">
        <f t="shared" si="0"/>
        <v>528</v>
      </c>
      <c r="M22" s="4" t="str">
        <f t="shared" si="1"/>
        <v>Not Referred</v>
      </c>
    </row>
    <row r="23" spans="1:13" ht="15.75" customHeight="1" x14ac:dyDescent="0.3">
      <c r="A23" s="2" t="s">
        <v>75</v>
      </c>
      <c r="B23" s="2" t="s">
        <v>76</v>
      </c>
      <c r="C23" s="2">
        <v>26</v>
      </c>
      <c r="D23" s="2" t="s">
        <v>27</v>
      </c>
      <c r="E23" s="2" t="s">
        <v>41</v>
      </c>
      <c r="F23" s="3">
        <v>45320</v>
      </c>
      <c r="G23" s="3">
        <v>45616</v>
      </c>
      <c r="H23" s="2">
        <v>1800</v>
      </c>
      <c r="I23" s="2">
        <v>5</v>
      </c>
      <c r="J23" s="2" t="s">
        <v>14</v>
      </c>
      <c r="K23" s="4"/>
      <c r="L23" s="6">
        <f t="shared" si="0"/>
        <v>296</v>
      </c>
      <c r="M23" s="4" t="str">
        <f t="shared" si="1"/>
        <v>Not Referred</v>
      </c>
    </row>
    <row r="24" spans="1:13" ht="15.75" customHeight="1" x14ac:dyDescent="0.3">
      <c r="A24" s="2" t="s">
        <v>77</v>
      </c>
      <c r="B24" s="2" t="s">
        <v>78</v>
      </c>
      <c r="C24" s="2">
        <v>48</v>
      </c>
      <c r="D24" s="2" t="s">
        <v>12</v>
      </c>
      <c r="E24" s="2" t="s">
        <v>41</v>
      </c>
      <c r="F24" s="3">
        <v>45451</v>
      </c>
      <c r="G24" s="3">
        <v>45455</v>
      </c>
      <c r="H24" s="2">
        <v>1800</v>
      </c>
      <c r="I24" s="2">
        <v>18</v>
      </c>
      <c r="J24" s="2" t="s">
        <v>67</v>
      </c>
      <c r="K24" s="4"/>
      <c r="L24" s="6">
        <f t="shared" si="0"/>
        <v>4</v>
      </c>
      <c r="M24" s="4" t="str">
        <f t="shared" si="1"/>
        <v>Not Referred</v>
      </c>
    </row>
    <row r="25" spans="1:13" ht="15.75" customHeight="1" x14ac:dyDescent="0.3">
      <c r="A25" s="2" t="s">
        <v>79</v>
      </c>
      <c r="B25" s="2" t="s">
        <v>80</v>
      </c>
      <c r="C25" s="2">
        <v>25</v>
      </c>
      <c r="D25" s="2" t="s">
        <v>27</v>
      </c>
      <c r="E25" s="2" t="s">
        <v>22</v>
      </c>
      <c r="F25" s="3">
        <v>45439</v>
      </c>
      <c r="G25" s="3">
        <v>45730</v>
      </c>
      <c r="H25" s="2">
        <v>1200</v>
      </c>
      <c r="I25" s="2">
        <v>6</v>
      </c>
      <c r="J25" s="2" t="s">
        <v>14</v>
      </c>
      <c r="K25" s="4"/>
      <c r="L25" s="6">
        <f t="shared" si="0"/>
        <v>291</v>
      </c>
      <c r="M25" s="4" t="str">
        <f t="shared" si="1"/>
        <v>Not Referred</v>
      </c>
    </row>
    <row r="26" spans="1:13" ht="15.75" customHeight="1" x14ac:dyDescent="0.3">
      <c r="A26" s="2" t="s">
        <v>81</v>
      </c>
      <c r="B26" s="2" t="s">
        <v>82</v>
      </c>
      <c r="C26" s="2">
        <v>53</v>
      </c>
      <c r="D26" s="2" t="s">
        <v>12</v>
      </c>
      <c r="E26" s="2" t="s">
        <v>41</v>
      </c>
      <c r="F26" s="3">
        <v>45286</v>
      </c>
      <c r="G26" s="3">
        <v>45372</v>
      </c>
      <c r="H26" s="2">
        <v>1800</v>
      </c>
      <c r="I26" s="2">
        <v>17</v>
      </c>
      <c r="J26" s="2" t="s">
        <v>35</v>
      </c>
      <c r="K26" s="2" t="s">
        <v>83</v>
      </c>
      <c r="L26" s="6">
        <f t="shared" si="0"/>
        <v>86</v>
      </c>
      <c r="M26" s="4" t="str">
        <f>IF(ISBLANK(K26), "Not Referred", "Referred")</f>
        <v>Referred</v>
      </c>
    </row>
    <row r="27" spans="1:13" ht="15.75" customHeight="1" x14ac:dyDescent="0.3">
      <c r="A27" s="2" t="s">
        <v>84</v>
      </c>
      <c r="B27" s="2" t="s">
        <v>85</v>
      </c>
      <c r="C27" s="2">
        <v>42</v>
      </c>
      <c r="D27" s="2" t="s">
        <v>27</v>
      </c>
      <c r="E27" s="2" t="s">
        <v>22</v>
      </c>
      <c r="F27" s="3">
        <v>45702</v>
      </c>
      <c r="G27" s="3">
        <v>45727</v>
      </c>
      <c r="H27" s="2">
        <v>1200</v>
      </c>
      <c r="I27" s="2">
        <v>3</v>
      </c>
      <c r="J27" s="2" t="s">
        <v>67</v>
      </c>
      <c r="K27" s="4"/>
      <c r="L27" s="6">
        <f t="shared" si="0"/>
        <v>25</v>
      </c>
      <c r="M27" s="4" t="str">
        <f t="shared" si="1"/>
        <v>Not Referred</v>
      </c>
    </row>
    <row r="28" spans="1:13" ht="15.75" customHeight="1" x14ac:dyDescent="0.3">
      <c r="A28" s="2" t="s">
        <v>86</v>
      </c>
      <c r="B28" s="2" t="s">
        <v>87</v>
      </c>
      <c r="C28" s="2">
        <v>24</v>
      </c>
      <c r="D28" s="2" t="s">
        <v>12</v>
      </c>
      <c r="E28" s="2" t="s">
        <v>31</v>
      </c>
      <c r="F28" s="3">
        <v>45698</v>
      </c>
      <c r="G28" s="3">
        <v>45726</v>
      </c>
      <c r="H28" s="2">
        <v>2500</v>
      </c>
      <c r="I28" s="2">
        <v>28</v>
      </c>
      <c r="J28" s="2" t="s">
        <v>35</v>
      </c>
      <c r="K28" s="4"/>
      <c r="L28" s="6">
        <f t="shared" si="0"/>
        <v>28</v>
      </c>
      <c r="M28" s="4" t="str">
        <f t="shared" si="1"/>
        <v>Not Referred</v>
      </c>
    </row>
    <row r="29" spans="1:13" ht="15.75" customHeight="1" x14ac:dyDescent="0.3">
      <c r="A29" s="2" t="s">
        <v>88</v>
      </c>
      <c r="B29" s="2" t="s">
        <v>89</v>
      </c>
      <c r="C29" s="2">
        <v>53</v>
      </c>
      <c r="D29" s="2" t="s">
        <v>12</v>
      </c>
      <c r="E29" s="2" t="s">
        <v>22</v>
      </c>
      <c r="F29" s="3">
        <v>45614</v>
      </c>
      <c r="G29" s="3">
        <v>45645</v>
      </c>
      <c r="H29" s="2">
        <v>1200</v>
      </c>
      <c r="I29" s="2">
        <v>23</v>
      </c>
      <c r="J29" s="2" t="s">
        <v>18</v>
      </c>
      <c r="K29" s="4"/>
      <c r="L29" s="6">
        <f t="shared" si="0"/>
        <v>31</v>
      </c>
      <c r="M29" s="4" t="str">
        <f t="shared" si="1"/>
        <v>Not Referred</v>
      </c>
    </row>
    <row r="30" spans="1:13" ht="15.75" customHeight="1" x14ac:dyDescent="0.3">
      <c r="A30" s="2" t="s">
        <v>90</v>
      </c>
      <c r="B30" s="2" t="s">
        <v>91</v>
      </c>
      <c r="C30" s="2">
        <v>29</v>
      </c>
      <c r="D30" s="2" t="s">
        <v>27</v>
      </c>
      <c r="E30" s="2" t="s">
        <v>31</v>
      </c>
      <c r="F30" s="3">
        <v>45401</v>
      </c>
      <c r="G30" s="3">
        <v>45408</v>
      </c>
      <c r="H30" s="2">
        <v>2500</v>
      </c>
      <c r="I30" s="2">
        <v>8</v>
      </c>
      <c r="J30" s="2" t="s">
        <v>23</v>
      </c>
      <c r="K30" s="4"/>
      <c r="L30" s="6">
        <f t="shared" si="0"/>
        <v>7</v>
      </c>
      <c r="M30" s="4" t="str">
        <f t="shared" si="1"/>
        <v>Not Referred</v>
      </c>
    </row>
    <row r="31" spans="1:13" ht="15.75" customHeight="1" x14ac:dyDescent="0.3">
      <c r="A31" s="2" t="s">
        <v>92</v>
      </c>
      <c r="B31" s="2" t="s">
        <v>93</v>
      </c>
      <c r="C31" s="2">
        <v>31</v>
      </c>
      <c r="D31" s="2" t="s">
        <v>27</v>
      </c>
      <c r="E31" s="2" t="s">
        <v>31</v>
      </c>
      <c r="F31" s="3">
        <v>45667</v>
      </c>
      <c r="G31" s="3">
        <v>45745</v>
      </c>
      <c r="H31" s="2">
        <v>2500</v>
      </c>
      <c r="I31" s="2">
        <v>23</v>
      </c>
      <c r="J31" s="2" t="s">
        <v>42</v>
      </c>
      <c r="K31" s="2" t="s">
        <v>94</v>
      </c>
      <c r="L31" s="6">
        <f t="shared" si="0"/>
        <v>78</v>
      </c>
      <c r="M31" s="4" t="str">
        <f t="shared" si="1"/>
        <v>Referred</v>
      </c>
    </row>
    <row r="32" spans="1:13" ht="15.75" customHeight="1" x14ac:dyDescent="0.3">
      <c r="A32" s="2" t="s">
        <v>95</v>
      </c>
      <c r="B32" s="2" t="s">
        <v>96</v>
      </c>
      <c r="C32" s="2">
        <v>52</v>
      </c>
      <c r="D32" s="2" t="s">
        <v>27</v>
      </c>
      <c r="E32" s="2" t="s">
        <v>13</v>
      </c>
      <c r="F32" s="3">
        <v>45088</v>
      </c>
      <c r="G32" s="3">
        <v>45656</v>
      </c>
      <c r="H32" s="2">
        <v>800</v>
      </c>
      <c r="I32" s="2">
        <v>9</v>
      </c>
      <c r="J32" s="2" t="s">
        <v>67</v>
      </c>
      <c r="K32" s="2" t="s">
        <v>97</v>
      </c>
      <c r="L32" s="6">
        <f t="shared" si="0"/>
        <v>568</v>
      </c>
      <c r="M32" s="4" t="str">
        <f t="shared" si="1"/>
        <v>Referred</v>
      </c>
    </row>
    <row r="33" spans="1:13" ht="15.75" customHeight="1" x14ac:dyDescent="0.3">
      <c r="A33" s="2" t="s">
        <v>98</v>
      </c>
      <c r="B33" s="2" t="s">
        <v>99</v>
      </c>
      <c r="C33" s="2">
        <v>20</v>
      </c>
      <c r="D33" s="2" t="s">
        <v>12</v>
      </c>
      <c r="E33" s="2" t="s">
        <v>22</v>
      </c>
      <c r="F33" s="3">
        <v>45391</v>
      </c>
      <c r="G33" s="3">
        <v>45604</v>
      </c>
      <c r="H33" s="2">
        <v>1200</v>
      </c>
      <c r="I33" s="2">
        <v>2</v>
      </c>
      <c r="J33" s="2" t="s">
        <v>35</v>
      </c>
      <c r="K33" s="4"/>
      <c r="L33" s="6">
        <f t="shared" si="0"/>
        <v>213</v>
      </c>
      <c r="M33" s="4" t="str">
        <f t="shared" si="1"/>
        <v>Not Referred</v>
      </c>
    </row>
    <row r="34" spans="1:13" ht="15.75" customHeight="1" x14ac:dyDescent="0.3">
      <c r="A34" s="2" t="s">
        <v>100</v>
      </c>
      <c r="B34" s="2" t="s">
        <v>101</v>
      </c>
      <c r="C34" s="2">
        <v>22</v>
      </c>
      <c r="D34" s="2" t="s">
        <v>12</v>
      </c>
      <c r="E34" s="2" t="s">
        <v>13</v>
      </c>
      <c r="F34" s="3">
        <v>45699</v>
      </c>
      <c r="G34" s="3">
        <v>45740</v>
      </c>
      <c r="H34" s="2">
        <v>800</v>
      </c>
      <c r="I34" s="2">
        <v>30</v>
      </c>
      <c r="J34" s="2" t="s">
        <v>35</v>
      </c>
      <c r="K34" s="4"/>
      <c r="L34" s="6">
        <f t="shared" si="0"/>
        <v>41</v>
      </c>
      <c r="M34" s="4" t="str">
        <f t="shared" si="1"/>
        <v>Not Referred</v>
      </c>
    </row>
    <row r="35" spans="1:13" ht="15.75" customHeight="1" x14ac:dyDescent="0.3">
      <c r="A35" s="2" t="s">
        <v>102</v>
      </c>
      <c r="B35" s="2" t="s">
        <v>103</v>
      </c>
      <c r="C35" s="2">
        <v>23</v>
      </c>
      <c r="D35" s="2" t="s">
        <v>12</v>
      </c>
      <c r="E35" s="2" t="s">
        <v>41</v>
      </c>
      <c r="F35" s="3">
        <v>45588</v>
      </c>
      <c r="G35" s="3">
        <v>45721</v>
      </c>
      <c r="H35" s="2">
        <v>1800</v>
      </c>
      <c r="I35" s="2">
        <v>23</v>
      </c>
      <c r="J35" s="2" t="s">
        <v>18</v>
      </c>
      <c r="K35" s="2" t="s">
        <v>104</v>
      </c>
      <c r="L35" s="6">
        <f t="shared" si="0"/>
        <v>133</v>
      </c>
      <c r="M35" s="4" t="str">
        <f t="shared" si="1"/>
        <v>Referred</v>
      </c>
    </row>
    <row r="36" spans="1:13" ht="15.75" customHeight="1" x14ac:dyDescent="0.3">
      <c r="A36" s="2" t="s">
        <v>105</v>
      </c>
      <c r="B36" s="2" t="s">
        <v>106</v>
      </c>
      <c r="C36" s="2">
        <v>27</v>
      </c>
      <c r="D36" s="2" t="s">
        <v>27</v>
      </c>
      <c r="E36" s="2" t="s">
        <v>22</v>
      </c>
      <c r="F36" s="3">
        <v>45312</v>
      </c>
      <c r="G36" s="3">
        <v>45652</v>
      </c>
      <c r="H36" s="2">
        <v>1200</v>
      </c>
      <c r="I36" s="2">
        <v>27</v>
      </c>
      <c r="J36" s="2" t="s">
        <v>18</v>
      </c>
      <c r="K36" s="4"/>
      <c r="L36" s="6">
        <f t="shared" si="0"/>
        <v>340</v>
      </c>
      <c r="M36" s="4" t="str">
        <f t="shared" si="1"/>
        <v>Not Referred</v>
      </c>
    </row>
    <row r="37" spans="1:13" ht="15.75" customHeight="1" x14ac:dyDescent="0.3"/>
    <row r="38" spans="1:13" ht="15.75" customHeight="1" x14ac:dyDescent="0.3"/>
    <row r="39" spans="1:13" ht="15.75" customHeight="1" x14ac:dyDescent="0.3"/>
    <row r="40" spans="1:13" ht="15.75" customHeight="1" x14ac:dyDescent="0.3"/>
    <row r="41" spans="1:13" ht="15.75" customHeight="1" x14ac:dyDescent="0.3"/>
    <row r="42" spans="1:13" ht="15.75" customHeight="1" x14ac:dyDescent="0.3"/>
    <row r="43" spans="1:13" ht="15.75" customHeight="1" x14ac:dyDescent="0.3"/>
    <row r="44" spans="1:13" ht="15.75" customHeight="1" x14ac:dyDescent="0.3"/>
    <row r="45" spans="1:13" ht="15.75" customHeight="1" x14ac:dyDescent="0.3"/>
    <row r="46" spans="1:13" ht="15.75" customHeight="1" x14ac:dyDescent="0.3"/>
    <row r="47" spans="1:13" ht="15.75" customHeight="1" x14ac:dyDescent="0.3"/>
    <row r="48" spans="1:13"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topLeftCell="F1" workbookViewId="0">
      <selection activeCell="J14" sqref="A1:L36"/>
    </sheetView>
  </sheetViews>
  <sheetFormatPr defaultRowHeight="14.4" x14ac:dyDescent="0.3"/>
  <cols>
    <col min="1" max="1" width="5.6640625" bestFit="1" customWidth="1"/>
    <col min="2" max="2" width="14.88671875" bestFit="1" customWidth="1"/>
    <col min="3" max="3" width="4.21875" bestFit="1" customWidth="1"/>
    <col min="5" max="5" width="16.88671875" bestFit="1" customWidth="1"/>
    <col min="6" max="7" width="10.33203125" bestFit="1" customWidth="1"/>
    <col min="8" max="8" width="12.109375" bestFit="1" customWidth="1"/>
    <col min="9" max="9" width="10.77734375" bestFit="1" customWidth="1"/>
    <col min="10" max="10" width="9.77734375" bestFit="1" customWidth="1"/>
    <col min="11" max="11" width="17.5546875" bestFit="1" customWidth="1"/>
    <col min="12" max="12" width="26.44140625" bestFit="1" customWidth="1"/>
  </cols>
  <sheetData>
    <row r="1" spans="1:12" x14ac:dyDescent="0.3">
      <c r="A1" s="1"/>
      <c r="B1" s="1" t="s">
        <v>0</v>
      </c>
      <c r="C1" s="1" t="s">
        <v>1</v>
      </c>
      <c r="D1" s="1" t="s">
        <v>2</v>
      </c>
      <c r="E1" s="1" t="s">
        <v>3</v>
      </c>
      <c r="F1" s="1" t="s">
        <v>4</v>
      </c>
      <c r="G1" s="1" t="s">
        <v>5</v>
      </c>
      <c r="H1" s="1" t="s">
        <v>6</v>
      </c>
      <c r="I1" s="1" t="s">
        <v>7</v>
      </c>
      <c r="J1" s="1" t="s">
        <v>8</v>
      </c>
      <c r="K1" s="1" t="s">
        <v>9</v>
      </c>
      <c r="L1" s="1" t="s">
        <v>107</v>
      </c>
    </row>
    <row r="2" spans="1:12" x14ac:dyDescent="0.3">
      <c r="A2" s="2" t="s">
        <v>10</v>
      </c>
      <c r="B2" s="2" t="s">
        <v>11</v>
      </c>
      <c r="C2" s="2">
        <v>59</v>
      </c>
      <c r="D2" s="2" t="s">
        <v>12</v>
      </c>
      <c r="E2" s="2" t="s">
        <v>13</v>
      </c>
      <c r="F2" s="3">
        <v>45235</v>
      </c>
      <c r="G2" s="3">
        <v>45425</v>
      </c>
      <c r="H2" s="2">
        <v>800</v>
      </c>
      <c r="I2" s="2">
        <v>25</v>
      </c>
      <c r="J2" s="2" t="s">
        <v>14</v>
      </c>
      <c r="K2" s="2" t="s">
        <v>15</v>
      </c>
      <c r="L2" s="6">
        <f>INT(G2-F2)</f>
        <v>190</v>
      </c>
    </row>
    <row r="3" spans="1:12" x14ac:dyDescent="0.3">
      <c r="A3" s="2" t="s">
        <v>16</v>
      </c>
      <c r="B3" s="2" t="s">
        <v>17</v>
      </c>
      <c r="C3" s="2">
        <v>27</v>
      </c>
      <c r="D3" s="2" t="s">
        <v>12</v>
      </c>
      <c r="E3" s="2" t="s">
        <v>13</v>
      </c>
      <c r="F3" s="3">
        <v>45714</v>
      </c>
      <c r="G3" s="3">
        <v>45740</v>
      </c>
      <c r="H3" s="2">
        <v>800</v>
      </c>
      <c r="I3" s="2">
        <v>20</v>
      </c>
      <c r="J3" s="2" t="s">
        <v>18</v>
      </c>
      <c r="K3" s="2" t="s">
        <v>19</v>
      </c>
      <c r="L3" s="6">
        <f t="shared" ref="L3:L36" si="0">INT(G3-F3)</f>
        <v>26</v>
      </c>
    </row>
    <row r="4" spans="1:12" x14ac:dyDescent="0.3">
      <c r="A4" s="2" t="s">
        <v>20</v>
      </c>
      <c r="B4" s="2" t="s">
        <v>21</v>
      </c>
      <c r="C4" s="2">
        <v>24</v>
      </c>
      <c r="D4" s="2" t="s">
        <v>12</v>
      </c>
      <c r="E4" s="2" t="s">
        <v>22</v>
      </c>
      <c r="F4" s="3">
        <v>45191</v>
      </c>
      <c r="G4" s="3">
        <v>45371</v>
      </c>
      <c r="H4" s="2">
        <v>1200</v>
      </c>
      <c r="I4" s="2">
        <v>18</v>
      </c>
      <c r="J4" s="2" t="s">
        <v>23</v>
      </c>
      <c r="K4" s="2" t="s">
        <v>24</v>
      </c>
      <c r="L4" s="6">
        <f t="shared" si="0"/>
        <v>180</v>
      </c>
    </row>
    <row r="5" spans="1:12" x14ac:dyDescent="0.3">
      <c r="A5" s="2" t="s">
        <v>25</v>
      </c>
      <c r="B5" s="2" t="s">
        <v>26</v>
      </c>
      <c r="C5" s="2">
        <v>31</v>
      </c>
      <c r="D5" s="2" t="s">
        <v>27</v>
      </c>
      <c r="E5" s="2" t="s">
        <v>22</v>
      </c>
      <c r="F5" s="3">
        <v>45479</v>
      </c>
      <c r="G5" s="3">
        <v>45587</v>
      </c>
      <c r="H5" s="2">
        <v>1200</v>
      </c>
      <c r="I5" s="2">
        <v>16</v>
      </c>
      <c r="J5" s="2" t="s">
        <v>23</v>
      </c>
      <c r="K5" s="2" t="s">
        <v>28</v>
      </c>
      <c r="L5" s="6">
        <f t="shared" si="0"/>
        <v>108</v>
      </c>
    </row>
    <row r="6" spans="1:12" x14ac:dyDescent="0.3">
      <c r="A6" s="2" t="s">
        <v>29</v>
      </c>
      <c r="B6" s="2" t="s">
        <v>30</v>
      </c>
      <c r="C6" s="2">
        <v>19</v>
      </c>
      <c r="D6" s="2" t="s">
        <v>12</v>
      </c>
      <c r="E6" s="2" t="s">
        <v>31</v>
      </c>
      <c r="F6" s="3">
        <v>45286</v>
      </c>
      <c r="G6" s="3">
        <v>45501</v>
      </c>
      <c r="H6" s="2">
        <v>2500</v>
      </c>
      <c r="I6" s="2">
        <v>12</v>
      </c>
      <c r="J6" s="2" t="s">
        <v>14</v>
      </c>
      <c r="K6" s="2" t="s">
        <v>32</v>
      </c>
      <c r="L6" s="6">
        <f t="shared" si="0"/>
        <v>215</v>
      </c>
    </row>
    <row r="7" spans="1:12" x14ac:dyDescent="0.3">
      <c r="A7" s="2" t="s">
        <v>33</v>
      </c>
      <c r="B7" s="2" t="s">
        <v>34</v>
      </c>
      <c r="C7" s="2">
        <v>40</v>
      </c>
      <c r="D7" s="2" t="s">
        <v>12</v>
      </c>
      <c r="E7" s="2" t="s">
        <v>13</v>
      </c>
      <c r="F7" s="3">
        <v>45317</v>
      </c>
      <c r="G7" s="3">
        <v>45392</v>
      </c>
      <c r="H7" s="2">
        <v>800</v>
      </c>
      <c r="I7" s="2">
        <v>14</v>
      </c>
      <c r="J7" s="2" t="s">
        <v>35</v>
      </c>
      <c r="K7" s="2" t="s">
        <v>36</v>
      </c>
      <c r="L7" s="6">
        <f t="shared" si="0"/>
        <v>75</v>
      </c>
    </row>
    <row r="8" spans="1:12" x14ac:dyDescent="0.3">
      <c r="A8" s="2" t="s">
        <v>37</v>
      </c>
      <c r="B8" s="2" t="s">
        <v>38</v>
      </c>
      <c r="C8" s="2">
        <v>41</v>
      </c>
      <c r="D8" s="2" t="s">
        <v>27</v>
      </c>
      <c r="E8" s="2" t="s">
        <v>13</v>
      </c>
      <c r="F8" s="3">
        <v>45588</v>
      </c>
      <c r="G8" s="3">
        <v>45677</v>
      </c>
      <c r="H8" s="2">
        <v>800</v>
      </c>
      <c r="I8" s="2">
        <v>25</v>
      </c>
      <c r="J8" s="2" t="s">
        <v>18</v>
      </c>
      <c r="K8" s="4"/>
      <c r="L8" s="6">
        <f t="shared" si="0"/>
        <v>89</v>
      </c>
    </row>
    <row r="9" spans="1:12" x14ac:dyDescent="0.3">
      <c r="A9" s="2" t="s">
        <v>39</v>
      </c>
      <c r="B9" s="2" t="s">
        <v>40</v>
      </c>
      <c r="C9" s="2">
        <v>43</v>
      </c>
      <c r="D9" s="2" t="s">
        <v>12</v>
      </c>
      <c r="E9" s="2" t="s">
        <v>41</v>
      </c>
      <c r="F9" s="3">
        <v>45450</v>
      </c>
      <c r="G9" s="3">
        <v>45563</v>
      </c>
      <c r="H9" s="2">
        <v>1800</v>
      </c>
      <c r="I9" s="2">
        <v>28</v>
      </c>
      <c r="J9" s="2" t="s">
        <v>42</v>
      </c>
      <c r="K9" s="4"/>
      <c r="L9" s="6">
        <f t="shared" si="0"/>
        <v>113</v>
      </c>
    </row>
    <row r="10" spans="1:12" x14ac:dyDescent="0.3">
      <c r="A10" s="2" t="s">
        <v>43</v>
      </c>
      <c r="B10" s="2" t="s">
        <v>44</v>
      </c>
      <c r="C10" s="2">
        <v>42</v>
      </c>
      <c r="D10" s="2" t="s">
        <v>12</v>
      </c>
      <c r="E10" s="2" t="s">
        <v>13</v>
      </c>
      <c r="F10" s="3">
        <v>45569</v>
      </c>
      <c r="G10" s="3">
        <v>45582</v>
      </c>
      <c r="H10" s="2">
        <v>800</v>
      </c>
      <c r="I10" s="2">
        <v>3</v>
      </c>
      <c r="J10" s="2" t="s">
        <v>42</v>
      </c>
      <c r="K10" s="2" t="s">
        <v>45</v>
      </c>
      <c r="L10" s="6">
        <f t="shared" si="0"/>
        <v>13</v>
      </c>
    </row>
    <row r="11" spans="1:12" x14ac:dyDescent="0.3">
      <c r="A11" s="2" t="s">
        <v>46</v>
      </c>
      <c r="B11" s="2" t="s">
        <v>47</v>
      </c>
      <c r="C11" s="2">
        <v>37</v>
      </c>
      <c r="D11" s="2" t="s">
        <v>12</v>
      </c>
      <c r="E11" s="2" t="s">
        <v>22</v>
      </c>
      <c r="F11" s="3">
        <v>45202</v>
      </c>
      <c r="G11" s="3">
        <v>45280</v>
      </c>
      <c r="H11" s="2">
        <v>1200</v>
      </c>
      <c r="I11" s="2">
        <v>29</v>
      </c>
      <c r="J11" s="2" t="s">
        <v>35</v>
      </c>
      <c r="K11" s="2" t="s">
        <v>48</v>
      </c>
      <c r="L11" s="6">
        <f t="shared" si="0"/>
        <v>78</v>
      </c>
    </row>
    <row r="12" spans="1:12" x14ac:dyDescent="0.3">
      <c r="A12" s="2" t="s">
        <v>49</v>
      </c>
      <c r="B12" s="2" t="s">
        <v>50</v>
      </c>
      <c r="C12" s="2">
        <v>48</v>
      </c>
      <c r="D12" s="2" t="s">
        <v>27</v>
      </c>
      <c r="E12" s="2" t="s">
        <v>22</v>
      </c>
      <c r="F12" s="3">
        <v>45297</v>
      </c>
      <c r="G12" s="3">
        <v>45459</v>
      </c>
      <c r="H12" s="2">
        <v>1200</v>
      </c>
      <c r="I12" s="2">
        <v>13</v>
      </c>
      <c r="J12" s="2" t="s">
        <v>14</v>
      </c>
      <c r="K12" s="2" t="s">
        <v>51</v>
      </c>
      <c r="L12" s="6">
        <f t="shared" si="0"/>
        <v>162</v>
      </c>
    </row>
    <row r="13" spans="1:12" x14ac:dyDescent="0.3">
      <c r="A13" s="2" t="s">
        <v>52</v>
      </c>
      <c r="B13" s="2" t="s">
        <v>53</v>
      </c>
      <c r="C13" s="2">
        <v>36</v>
      </c>
      <c r="D13" s="2" t="s">
        <v>12</v>
      </c>
      <c r="E13" s="2" t="s">
        <v>22</v>
      </c>
      <c r="F13" s="3">
        <v>45154</v>
      </c>
      <c r="G13" s="3">
        <v>45568</v>
      </c>
      <c r="H13" s="2">
        <v>1200</v>
      </c>
      <c r="I13" s="2">
        <v>19</v>
      </c>
      <c r="J13" s="2" t="s">
        <v>42</v>
      </c>
      <c r="K13" s="2" t="s">
        <v>54</v>
      </c>
      <c r="L13" s="6">
        <f t="shared" si="0"/>
        <v>414</v>
      </c>
    </row>
    <row r="14" spans="1:12" x14ac:dyDescent="0.3">
      <c r="A14" s="2" t="s">
        <v>55</v>
      </c>
      <c r="B14" s="2" t="s">
        <v>56</v>
      </c>
      <c r="C14" s="2">
        <v>48</v>
      </c>
      <c r="D14" s="2" t="s">
        <v>27</v>
      </c>
      <c r="E14" s="2" t="s">
        <v>41</v>
      </c>
      <c r="F14" s="3">
        <v>45556</v>
      </c>
      <c r="G14" s="3">
        <v>45641</v>
      </c>
      <c r="H14" s="2">
        <v>1800</v>
      </c>
      <c r="I14" s="2">
        <v>22</v>
      </c>
      <c r="J14" s="2" t="s">
        <v>42</v>
      </c>
      <c r="K14" s="4"/>
      <c r="L14" s="6">
        <f t="shared" si="0"/>
        <v>85</v>
      </c>
    </row>
    <row r="15" spans="1:12" x14ac:dyDescent="0.3">
      <c r="A15" s="2" t="s">
        <v>57</v>
      </c>
      <c r="B15" s="2" t="s">
        <v>58</v>
      </c>
      <c r="C15" s="2">
        <v>39</v>
      </c>
      <c r="D15" s="2" t="s">
        <v>12</v>
      </c>
      <c r="E15" s="2" t="s">
        <v>22</v>
      </c>
      <c r="F15" s="3">
        <v>45065</v>
      </c>
      <c r="G15" s="3">
        <v>45242</v>
      </c>
      <c r="H15" s="2">
        <v>1200</v>
      </c>
      <c r="I15" s="2">
        <v>28</v>
      </c>
      <c r="J15" s="2" t="s">
        <v>35</v>
      </c>
      <c r="K15" s="4"/>
      <c r="L15" s="6">
        <f t="shared" si="0"/>
        <v>177</v>
      </c>
    </row>
    <row r="16" spans="1:12" x14ac:dyDescent="0.3">
      <c r="A16" s="2" t="s">
        <v>59</v>
      </c>
      <c r="B16" s="2" t="s">
        <v>60</v>
      </c>
      <c r="C16" s="2">
        <v>44</v>
      </c>
      <c r="D16" s="2" t="s">
        <v>27</v>
      </c>
      <c r="E16" s="2" t="s">
        <v>13</v>
      </c>
      <c r="F16" s="3">
        <v>45333</v>
      </c>
      <c r="G16" s="3">
        <v>45540</v>
      </c>
      <c r="H16" s="2">
        <v>800</v>
      </c>
      <c r="I16" s="2">
        <v>8</v>
      </c>
      <c r="J16" s="2" t="s">
        <v>23</v>
      </c>
      <c r="K16" s="4"/>
      <c r="L16" s="6">
        <f t="shared" si="0"/>
        <v>207</v>
      </c>
    </row>
    <row r="17" spans="1:12" x14ac:dyDescent="0.3">
      <c r="A17" s="2" t="s">
        <v>61</v>
      </c>
      <c r="B17" s="2" t="s">
        <v>62</v>
      </c>
      <c r="C17" s="2">
        <v>39</v>
      </c>
      <c r="D17" s="2" t="s">
        <v>12</v>
      </c>
      <c r="E17" s="2" t="s">
        <v>31</v>
      </c>
      <c r="F17" s="3">
        <v>45702</v>
      </c>
      <c r="G17" s="3">
        <v>45732</v>
      </c>
      <c r="H17" s="2">
        <v>2500</v>
      </c>
      <c r="I17" s="2">
        <v>14</v>
      </c>
      <c r="J17" s="2" t="s">
        <v>42</v>
      </c>
      <c r="K17" s="4"/>
      <c r="L17" s="6">
        <f t="shared" si="0"/>
        <v>30</v>
      </c>
    </row>
    <row r="18" spans="1:12" x14ac:dyDescent="0.3">
      <c r="A18" s="2" t="s">
        <v>63</v>
      </c>
      <c r="B18" s="2" t="s">
        <v>64</v>
      </c>
      <c r="C18" s="2">
        <v>35</v>
      </c>
      <c r="D18" s="2" t="s">
        <v>12</v>
      </c>
      <c r="E18" s="2" t="s">
        <v>22</v>
      </c>
      <c r="F18" s="3">
        <v>45329</v>
      </c>
      <c r="G18" s="3">
        <v>45685</v>
      </c>
      <c r="H18" s="2">
        <v>1200</v>
      </c>
      <c r="I18" s="2">
        <v>25</v>
      </c>
      <c r="J18" s="2" t="s">
        <v>23</v>
      </c>
      <c r="K18" s="4"/>
      <c r="L18" s="6">
        <f t="shared" si="0"/>
        <v>356</v>
      </c>
    </row>
    <row r="19" spans="1:12" x14ac:dyDescent="0.3">
      <c r="A19" s="2" t="s">
        <v>65</v>
      </c>
      <c r="B19" s="2" t="s">
        <v>66</v>
      </c>
      <c r="C19" s="2">
        <v>56</v>
      </c>
      <c r="D19" s="2" t="s">
        <v>27</v>
      </c>
      <c r="E19" s="2" t="s">
        <v>31</v>
      </c>
      <c r="F19" s="3">
        <v>45213</v>
      </c>
      <c r="G19" s="3">
        <v>45649</v>
      </c>
      <c r="H19" s="2">
        <v>2500</v>
      </c>
      <c r="I19" s="2">
        <v>13</v>
      </c>
      <c r="J19" s="2" t="s">
        <v>67</v>
      </c>
      <c r="K19" s="4"/>
      <c r="L19" s="6">
        <f t="shared" si="0"/>
        <v>436</v>
      </c>
    </row>
    <row r="20" spans="1:12" x14ac:dyDescent="0.3">
      <c r="A20" s="2" t="s">
        <v>68</v>
      </c>
      <c r="B20" s="2" t="s">
        <v>69</v>
      </c>
      <c r="C20" s="2">
        <v>27</v>
      </c>
      <c r="D20" s="2" t="s">
        <v>27</v>
      </c>
      <c r="E20" s="2" t="s">
        <v>13</v>
      </c>
      <c r="F20" s="3">
        <v>45354</v>
      </c>
      <c r="G20" s="3">
        <v>45664</v>
      </c>
      <c r="H20" s="2">
        <v>800</v>
      </c>
      <c r="I20" s="2">
        <v>26</v>
      </c>
      <c r="J20" s="2" t="s">
        <v>35</v>
      </c>
      <c r="K20" s="4"/>
      <c r="L20" s="6">
        <f>INT(G20-F20)</f>
        <v>310</v>
      </c>
    </row>
    <row r="21" spans="1:12" x14ac:dyDescent="0.3">
      <c r="A21" s="2" t="s">
        <v>70</v>
      </c>
      <c r="B21" s="2" t="s">
        <v>71</v>
      </c>
      <c r="C21" s="2">
        <v>28</v>
      </c>
      <c r="D21" s="2" t="s">
        <v>12</v>
      </c>
      <c r="E21" s="2" t="s">
        <v>31</v>
      </c>
      <c r="F21" s="3">
        <v>45417</v>
      </c>
      <c r="G21" s="3">
        <v>45608</v>
      </c>
      <c r="H21" s="2">
        <v>2500</v>
      </c>
      <c r="I21" s="2">
        <v>21</v>
      </c>
      <c r="J21" s="2" t="s">
        <v>35</v>
      </c>
      <c r="K21" s="2" t="s">
        <v>72</v>
      </c>
      <c r="L21" s="6">
        <f t="shared" si="0"/>
        <v>191</v>
      </c>
    </row>
    <row r="22" spans="1:12" x14ac:dyDescent="0.3">
      <c r="A22" s="2" t="s">
        <v>73</v>
      </c>
      <c r="B22" s="2" t="s">
        <v>74</v>
      </c>
      <c r="C22" s="2">
        <v>57</v>
      </c>
      <c r="D22" s="2" t="s">
        <v>27</v>
      </c>
      <c r="E22" s="2" t="s">
        <v>41</v>
      </c>
      <c r="F22" s="3">
        <v>45146</v>
      </c>
      <c r="G22" s="3">
        <v>45674</v>
      </c>
      <c r="H22" s="2">
        <v>1800</v>
      </c>
      <c r="I22" s="2">
        <v>19</v>
      </c>
      <c r="J22" s="2" t="s">
        <v>35</v>
      </c>
      <c r="K22" s="4"/>
      <c r="L22" s="6">
        <f t="shared" si="0"/>
        <v>528</v>
      </c>
    </row>
    <row r="23" spans="1:12" x14ac:dyDescent="0.3">
      <c r="A23" s="2" t="s">
        <v>75</v>
      </c>
      <c r="B23" s="2" t="s">
        <v>76</v>
      </c>
      <c r="C23" s="2">
        <v>26</v>
      </c>
      <c r="D23" s="2" t="s">
        <v>27</v>
      </c>
      <c r="E23" s="2" t="s">
        <v>41</v>
      </c>
      <c r="F23" s="3">
        <v>45320</v>
      </c>
      <c r="G23" s="3">
        <v>45616</v>
      </c>
      <c r="H23" s="2">
        <v>1800</v>
      </c>
      <c r="I23" s="2">
        <v>5</v>
      </c>
      <c r="J23" s="2" t="s">
        <v>14</v>
      </c>
      <c r="K23" s="4"/>
      <c r="L23" s="6">
        <f t="shared" si="0"/>
        <v>296</v>
      </c>
    </row>
    <row r="24" spans="1:12" x14ac:dyDescent="0.3">
      <c r="A24" s="2" t="s">
        <v>77</v>
      </c>
      <c r="B24" s="2" t="s">
        <v>78</v>
      </c>
      <c r="C24" s="2">
        <v>48</v>
      </c>
      <c r="D24" s="2" t="s">
        <v>12</v>
      </c>
      <c r="E24" s="2" t="s">
        <v>41</v>
      </c>
      <c r="F24" s="3">
        <v>45451</v>
      </c>
      <c r="G24" s="3">
        <v>45455</v>
      </c>
      <c r="H24" s="2">
        <v>1800</v>
      </c>
      <c r="I24" s="2">
        <v>18</v>
      </c>
      <c r="J24" s="2" t="s">
        <v>67</v>
      </c>
      <c r="K24" s="4"/>
      <c r="L24" s="6">
        <f t="shared" si="0"/>
        <v>4</v>
      </c>
    </row>
    <row r="25" spans="1:12" x14ac:dyDescent="0.3">
      <c r="A25" s="2" t="s">
        <v>79</v>
      </c>
      <c r="B25" s="2" t="s">
        <v>80</v>
      </c>
      <c r="C25" s="2">
        <v>25</v>
      </c>
      <c r="D25" s="2" t="s">
        <v>27</v>
      </c>
      <c r="E25" s="2" t="s">
        <v>22</v>
      </c>
      <c r="F25" s="3">
        <v>45439</v>
      </c>
      <c r="G25" s="3">
        <v>45730</v>
      </c>
      <c r="H25" s="2">
        <v>1200</v>
      </c>
      <c r="I25" s="2">
        <v>6</v>
      </c>
      <c r="J25" s="2" t="s">
        <v>14</v>
      </c>
      <c r="K25" s="4"/>
      <c r="L25" s="6">
        <f t="shared" si="0"/>
        <v>291</v>
      </c>
    </row>
    <row r="26" spans="1:12" x14ac:dyDescent="0.3">
      <c r="A26" s="2" t="s">
        <v>81</v>
      </c>
      <c r="B26" s="2" t="s">
        <v>82</v>
      </c>
      <c r="C26" s="2">
        <v>53</v>
      </c>
      <c r="D26" s="2" t="s">
        <v>12</v>
      </c>
      <c r="E26" s="2" t="s">
        <v>41</v>
      </c>
      <c r="F26" s="3">
        <v>45286</v>
      </c>
      <c r="G26" s="3">
        <v>45372</v>
      </c>
      <c r="H26" s="2">
        <v>1800</v>
      </c>
      <c r="I26" s="2">
        <v>17</v>
      </c>
      <c r="J26" s="2" t="s">
        <v>35</v>
      </c>
      <c r="K26" s="2" t="s">
        <v>83</v>
      </c>
      <c r="L26" s="6">
        <f t="shared" si="0"/>
        <v>86</v>
      </c>
    </row>
    <row r="27" spans="1:12" x14ac:dyDescent="0.3">
      <c r="A27" s="2" t="s">
        <v>84</v>
      </c>
      <c r="B27" s="2" t="s">
        <v>85</v>
      </c>
      <c r="C27" s="2">
        <v>42</v>
      </c>
      <c r="D27" s="2" t="s">
        <v>27</v>
      </c>
      <c r="E27" s="2" t="s">
        <v>22</v>
      </c>
      <c r="F27" s="3">
        <v>45702</v>
      </c>
      <c r="G27" s="3">
        <v>45727</v>
      </c>
      <c r="H27" s="2">
        <v>1200</v>
      </c>
      <c r="I27" s="2">
        <v>3</v>
      </c>
      <c r="J27" s="2" t="s">
        <v>67</v>
      </c>
      <c r="K27" s="4"/>
      <c r="L27" s="6">
        <f t="shared" si="0"/>
        <v>25</v>
      </c>
    </row>
    <row r="28" spans="1:12" x14ac:dyDescent="0.3">
      <c r="A28" s="2" t="s">
        <v>86</v>
      </c>
      <c r="B28" s="2" t="s">
        <v>87</v>
      </c>
      <c r="C28" s="2">
        <v>24</v>
      </c>
      <c r="D28" s="2" t="s">
        <v>12</v>
      </c>
      <c r="E28" s="2" t="s">
        <v>31</v>
      </c>
      <c r="F28" s="3">
        <v>45698</v>
      </c>
      <c r="G28" s="3">
        <v>45726</v>
      </c>
      <c r="H28" s="2">
        <v>2500</v>
      </c>
      <c r="I28" s="2">
        <v>28</v>
      </c>
      <c r="J28" s="2" t="s">
        <v>35</v>
      </c>
      <c r="K28" s="4"/>
      <c r="L28" s="6">
        <f t="shared" si="0"/>
        <v>28</v>
      </c>
    </row>
    <row r="29" spans="1:12" x14ac:dyDescent="0.3">
      <c r="A29" s="2" t="s">
        <v>88</v>
      </c>
      <c r="B29" s="2" t="s">
        <v>89</v>
      </c>
      <c r="C29" s="2">
        <v>53</v>
      </c>
      <c r="D29" s="2" t="s">
        <v>12</v>
      </c>
      <c r="E29" s="2" t="s">
        <v>22</v>
      </c>
      <c r="F29" s="3">
        <v>45614</v>
      </c>
      <c r="G29" s="3">
        <v>45645</v>
      </c>
      <c r="H29" s="2">
        <v>1200</v>
      </c>
      <c r="I29" s="2">
        <v>23</v>
      </c>
      <c r="J29" s="2" t="s">
        <v>18</v>
      </c>
      <c r="K29" s="4"/>
      <c r="L29" s="6">
        <f t="shared" si="0"/>
        <v>31</v>
      </c>
    </row>
    <row r="30" spans="1:12" x14ac:dyDescent="0.3">
      <c r="A30" s="2" t="s">
        <v>90</v>
      </c>
      <c r="B30" s="2" t="s">
        <v>91</v>
      </c>
      <c r="C30" s="2">
        <v>29</v>
      </c>
      <c r="D30" s="2" t="s">
        <v>27</v>
      </c>
      <c r="E30" s="2" t="s">
        <v>31</v>
      </c>
      <c r="F30" s="3">
        <v>45401</v>
      </c>
      <c r="G30" s="3">
        <v>45408</v>
      </c>
      <c r="H30" s="2">
        <v>2500</v>
      </c>
      <c r="I30" s="2">
        <v>8</v>
      </c>
      <c r="J30" s="2" t="s">
        <v>23</v>
      </c>
      <c r="K30" s="4"/>
      <c r="L30" s="6">
        <f t="shared" si="0"/>
        <v>7</v>
      </c>
    </row>
    <row r="31" spans="1:12" x14ac:dyDescent="0.3">
      <c r="A31" s="2" t="s">
        <v>92</v>
      </c>
      <c r="B31" s="2" t="s">
        <v>93</v>
      </c>
      <c r="C31" s="2">
        <v>31</v>
      </c>
      <c r="D31" s="2" t="s">
        <v>27</v>
      </c>
      <c r="E31" s="2" t="s">
        <v>31</v>
      </c>
      <c r="F31" s="3">
        <v>45667</v>
      </c>
      <c r="G31" s="3">
        <v>45745</v>
      </c>
      <c r="H31" s="2">
        <v>2500</v>
      </c>
      <c r="I31" s="2">
        <v>23</v>
      </c>
      <c r="J31" s="2" t="s">
        <v>42</v>
      </c>
      <c r="K31" s="2" t="s">
        <v>94</v>
      </c>
      <c r="L31" s="6">
        <f t="shared" si="0"/>
        <v>78</v>
      </c>
    </row>
    <row r="32" spans="1:12" x14ac:dyDescent="0.3">
      <c r="A32" s="2" t="s">
        <v>95</v>
      </c>
      <c r="B32" s="2" t="s">
        <v>96</v>
      </c>
      <c r="C32" s="2">
        <v>52</v>
      </c>
      <c r="D32" s="2" t="s">
        <v>27</v>
      </c>
      <c r="E32" s="2" t="s">
        <v>13</v>
      </c>
      <c r="F32" s="3">
        <v>45088</v>
      </c>
      <c r="G32" s="3">
        <v>45656</v>
      </c>
      <c r="H32" s="2">
        <v>800</v>
      </c>
      <c r="I32" s="2">
        <v>9</v>
      </c>
      <c r="J32" s="2" t="s">
        <v>67</v>
      </c>
      <c r="K32" s="2" t="s">
        <v>97</v>
      </c>
      <c r="L32" s="6">
        <f t="shared" si="0"/>
        <v>568</v>
      </c>
    </row>
    <row r="33" spans="1:12" x14ac:dyDescent="0.3">
      <c r="A33" s="2" t="s">
        <v>98</v>
      </c>
      <c r="B33" s="2" t="s">
        <v>99</v>
      </c>
      <c r="C33" s="2">
        <v>20</v>
      </c>
      <c r="D33" s="2" t="s">
        <v>12</v>
      </c>
      <c r="E33" s="2" t="s">
        <v>22</v>
      </c>
      <c r="F33" s="3">
        <v>45391</v>
      </c>
      <c r="G33" s="3">
        <v>45604</v>
      </c>
      <c r="H33" s="2">
        <v>1200</v>
      </c>
      <c r="I33" s="2">
        <v>2</v>
      </c>
      <c r="J33" s="2" t="s">
        <v>35</v>
      </c>
      <c r="K33" s="4"/>
      <c r="L33" s="6">
        <f t="shared" si="0"/>
        <v>213</v>
      </c>
    </row>
    <row r="34" spans="1:12" x14ac:dyDescent="0.3">
      <c r="A34" s="2" t="s">
        <v>100</v>
      </c>
      <c r="B34" s="2" t="s">
        <v>101</v>
      </c>
      <c r="C34" s="2">
        <v>22</v>
      </c>
      <c r="D34" s="2" t="s">
        <v>12</v>
      </c>
      <c r="E34" s="2" t="s">
        <v>13</v>
      </c>
      <c r="F34" s="3">
        <v>45699</v>
      </c>
      <c r="G34" s="3">
        <v>45740</v>
      </c>
      <c r="H34" s="2">
        <v>800</v>
      </c>
      <c r="I34" s="2">
        <v>30</v>
      </c>
      <c r="J34" s="2" t="s">
        <v>35</v>
      </c>
      <c r="K34" s="4"/>
      <c r="L34" s="6">
        <f t="shared" si="0"/>
        <v>41</v>
      </c>
    </row>
    <row r="35" spans="1:12" x14ac:dyDescent="0.3">
      <c r="A35" s="2" t="s">
        <v>102</v>
      </c>
      <c r="B35" s="2" t="s">
        <v>103</v>
      </c>
      <c r="C35" s="2">
        <v>23</v>
      </c>
      <c r="D35" s="2" t="s">
        <v>12</v>
      </c>
      <c r="E35" s="2" t="s">
        <v>41</v>
      </c>
      <c r="F35" s="3">
        <v>45588</v>
      </c>
      <c r="G35" s="3">
        <v>45721</v>
      </c>
      <c r="H35" s="2">
        <v>1800</v>
      </c>
      <c r="I35" s="2">
        <v>23</v>
      </c>
      <c r="J35" s="2" t="s">
        <v>18</v>
      </c>
      <c r="K35" s="2" t="s">
        <v>104</v>
      </c>
      <c r="L35" s="6">
        <f t="shared" si="0"/>
        <v>133</v>
      </c>
    </row>
    <row r="36" spans="1:12" x14ac:dyDescent="0.3">
      <c r="A36" s="2" t="s">
        <v>105</v>
      </c>
      <c r="B36" s="2" t="s">
        <v>106</v>
      </c>
      <c r="C36" s="2">
        <v>27</v>
      </c>
      <c r="D36" s="2" t="s">
        <v>27</v>
      </c>
      <c r="E36" s="2" t="s">
        <v>22</v>
      </c>
      <c r="F36" s="3">
        <v>45312</v>
      </c>
      <c r="G36" s="3">
        <v>45652</v>
      </c>
      <c r="H36" s="2">
        <v>1200</v>
      </c>
      <c r="I36" s="2">
        <v>27</v>
      </c>
      <c r="J36" s="2" t="s">
        <v>18</v>
      </c>
      <c r="K36" s="4"/>
      <c r="L36" s="6">
        <f t="shared" si="0"/>
        <v>340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
  <sheetViews>
    <sheetView workbookViewId="0">
      <selection activeCell="D18" sqref="D18"/>
    </sheetView>
  </sheetViews>
  <sheetFormatPr defaultRowHeight="14.4" x14ac:dyDescent="0.3"/>
  <cols>
    <col min="1" max="1" width="17.44140625" bestFit="1" customWidth="1"/>
    <col min="2" max="2" width="15.5546875" bestFit="1" customWidth="1"/>
    <col min="3" max="3" width="8.21875" customWidth="1"/>
    <col min="4" max="4" width="10.77734375" bestFit="1" customWidth="1"/>
  </cols>
  <sheetData>
    <row r="3" spans="1:4" x14ac:dyDescent="0.3">
      <c r="A3" s="13" t="s">
        <v>120</v>
      </c>
      <c r="B3" s="13" t="s">
        <v>122</v>
      </c>
    </row>
    <row r="4" spans="1:4" x14ac:dyDescent="0.3">
      <c r="A4" s="13" t="s">
        <v>112</v>
      </c>
      <c r="B4" t="s">
        <v>123</v>
      </c>
      <c r="C4" t="s">
        <v>124</v>
      </c>
      <c r="D4" t="s">
        <v>114</v>
      </c>
    </row>
    <row r="5" spans="1:4" x14ac:dyDescent="0.3">
      <c r="A5" s="14" t="s">
        <v>14</v>
      </c>
      <c r="B5" s="15">
        <v>11</v>
      </c>
      <c r="C5" s="15">
        <v>50</v>
      </c>
      <c r="D5" s="15">
        <v>61</v>
      </c>
    </row>
    <row r="6" spans="1:4" x14ac:dyDescent="0.3">
      <c r="A6" s="14" t="s">
        <v>67</v>
      </c>
      <c r="B6" s="15">
        <v>34</v>
      </c>
      <c r="C6" s="15">
        <v>9</v>
      </c>
      <c r="D6" s="15">
        <v>43</v>
      </c>
    </row>
    <row r="7" spans="1:4" x14ac:dyDescent="0.3">
      <c r="A7" s="14" t="s">
        <v>23</v>
      </c>
      <c r="B7" s="15">
        <v>41</v>
      </c>
      <c r="C7" s="15">
        <v>34</v>
      </c>
      <c r="D7" s="15">
        <v>75</v>
      </c>
    </row>
    <row r="8" spans="1:4" x14ac:dyDescent="0.3">
      <c r="A8" s="14" t="s">
        <v>42</v>
      </c>
      <c r="B8" s="15">
        <v>64</v>
      </c>
      <c r="C8" s="15">
        <v>45</v>
      </c>
      <c r="D8" s="15">
        <v>109</v>
      </c>
    </row>
    <row r="9" spans="1:4" x14ac:dyDescent="0.3">
      <c r="A9" s="14" t="s">
        <v>35</v>
      </c>
      <c r="B9" s="15">
        <v>133</v>
      </c>
      <c r="C9" s="15">
        <v>81</v>
      </c>
      <c r="D9" s="15">
        <v>214</v>
      </c>
    </row>
    <row r="10" spans="1:4" x14ac:dyDescent="0.3">
      <c r="A10" s="14" t="s">
        <v>18</v>
      </c>
      <c r="B10" s="15">
        <v>75</v>
      </c>
      <c r="C10" s="15">
        <v>43</v>
      </c>
      <c r="D10" s="15">
        <v>118</v>
      </c>
    </row>
    <row r="11" spans="1:4" x14ac:dyDescent="0.3">
      <c r="A11" s="14" t="s">
        <v>114</v>
      </c>
      <c r="B11" s="15">
        <v>358</v>
      </c>
      <c r="C11" s="15">
        <v>262</v>
      </c>
      <c r="D11" s="15">
        <v>620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workbookViewId="0">
      <selection activeCell="D15" sqref="A1:L36"/>
    </sheetView>
  </sheetViews>
  <sheetFormatPr defaultRowHeight="14.4" x14ac:dyDescent="0.3"/>
  <cols>
    <col min="1" max="1" width="5.6640625" bestFit="1" customWidth="1"/>
    <col min="2" max="2" width="14.88671875" bestFit="1" customWidth="1"/>
    <col min="3" max="3" width="4.21875" bestFit="1" customWidth="1"/>
    <col min="4" max="4" width="7.109375" bestFit="1" customWidth="1"/>
    <col min="5" max="5" width="16.88671875" bestFit="1" customWidth="1"/>
    <col min="6" max="7" width="10.33203125" bestFit="1" customWidth="1"/>
    <col min="8" max="8" width="12.109375" bestFit="1" customWidth="1"/>
    <col min="9" max="9" width="10.77734375" bestFit="1" customWidth="1"/>
    <col min="10" max="10" width="9.77734375" bestFit="1" customWidth="1"/>
    <col min="11" max="11" width="17.5546875" bestFit="1" customWidth="1"/>
    <col min="12" max="12" width="17.77734375" bestFit="1" customWidth="1"/>
  </cols>
  <sheetData>
    <row r="1" spans="1:12" x14ac:dyDescent="0.3">
      <c r="A1" s="1"/>
      <c r="B1" s="1" t="s">
        <v>0</v>
      </c>
      <c r="C1" s="1" t="s">
        <v>1</v>
      </c>
      <c r="D1" s="1" t="s">
        <v>2</v>
      </c>
      <c r="E1" s="1" t="s">
        <v>3</v>
      </c>
      <c r="F1" s="1" t="s">
        <v>4</v>
      </c>
      <c r="G1" s="1" t="s">
        <v>5</v>
      </c>
      <c r="H1" s="1" t="s">
        <v>6</v>
      </c>
      <c r="I1" s="1" t="s">
        <v>7</v>
      </c>
      <c r="J1" s="1" t="s">
        <v>8</v>
      </c>
      <c r="K1" s="1" t="s">
        <v>9</v>
      </c>
      <c r="L1" s="7" t="s">
        <v>108</v>
      </c>
    </row>
    <row r="2" spans="1:12" x14ac:dyDescent="0.3">
      <c r="A2" s="2" t="s">
        <v>10</v>
      </c>
      <c r="B2" s="2" t="s">
        <v>11</v>
      </c>
      <c r="C2" s="2">
        <v>59</v>
      </c>
      <c r="D2" s="2" t="s">
        <v>12</v>
      </c>
      <c r="E2" s="2" t="s">
        <v>13</v>
      </c>
      <c r="F2" s="3">
        <v>45235</v>
      </c>
      <c r="G2" s="3">
        <v>45425</v>
      </c>
      <c r="H2" s="2">
        <v>800</v>
      </c>
      <c r="I2" s="2">
        <v>25</v>
      </c>
      <c r="J2" s="2" t="s">
        <v>14</v>
      </c>
      <c r="K2" s="2" t="s">
        <v>15</v>
      </c>
      <c r="L2" s="4" t="str">
        <f>IF(ISBLANK(K2), "Not Referred", "Referred")</f>
        <v>Referred</v>
      </c>
    </row>
    <row r="3" spans="1:12" x14ac:dyDescent="0.3">
      <c r="A3" s="2" t="s">
        <v>16</v>
      </c>
      <c r="B3" s="2" t="s">
        <v>17</v>
      </c>
      <c r="C3" s="2">
        <v>27</v>
      </c>
      <c r="D3" s="2" t="s">
        <v>12</v>
      </c>
      <c r="E3" s="2" t="s">
        <v>13</v>
      </c>
      <c r="F3" s="3">
        <v>45714</v>
      </c>
      <c r="G3" s="3">
        <v>45740</v>
      </c>
      <c r="H3" s="2">
        <v>800</v>
      </c>
      <c r="I3" s="2">
        <v>20</v>
      </c>
      <c r="J3" s="2" t="s">
        <v>18</v>
      </c>
      <c r="K3" s="2" t="s">
        <v>19</v>
      </c>
      <c r="L3" s="4" t="str">
        <f t="shared" ref="L3:L36" si="0">IF(ISBLANK(K3), "Not Referred", "Referred")</f>
        <v>Referred</v>
      </c>
    </row>
    <row r="4" spans="1:12" x14ac:dyDescent="0.3">
      <c r="A4" s="2" t="s">
        <v>20</v>
      </c>
      <c r="B4" s="2" t="s">
        <v>21</v>
      </c>
      <c r="C4" s="2">
        <v>24</v>
      </c>
      <c r="D4" s="2" t="s">
        <v>12</v>
      </c>
      <c r="E4" s="2" t="s">
        <v>22</v>
      </c>
      <c r="F4" s="3">
        <v>45191</v>
      </c>
      <c r="G4" s="3">
        <v>45371</v>
      </c>
      <c r="H4" s="2">
        <v>1200</v>
      </c>
      <c r="I4" s="2">
        <v>18</v>
      </c>
      <c r="J4" s="2" t="s">
        <v>23</v>
      </c>
      <c r="K4" s="2" t="s">
        <v>24</v>
      </c>
      <c r="L4" s="4" t="str">
        <f t="shared" si="0"/>
        <v>Referred</v>
      </c>
    </row>
    <row r="5" spans="1:12" x14ac:dyDescent="0.3">
      <c r="A5" s="2" t="s">
        <v>25</v>
      </c>
      <c r="B5" s="2" t="s">
        <v>26</v>
      </c>
      <c r="C5" s="2">
        <v>31</v>
      </c>
      <c r="D5" s="2" t="s">
        <v>27</v>
      </c>
      <c r="E5" s="2" t="s">
        <v>22</v>
      </c>
      <c r="F5" s="3">
        <v>45479</v>
      </c>
      <c r="G5" s="3">
        <v>45587</v>
      </c>
      <c r="H5" s="2">
        <v>1200</v>
      </c>
      <c r="I5" s="2">
        <v>16</v>
      </c>
      <c r="J5" s="2" t="s">
        <v>23</v>
      </c>
      <c r="K5" s="2" t="s">
        <v>28</v>
      </c>
      <c r="L5" s="4" t="str">
        <f t="shared" si="0"/>
        <v>Referred</v>
      </c>
    </row>
    <row r="6" spans="1:12" x14ac:dyDescent="0.3">
      <c r="A6" s="2" t="s">
        <v>29</v>
      </c>
      <c r="B6" s="2" t="s">
        <v>30</v>
      </c>
      <c r="C6" s="2">
        <v>19</v>
      </c>
      <c r="D6" s="2" t="s">
        <v>12</v>
      </c>
      <c r="E6" s="2" t="s">
        <v>31</v>
      </c>
      <c r="F6" s="3">
        <v>45286</v>
      </c>
      <c r="G6" s="3">
        <v>45501</v>
      </c>
      <c r="H6" s="2">
        <v>2500</v>
      </c>
      <c r="I6" s="2">
        <v>12</v>
      </c>
      <c r="J6" s="2" t="s">
        <v>14</v>
      </c>
      <c r="K6" s="2" t="s">
        <v>32</v>
      </c>
      <c r="L6" s="4" t="str">
        <f t="shared" si="0"/>
        <v>Referred</v>
      </c>
    </row>
    <row r="7" spans="1:12" x14ac:dyDescent="0.3">
      <c r="A7" s="2" t="s">
        <v>33</v>
      </c>
      <c r="B7" s="2" t="s">
        <v>34</v>
      </c>
      <c r="C7" s="2">
        <v>40</v>
      </c>
      <c r="D7" s="2" t="s">
        <v>12</v>
      </c>
      <c r="E7" s="2" t="s">
        <v>13</v>
      </c>
      <c r="F7" s="3">
        <v>45317</v>
      </c>
      <c r="G7" s="3">
        <v>45392</v>
      </c>
      <c r="H7" s="2">
        <v>800</v>
      </c>
      <c r="I7" s="2">
        <v>14</v>
      </c>
      <c r="J7" s="2" t="s">
        <v>35</v>
      </c>
      <c r="K7" s="2" t="s">
        <v>36</v>
      </c>
      <c r="L7" s="4" t="str">
        <f t="shared" si="0"/>
        <v>Referred</v>
      </c>
    </row>
    <row r="8" spans="1:12" x14ac:dyDescent="0.3">
      <c r="A8" s="2" t="s">
        <v>37</v>
      </c>
      <c r="B8" s="2" t="s">
        <v>38</v>
      </c>
      <c r="C8" s="2">
        <v>41</v>
      </c>
      <c r="D8" s="2" t="s">
        <v>27</v>
      </c>
      <c r="E8" s="2" t="s">
        <v>13</v>
      </c>
      <c r="F8" s="3">
        <v>45588</v>
      </c>
      <c r="G8" s="3">
        <v>45677</v>
      </c>
      <c r="H8" s="2">
        <v>800</v>
      </c>
      <c r="I8" s="2">
        <v>25</v>
      </c>
      <c r="J8" s="2" t="s">
        <v>18</v>
      </c>
      <c r="K8" s="4"/>
      <c r="L8" s="4" t="str">
        <f t="shared" si="0"/>
        <v>Not Referred</v>
      </c>
    </row>
    <row r="9" spans="1:12" x14ac:dyDescent="0.3">
      <c r="A9" s="2" t="s">
        <v>39</v>
      </c>
      <c r="B9" s="2" t="s">
        <v>40</v>
      </c>
      <c r="C9" s="2">
        <v>43</v>
      </c>
      <c r="D9" s="2" t="s">
        <v>12</v>
      </c>
      <c r="E9" s="2" t="s">
        <v>41</v>
      </c>
      <c r="F9" s="3">
        <v>45450</v>
      </c>
      <c r="G9" s="3">
        <v>45563</v>
      </c>
      <c r="H9" s="2">
        <v>1800</v>
      </c>
      <c r="I9" s="2">
        <v>28</v>
      </c>
      <c r="J9" s="2" t="s">
        <v>42</v>
      </c>
      <c r="K9" s="4"/>
      <c r="L9" s="4" t="str">
        <f t="shared" si="0"/>
        <v>Not Referred</v>
      </c>
    </row>
    <row r="10" spans="1:12" x14ac:dyDescent="0.3">
      <c r="A10" s="2" t="s">
        <v>43</v>
      </c>
      <c r="B10" s="2" t="s">
        <v>44</v>
      </c>
      <c r="C10" s="2">
        <v>42</v>
      </c>
      <c r="D10" s="2" t="s">
        <v>12</v>
      </c>
      <c r="E10" s="2" t="s">
        <v>13</v>
      </c>
      <c r="F10" s="3">
        <v>45569</v>
      </c>
      <c r="G10" s="3">
        <v>45582</v>
      </c>
      <c r="H10" s="2">
        <v>800</v>
      </c>
      <c r="I10" s="2">
        <v>3</v>
      </c>
      <c r="J10" s="2" t="s">
        <v>42</v>
      </c>
      <c r="K10" s="2" t="s">
        <v>45</v>
      </c>
      <c r="L10" s="4" t="str">
        <f t="shared" si="0"/>
        <v>Referred</v>
      </c>
    </row>
    <row r="11" spans="1:12" x14ac:dyDescent="0.3">
      <c r="A11" s="2" t="s">
        <v>46</v>
      </c>
      <c r="B11" s="2" t="s">
        <v>47</v>
      </c>
      <c r="C11" s="2">
        <v>37</v>
      </c>
      <c r="D11" s="2" t="s">
        <v>12</v>
      </c>
      <c r="E11" s="2" t="s">
        <v>22</v>
      </c>
      <c r="F11" s="3">
        <v>45202</v>
      </c>
      <c r="G11" s="3">
        <v>45280</v>
      </c>
      <c r="H11" s="2">
        <v>1200</v>
      </c>
      <c r="I11" s="2">
        <v>29</v>
      </c>
      <c r="J11" s="2" t="s">
        <v>35</v>
      </c>
      <c r="K11" s="2" t="s">
        <v>48</v>
      </c>
      <c r="L11" s="4" t="str">
        <f t="shared" si="0"/>
        <v>Referred</v>
      </c>
    </row>
    <row r="12" spans="1:12" x14ac:dyDescent="0.3">
      <c r="A12" s="2" t="s">
        <v>49</v>
      </c>
      <c r="B12" s="2" t="s">
        <v>50</v>
      </c>
      <c r="C12" s="2">
        <v>48</v>
      </c>
      <c r="D12" s="2" t="s">
        <v>27</v>
      </c>
      <c r="E12" s="2" t="s">
        <v>22</v>
      </c>
      <c r="F12" s="3">
        <v>45297</v>
      </c>
      <c r="G12" s="3">
        <v>45459</v>
      </c>
      <c r="H12" s="2">
        <v>1200</v>
      </c>
      <c r="I12" s="2">
        <v>13</v>
      </c>
      <c r="J12" s="2" t="s">
        <v>14</v>
      </c>
      <c r="K12" s="2" t="s">
        <v>51</v>
      </c>
      <c r="L12" s="4" t="str">
        <f t="shared" si="0"/>
        <v>Referred</v>
      </c>
    </row>
    <row r="13" spans="1:12" x14ac:dyDescent="0.3">
      <c r="A13" s="2" t="s">
        <v>52</v>
      </c>
      <c r="B13" s="2" t="s">
        <v>53</v>
      </c>
      <c r="C13" s="2">
        <v>36</v>
      </c>
      <c r="D13" s="2" t="s">
        <v>12</v>
      </c>
      <c r="E13" s="2" t="s">
        <v>22</v>
      </c>
      <c r="F13" s="3">
        <v>45154</v>
      </c>
      <c r="G13" s="3">
        <v>45568</v>
      </c>
      <c r="H13" s="2">
        <v>1200</v>
      </c>
      <c r="I13" s="2">
        <v>19</v>
      </c>
      <c r="J13" s="2" t="s">
        <v>42</v>
      </c>
      <c r="K13" s="2" t="s">
        <v>54</v>
      </c>
      <c r="L13" s="4" t="str">
        <f t="shared" si="0"/>
        <v>Referred</v>
      </c>
    </row>
    <row r="14" spans="1:12" x14ac:dyDescent="0.3">
      <c r="A14" s="2" t="s">
        <v>55</v>
      </c>
      <c r="B14" s="2" t="s">
        <v>56</v>
      </c>
      <c r="C14" s="2">
        <v>48</v>
      </c>
      <c r="D14" s="2" t="s">
        <v>27</v>
      </c>
      <c r="E14" s="2" t="s">
        <v>41</v>
      </c>
      <c r="F14" s="3">
        <v>45556</v>
      </c>
      <c r="G14" s="3">
        <v>45641</v>
      </c>
      <c r="H14" s="2">
        <v>1800</v>
      </c>
      <c r="I14" s="2">
        <v>22</v>
      </c>
      <c r="J14" s="2" t="s">
        <v>42</v>
      </c>
      <c r="K14" s="4"/>
      <c r="L14" s="4" t="str">
        <f t="shared" si="0"/>
        <v>Not Referred</v>
      </c>
    </row>
    <row r="15" spans="1:12" x14ac:dyDescent="0.3">
      <c r="A15" s="2" t="s">
        <v>57</v>
      </c>
      <c r="B15" s="2" t="s">
        <v>58</v>
      </c>
      <c r="C15" s="2">
        <v>39</v>
      </c>
      <c r="D15" s="2" t="s">
        <v>12</v>
      </c>
      <c r="E15" s="2" t="s">
        <v>22</v>
      </c>
      <c r="F15" s="3">
        <v>45065</v>
      </c>
      <c r="G15" s="3">
        <v>45242</v>
      </c>
      <c r="H15" s="2">
        <v>1200</v>
      </c>
      <c r="I15" s="2">
        <v>28</v>
      </c>
      <c r="J15" s="2" t="s">
        <v>35</v>
      </c>
      <c r="K15" s="4"/>
      <c r="L15" s="4" t="str">
        <f t="shared" si="0"/>
        <v>Not Referred</v>
      </c>
    </row>
    <row r="16" spans="1:12" x14ac:dyDescent="0.3">
      <c r="A16" s="2" t="s">
        <v>59</v>
      </c>
      <c r="B16" s="2" t="s">
        <v>60</v>
      </c>
      <c r="C16" s="2">
        <v>44</v>
      </c>
      <c r="D16" s="2" t="s">
        <v>27</v>
      </c>
      <c r="E16" s="2" t="s">
        <v>13</v>
      </c>
      <c r="F16" s="3">
        <v>45333</v>
      </c>
      <c r="G16" s="3">
        <v>45540</v>
      </c>
      <c r="H16" s="2">
        <v>800</v>
      </c>
      <c r="I16" s="2">
        <v>8</v>
      </c>
      <c r="J16" s="2" t="s">
        <v>23</v>
      </c>
      <c r="K16" s="4"/>
      <c r="L16" s="4" t="str">
        <f t="shared" si="0"/>
        <v>Not Referred</v>
      </c>
    </row>
    <row r="17" spans="1:12" x14ac:dyDescent="0.3">
      <c r="A17" s="2" t="s">
        <v>61</v>
      </c>
      <c r="B17" s="2" t="s">
        <v>62</v>
      </c>
      <c r="C17" s="2">
        <v>39</v>
      </c>
      <c r="D17" s="2" t="s">
        <v>12</v>
      </c>
      <c r="E17" s="2" t="s">
        <v>31</v>
      </c>
      <c r="F17" s="3">
        <v>45702</v>
      </c>
      <c r="G17" s="3">
        <v>45732</v>
      </c>
      <c r="H17" s="2">
        <v>2500</v>
      </c>
      <c r="I17" s="2">
        <v>14</v>
      </c>
      <c r="J17" s="2" t="s">
        <v>42</v>
      </c>
      <c r="K17" s="4"/>
      <c r="L17" s="4" t="str">
        <f t="shared" si="0"/>
        <v>Not Referred</v>
      </c>
    </row>
    <row r="18" spans="1:12" x14ac:dyDescent="0.3">
      <c r="A18" s="2" t="s">
        <v>63</v>
      </c>
      <c r="B18" s="2" t="s">
        <v>64</v>
      </c>
      <c r="C18" s="2">
        <v>35</v>
      </c>
      <c r="D18" s="2" t="s">
        <v>12</v>
      </c>
      <c r="E18" s="2" t="s">
        <v>22</v>
      </c>
      <c r="F18" s="3">
        <v>45329</v>
      </c>
      <c r="G18" s="3">
        <v>45685</v>
      </c>
      <c r="H18" s="2">
        <v>1200</v>
      </c>
      <c r="I18" s="2">
        <v>25</v>
      </c>
      <c r="J18" s="2" t="s">
        <v>23</v>
      </c>
      <c r="K18" s="4"/>
      <c r="L18" s="4" t="str">
        <f t="shared" si="0"/>
        <v>Not Referred</v>
      </c>
    </row>
    <row r="19" spans="1:12" x14ac:dyDescent="0.3">
      <c r="A19" s="2" t="s">
        <v>65</v>
      </c>
      <c r="B19" s="2" t="s">
        <v>66</v>
      </c>
      <c r="C19" s="2">
        <v>56</v>
      </c>
      <c r="D19" s="2" t="s">
        <v>27</v>
      </c>
      <c r="E19" s="2" t="s">
        <v>31</v>
      </c>
      <c r="F19" s="3">
        <v>45213</v>
      </c>
      <c r="G19" s="3">
        <v>45649</v>
      </c>
      <c r="H19" s="2">
        <v>2500</v>
      </c>
      <c r="I19" s="2">
        <v>13</v>
      </c>
      <c r="J19" s="2" t="s">
        <v>67</v>
      </c>
      <c r="K19" s="4"/>
      <c r="L19" s="4" t="str">
        <f t="shared" si="0"/>
        <v>Not Referred</v>
      </c>
    </row>
    <row r="20" spans="1:12" x14ac:dyDescent="0.3">
      <c r="A20" s="2" t="s">
        <v>68</v>
      </c>
      <c r="B20" s="2" t="s">
        <v>69</v>
      </c>
      <c r="C20" s="2">
        <v>27</v>
      </c>
      <c r="D20" s="2" t="s">
        <v>27</v>
      </c>
      <c r="E20" s="2" t="s">
        <v>13</v>
      </c>
      <c r="F20" s="3">
        <v>45354</v>
      </c>
      <c r="G20" s="3">
        <v>45664</v>
      </c>
      <c r="H20" s="2">
        <v>800</v>
      </c>
      <c r="I20" s="2">
        <v>26</v>
      </c>
      <c r="J20" s="2" t="s">
        <v>35</v>
      </c>
      <c r="K20" s="4"/>
      <c r="L20" s="4" t="str">
        <f t="shared" si="0"/>
        <v>Not Referred</v>
      </c>
    </row>
    <row r="21" spans="1:12" x14ac:dyDescent="0.3">
      <c r="A21" s="2" t="s">
        <v>70</v>
      </c>
      <c r="B21" s="2" t="s">
        <v>71</v>
      </c>
      <c r="C21" s="2">
        <v>28</v>
      </c>
      <c r="D21" s="2" t="s">
        <v>12</v>
      </c>
      <c r="E21" s="2" t="s">
        <v>31</v>
      </c>
      <c r="F21" s="3">
        <v>45417</v>
      </c>
      <c r="G21" s="3">
        <v>45608</v>
      </c>
      <c r="H21" s="2">
        <v>2500</v>
      </c>
      <c r="I21" s="2">
        <v>21</v>
      </c>
      <c r="J21" s="2" t="s">
        <v>35</v>
      </c>
      <c r="K21" s="2" t="s">
        <v>72</v>
      </c>
      <c r="L21" s="4" t="str">
        <f>IF(ISBLANK(K21), "Not Referred", "Referred")</f>
        <v>Referred</v>
      </c>
    </row>
    <row r="22" spans="1:12" x14ac:dyDescent="0.3">
      <c r="A22" s="2" t="s">
        <v>73</v>
      </c>
      <c r="B22" s="2" t="s">
        <v>74</v>
      </c>
      <c r="C22" s="2">
        <v>57</v>
      </c>
      <c r="D22" s="2" t="s">
        <v>27</v>
      </c>
      <c r="E22" s="2" t="s">
        <v>41</v>
      </c>
      <c r="F22" s="3">
        <v>45146</v>
      </c>
      <c r="G22" s="3">
        <v>45674</v>
      </c>
      <c r="H22" s="2">
        <v>1800</v>
      </c>
      <c r="I22" s="2">
        <v>19</v>
      </c>
      <c r="J22" s="2" t="s">
        <v>35</v>
      </c>
      <c r="K22" s="4"/>
      <c r="L22" s="4" t="str">
        <f t="shared" si="0"/>
        <v>Not Referred</v>
      </c>
    </row>
    <row r="23" spans="1:12" x14ac:dyDescent="0.3">
      <c r="A23" s="2" t="s">
        <v>75</v>
      </c>
      <c r="B23" s="2" t="s">
        <v>76</v>
      </c>
      <c r="C23" s="2">
        <v>26</v>
      </c>
      <c r="D23" s="2" t="s">
        <v>27</v>
      </c>
      <c r="E23" s="2" t="s">
        <v>41</v>
      </c>
      <c r="F23" s="3">
        <v>45320</v>
      </c>
      <c r="G23" s="3">
        <v>45616</v>
      </c>
      <c r="H23" s="2">
        <v>1800</v>
      </c>
      <c r="I23" s="2">
        <v>5</v>
      </c>
      <c r="J23" s="2" t="s">
        <v>14</v>
      </c>
      <c r="K23" s="4"/>
      <c r="L23" s="4" t="str">
        <f t="shared" si="0"/>
        <v>Not Referred</v>
      </c>
    </row>
    <row r="24" spans="1:12" x14ac:dyDescent="0.3">
      <c r="A24" s="2" t="s">
        <v>77</v>
      </c>
      <c r="B24" s="2" t="s">
        <v>78</v>
      </c>
      <c r="C24" s="2">
        <v>48</v>
      </c>
      <c r="D24" s="2" t="s">
        <v>12</v>
      </c>
      <c r="E24" s="2" t="s">
        <v>41</v>
      </c>
      <c r="F24" s="3">
        <v>45451</v>
      </c>
      <c r="G24" s="3">
        <v>45455</v>
      </c>
      <c r="H24" s="2">
        <v>1800</v>
      </c>
      <c r="I24" s="2">
        <v>18</v>
      </c>
      <c r="J24" s="2" t="s">
        <v>67</v>
      </c>
      <c r="K24" s="4"/>
      <c r="L24" s="4" t="str">
        <f t="shared" si="0"/>
        <v>Not Referred</v>
      </c>
    </row>
    <row r="25" spans="1:12" x14ac:dyDescent="0.3">
      <c r="A25" s="2" t="s">
        <v>79</v>
      </c>
      <c r="B25" s="2" t="s">
        <v>80</v>
      </c>
      <c r="C25" s="2">
        <v>25</v>
      </c>
      <c r="D25" s="2" t="s">
        <v>27</v>
      </c>
      <c r="E25" s="2" t="s">
        <v>22</v>
      </c>
      <c r="F25" s="3">
        <v>45439</v>
      </c>
      <c r="G25" s="3">
        <v>45730</v>
      </c>
      <c r="H25" s="2">
        <v>1200</v>
      </c>
      <c r="I25" s="2">
        <v>6</v>
      </c>
      <c r="J25" s="2" t="s">
        <v>14</v>
      </c>
      <c r="K25" s="4"/>
      <c r="L25" s="4" t="str">
        <f t="shared" si="0"/>
        <v>Not Referred</v>
      </c>
    </row>
    <row r="26" spans="1:12" x14ac:dyDescent="0.3">
      <c r="A26" s="2" t="s">
        <v>81</v>
      </c>
      <c r="B26" s="2" t="s">
        <v>82</v>
      </c>
      <c r="C26" s="2">
        <v>53</v>
      </c>
      <c r="D26" s="2" t="s">
        <v>12</v>
      </c>
      <c r="E26" s="2" t="s">
        <v>41</v>
      </c>
      <c r="F26" s="3">
        <v>45286</v>
      </c>
      <c r="G26" s="3">
        <v>45372</v>
      </c>
      <c r="H26" s="2">
        <v>1800</v>
      </c>
      <c r="I26" s="2">
        <v>17</v>
      </c>
      <c r="J26" s="2" t="s">
        <v>35</v>
      </c>
      <c r="K26" s="2" t="s">
        <v>83</v>
      </c>
      <c r="L26" s="4" t="str">
        <f t="shared" si="0"/>
        <v>Referred</v>
      </c>
    </row>
    <row r="27" spans="1:12" x14ac:dyDescent="0.3">
      <c r="A27" s="2" t="s">
        <v>84</v>
      </c>
      <c r="B27" s="2" t="s">
        <v>85</v>
      </c>
      <c r="C27" s="2">
        <v>42</v>
      </c>
      <c r="D27" s="2" t="s">
        <v>27</v>
      </c>
      <c r="E27" s="2" t="s">
        <v>22</v>
      </c>
      <c r="F27" s="3">
        <v>45702</v>
      </c>
      <c r="G27" s="3">
        <v>45727</v>
      </c>
      <c r="H27" s="2">
        <v>1200</v>
      </c>
      <c r="I27" s="2">
        <v>3</v>
      </c>
      <c r="J27" s="2" t="s">
        <v>67</v>
      </c>
      <c r="K27" s="4"/>
      <c r="L27" s="4" t="str">
        <f t="shared" si="0"/>
        <v>Not Referred</v>
      </c>
    </row>
    <row r="28" spans="1:12" x14ac:dyDescent="0.3">
      <c r="A28" s="2" t="s">
        <v>86</v>
      </c>
      <c r="B28" s="2" t="s">
        <v>87</v>
      </c>
      <c r="C28" s="2">
        <v>24</v>
      </c>
      <c r="D28" s="2" t="s">
        <v>12</v>
      </c>
      <c r="E28" s="2" t="s">
        <v>31</v>
      </c>
      <c r="F28" s="3">
        <v>45698</v>
      </c>
      <c r="G28" s="3">
        <v>45726</v>
      </c>
      <c r="H28" s="2">
        <v>2500</v>
      </c>
      <c r="I28" s="2">
        <v>28</v>
      </c>
      <c r="J28" s="2" t="s">
        <v>35</v>
      </c>
      <c r="K28" s="4"/>
      <c r="L28" s="4" t="str">
        <f t="shared" si="0"/>
        <v>Not Referred</v>
      </c>
    </row>
    <row r="29" spans="1:12" x14ac:dyDescent="0.3">
      <c r="A29" s="2" t="s">
        <v>88</v>
      </c>
      <c r="B29" s="2" t="s">
        <v>89</v>
      </c>
      <c r="C29" s="2">
        <v>53</v>
      </c>
      <c r="D29" s="2" t="s">
        <v>12</v>
      </c>
      <c r="E29" s="2" t="s">
        <v>22</v>
      </c>
      <c r="F29" s="3">
        <v>45614</v>
      </c>
      <c r="G29" s="3">
        <v>45645</v>
      </c>
      <c r="H29" s="2">
        <v>1200</v>
      </c>
      <c r="I29" s="2">
        <v>23</v>
      </c>
      <c r="J29" s="2" t="s">
        <v>18</v>
      </c>
      <c r="K29" s="4"/>
      <c r="L29" s="4" t="str">
        <f t="shared" si="0"/>
        <v>Not Referred</v>
      </c>
    </row>
    <row r="30" spans="1:12" x14ac:dyDescent="0.3">
      <c r="A30" s="2" t="s">
        <v>90</v>
      </c>
      <c r="B30" s="2" t="s">
        <v>91</v>
      </c>
      <c r="C30" s="2">
        <v>29</v>
      </c>
      <c r="D30" s="2" t="s">
        <v>27</v>
      </c>
      <c r="E30" s="2" t="s">
        <v>31</v>
      </c>
      <c r="F30" s="3">
        <v>45401</v>
      </c>
      <c r="G30" s="3">
        <v>45408</v>
      </c>
      <c r="H30" s="2">
        <v>2500</v>
      </c>
      <c r="I30" s="2">
        <v>8</v>
      </c>
      <c r="J30" s="2" t="s">
        <v>23</v>
      </c>
      <c r="K30" s="4"/>
      <c r="L30" s="4" t="str">
        <f t="shared" si="0"/>
        <v>Not Referred</v>
      </c>
    </row>
    <row r="31" spans="1:12" x14ac:dyDescent="0.3">
      <c r="A31" s="2" t="s">
        <v>92</v>
      </c>
      <c r="B31" s="2" t="s">
        <v>93</v>
      </c>
      <c r="C31" s="2">
        <v>31</v>
      </c>
      <c r="D31" s="2" t="s">
        <v>27</v>
      </c>
      <c r="E31" s="2" t="s">
        <v>31</v>
      </c>
      <c r="F31" s="3">
        <v>45667</v>
      </c>
      <c r="G31" s="3">
        <v>45745</v>
      </c>
      <c r="H31" s="2">
        <v>2500</v>
      </c>
      <c r="I31" s="2">
        <v>23</v>
      </c>
      <c r="J31" s="2" t="s">
        <v>42</v>
      </c>
      <c r="K31" s="2" t="s">
        <v>94</v>
      </c>
      <c r="L31" s="4" t="str">
        <f t="shared" si="0"/>
        <v>Referred</v>
      </c>
    </row>
    <row r="32" spans="1:12" x14ac:dyDescent="0.3">
      <c r="A32" s="2" t="s">
        <v>95</v>
      </c>
      <c r="B32" s="2" t="s">
        <v>96</v>
      </c>
      <c r="C32" s="2">
        <v>52</v>
      </c>
      <c r="D32" s="2" t="s">
        <v>27</v>
      </c>
      <c r="E32" s="2" t="s">
        <v>13</v>
      </c>
      <c r="F32" s="3">
        <v>45088</v>
      </c>
      <c r="G32" s="3">
        <v>45656</v>
      </c>
      <c r="H32" s="2">
        <v>800</v>
      </c>
      <c r="I32" s="2">
        <v>9</v>
      </c>
      <c r="J32" s="2" t="s">
        <v>67</v>
      </c>
      <c r="K32" s="2" t="s">
        <v>97</v>
      </c>
      <c r="L32" s="4" t="str">
        <f t="shared" si="0"/>
        <v>Referred</v>
      </c>
    </row>
    <row r="33" spans="1:12" x14ac:dyDescent="0.3">
      <c r="A33" s="2" t="s">
        <v>98</v>
      </c>
      <c r="B33" s="2" t="s">
        <v>99</v>
      </c>
      <c r="C33" s="2">
        <v>20</v>
      </c>
      <c r="D33" s="2" t="s">
        <v>12</v>
      </c>
      <c r="E33" s="2" t="s">
        <v>22</v>
      </c>
      <c r="F33" s="3">
        <v>45391</v>
      </c>
      <c r="G33" s="3">
        <v>45604</v>
      </c>
      <c r="H33" s="2">
        <v>1200</v>
      </c>
      <c r="I33" s="2">
        <v>2</v>
      </c>
      <c r="J33" s="2" t="s">
        <v>35</v>
      </c>
      <c r="K33" s="4"/>
      <c r="L33" s="4" t="str">
        <f t="shared" si="0"/>
        <v>Not Referred</v>
      </c>
    </row>
    <row r="34" spans="1:12" x14ac:dyDescent="0.3">
      <c r="A34" s="2" t="s">
        <v>100</v>
      </c>
      <c r="B34" s="2" t="s">
        <v>101</v>
      </c>
      <c r="C34" s="2">
        <v>22</v>
      </c>
      <c r="D34" s="2" t="s">
        <v>12</v>
      </c>
      <c r="E34" s="2" t="s">
        <v>13</v>
      </c>
      <c r="F34" s="3">
        <v>45699</v>
      </c>
      <c r="G34" s="3">
        <v>45740</v>
      </c>
      <c r="H34" s="2">
        <v>800</v>
      </c>
      <c r="I34" s="2">
        <v>30</v>
      </c>
      <c r="J34" s="2" t="s">
        <v>35</v>
      </c>
      <c r="K34" s="4"/>
      <c r="L34" s="4" t="str">
        <f t="shared" si="0"/>
        <v>Not Referred</v>
      </c>
    </row>
    <row r="35" spans="1:12" x14ac:dyDescent="0.3">
      <c r="A35" s="2" t="s">
        <v>102</v>
      </c>
      <c r="B35" s="2" t="s">
        <v>103</v>
      </c>
      <c r="C35" s="2">
        <v>23</v>
      </c>
      <c r="D35" s="2" t="s">
        <v>12</v>
      </c>
      <c r="E35" s="2" t="s">
        <v>41</v>
      </c>
      <c r="F35" s="3">
        <v>45588</v>
      </c>
      <c r="G35" s="3">
        <v>45721</v>
      </c>
      <c r="H35" s="2">
        <v>1800</v>
      </c>
      <c r="I35" s="2">
        <v>23</v>
      </c>
      <c r="J35" s="2" t="s">
        <v>18</v>
      </c>
      <c r="K35" s="2" t="s">
        <v>104</v>
      </c>
      <c r="L35" s="4" t="str">
        <f>IF(ISBLANK(K35), "Not Referred", "Referred")</f>
        <v>Referred</v>
      </c>
    </row>
    <row r="36" spans="1:12" x14ac:dyDescent="0.3">
      <c r="A36" s="2" t="s">
        <v>105</v>
      </c>
      <c r="B36" s="2" t="s">
        <v>106</v>
      </c>
      <c r="C36" s="2">
        <v>27</v>
      </c>
      <c r="D36" s="2" t="s">
        <v>27</v>
      </c>
      <c r="E36" s="2" t="s">
        <v>22</v>
      </c>
      <c r="F36" s="3">
        <v>45312</v>
      </c>
      <c r="G36" s="3">
        <v>45652</v>
      </c>
      <c r="H36" s="2">
        <v>1200</v>
      </c>
      <c r="I36" s="2">
        <v>27</v>
      </c>
      <c r="J36" s="2" t="s">
        <v>18</v>
      </c>
      <c r="K36" s="4"/>
      <c r="L36" s="4" t="str">
        <f t="shared" si="0"/>
        <v>Not Referred</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topLeftCell="B1" workbookViewId="0">
      <selection activeCell="E10" sqref="A1:O37"/>
    </sheetView>
  </sheetViews>
  <sheetFormatPr defaultColWidth="10.88671875" defaultRowHeight="14.4" x14ac:dyDescent="0.3"/>
  <cols>
    <col min="5" max="5" width="16.88671875" bestFit="1" customWidth="1"/>
    <col min="6" max="7" width="10.33203125" bestFit="1" customWidth="1"/>
    <col min="8" max="8" width="12.109375" bestFit="1" customWidth="1"/>
    <col min="9" max="9" width="10.77734375" bestFit="1" customWidth="1"/>
    <col min="10" max="10" width="9.77734375" bestFit="1" customWidth="1"/>
    <col min="11" max="11" width="17.5546875" bestFit="1" customWidth="1"/>
    <col min="12" max="12" width="27.77734375" bestFit="1" customWidth="1"/>
    <col min="13" max="13" width="13.6640625" bestFit="1" customWidth="1"/>
    <col min="14" max="14" width="16.33203125" style="11" bestFit="1" customWidth="1"/>
    <col min="15" max="15" width="17.6640625" style="11" bestFit="1" customWidth="1"/>
    <col min="17" max="17" width="12.5546875" bestFit="1" customWidth="1"/>
    <col min="18" max="18" width="20.21875" bestFit="1" customWidth="1"/>
  </cols>
  <sheetData>
    <row r="1" spans="1:18" x14ac:dyDescent="0.3">
      <c r="A1" s="1"/>
      <c r="B1" s="1" t="s">
        <v>0</v>
      </c>
      <c r="C1" s="1" t="s">
        <v>1</v>
      </c>
      <c r="D1" s="1" t="s">
        <v>2</v>
      </c>
      <c r="E1" s="1" t="s">
        <v>3</v>
      </c>
      <c r="F1" s="1" t="s">
        <v>4</v>
      </c>
      <c r="G1" s="1" t="s">
        <v>5</v>
      </c>
      <c r="H1" s="1" t="s">
        <v>6</v>
      </c>
      <c r="I1" s="1" t="s">
        <v>7</v>
      </c>
      <c r="J1" s="1" t="s">
        <v>8</v>
      </c>
      <c r="K1" s="1" t="s">
        <v>9</v>
      </c>
      <c r="L1" s="1" t="s">
        <v>107</v>
      </c>
      <c r="M1" s="9" t="s">
        <v>109</v>
      </c>
      <c r="N1" s="10" t="s">
        <v>110</v>
      </c>
      <c r="O1" s="10" t="s">
        <v>111</v>
      </c>
    </row>
    <row r="2" spans="1:18" x14ac:dyDescent="0.3">
      <c r="A2" s="2" t="s">
        <v>10</v>
      </c>
      <c r="B2" s="2" t="s">
        <v>11</v>
      </c>
      <c r="C2" s="2">
        <v>59</v>
      </c>
      <c r="D2" s="2" t="s">
        <v>12</v>
      </c>
      <c r="E2" s="2" t="s">
        <v>13</v>
      </c>
      <c r="F2" s="3">
        <v>45235</v>
      </c>
      <c r="G2" s="3">
        <v>45425</v>
      </c>
      <c r="H2" s="2">
        <v>800</v>
      </c>
      <c r="I2" s="2">
        <v>25</v>
      </c>
      <c r="J2" s="2" t="s">
        <v>14</v>
      </c>
      <c r="K2" s="2" t="s">
        <v>15</v>
      </c>
      <c r="L2" s="6">
        <f>INT(G2-F2)</f>
        <v>190</v>
      </c>
      <c r="M2" s="4">
        <f>H2*L2</f>
        <v>152000</v>
      </c>
      <c r="N2" s="6"/>
      <c r="O2" s="6"/>
    </row>
    <row r="3" spans="1:18" x14ac:dyDescent="0.3">
      <c r="A3" s="2" t="s">
        <v>16</v>
      </c>
      <c r="B3" s="2" t="s">
        <v>17</v>
      </c>
      <c r="C3" s="2">
        <v>27</v>
      </c>
      <c r="D3" s="2" t="s">
        <v>12</v>
      </c>
      <c r="E3" s="2" t="s">
        <v>13</v>
      </c>
      <c r="F3" s="3">
        <v>45714</v>
      </c>
      <c r="G3" s="3">
        <v>45740</v>
      </c>
      <c r="H3" s="2">
        <v>800</v>
      </c>
      <c r="I3" s="2">
        <v>20</v>
      </c>
      <c r="J3" s="2" t="s">
        <v>18</v>
      </c>
      <c r="K3" s="2" t="s">
        <v>19</v>
      </c>
      <c r="L3" s="6">
        <f t="shared" ref="L3:L36" si="0">INT(G3-F3)</f>
        <v>26</v>
      </c>
      <c r="M3" s="4">
        <f t="shared" ref="M3:N36" si="1">H3*L3</f>
        <v>20800</v>
      </c>
      <c r="N3" s="6"/>
      <c r="O3" s="6"/>
    </row>
    <row r="4" spans="1:18" x14ac:dyDescent="0.3">
      <c r="A4" s="2" t="s">
        <v>20</v>
      </c>
      <c r="B4" s="2" t="s">
        <v>21</v>
      </c>
      <c r="C4" s="2">
        <v>24</v>
      </c>
      <c r="D4" s="2" t="s">
        <v>12</v>
      </c>
      <c r="E4" s="2" t="s">
        <v>22</v>
      </c>
      <c r="F4" s="3">
        <v>45191</v>
      </c>
      <c r="G4" s="3">
        <v>45371</v>
      </c>
      <c r="H4" s="2">
        <v>1200</v>
      </c>
      <c r="I4" s="2">
        <v>18</v>
      </c>
      <c r="J4" s="2" t="s">
        <v>23</v>
      </c>
      <c r="K4" s="2" t="s">
        <v>24</v>
      </c>
      <c r="L4" s="6">
        <f t="shared" si="0"/>
        <v>180</v>
      </c>
      <c r="M4" s="4">
        <f t="shared" si="1"/>
        <v>216000</v>
      </c>
      <c r="N4" s="6"/>
      <c r="O4" s="6"/>
    </row>
    <row r="5" spans="1:18" x14ac:dyDescent="0.3">
      <c r="A5" s="2" t="s">
        <v>25</v>
      </c>
      <c r="B5" s="2" t="s">
        <v>26</v>
      </c>
      <c r="C5" s="2">
        <v>31</v>
      </c>
      <c r="D5" s="2" t="s">
        <v>27</v>
      </c>
      <c r="E5" s="2" t="s">
        <v>22</v>
      </c>
      <c r="F5" s="3">
        <v>45479</v>
      </c>
      <c r="G5" s="3">
        <v>45587</v>
      </c>
      <c r="H5" s="2">
        <v>1200</v>
      </c>
      <c r="I5" s="2">
        <v>16</v>
      </c>
      <c r="J5" s="2" t="s">
        <v>23</v>
      </c>
      <c r="K5" s="2" t="s">
        <v>28</v>
      </c>
      <c r="L5" s="6">
        <f t="shared" si="0"/>
        <v>108</v>
      </c>
      <c r="M5" s="4">
        <f t="shared" si="1"/>
        <v>129600</v>
      </c>
      <c r="N5" s="6"/>
      <c r="O5" s="6"/>
      <c r="Q5" s="13" t="s">
        <v>112</v>
      </c>
      <c r="R5" t="s">
        <v>115</v>
      </c>
    </row>
    <row r="6" spans="1:18" x14ac:dyDescent="0.3">
      <c r="A6" s="2" t="s">
        <v>29</v>
      </c>
      <c r="B6" s="2" t="s">
        <v>30</v>
      </c>
      <c r="C6" s="2">
        <v>19</v>
      </c>
      <c r="D6" s="2" t="s">
        <v>12</v>
      </c>
      <c r="E6" s="2" t="s">
        <v>31</v>
      </c>
      <c r="F6" s="3">
        <v>45286</v>
      </c>
      <c r="G6" s="3">
        <v>45501</v>
      </c>
      <c r="H6" s="2">
        <v>2500</v>
      </c>
      <c r="I6" s="2">
        <v>12</v>
      </c>
      <c r="J6" s="2" t="s">
        <v>14</v>
      </c>
      <c r="K6" s="2" t="s">
        <v>32</v>
      </c>
      <c r="L6" s="6">
        <f t="shared" si="0"/>
        <v>215</v>
      </c>
      <c r="M6" s="4">
        <f t="shared" si="1"/>
        <v>537500</v>
      </c>
      <c r="N6" s="6"/>
      <c r="O6" s="6">
        <v>537500</v>
      </c>
      <c r="Q6" s="14" t="s">
        <v>14</v>
      </c>
      <c r="R6" s="15">
        <v>1765900</v>
      </c>
    </row>
    <row r="7" spans="1:18" x14ac:dyDescent="0.3">
      <c r="A7" s="2" t="s">
        <v>33</v>
      </c>
      <c r="B7" s="2" t="s">
        <v>34</v>
      </c>
      <c r="C7" s="2">
        <v>40</v>
      </c>
      <c r="D7" s="2" t="s">
        <v>12</v>
      </c>
      <c r="E7" s="2" t="s">
        <v>13</v>
      </c>
      <c r="F7" s="3">
        <v>45317</v>
      </c>
      <c r="G7" s="3">
        <v>45392</v>
      </c>
      <c r="H7" s="2">
        <v>800</v>
      </c>
      <c r="I7" s="2">
        <v>14</v>
      </c>
      <c r="J7" s="2" t="s">
        <v>35</v>
      </c>
      <c r="K7" s="2" t="s">
        <v>36</v>
      </c>
      <c r="L7" s="6">
        <f t="shared" si="0"/>
        <v>75</v>
      </c>
      <c r="M7" s="4">
        <f t="shared" si="1"/>
        <v>60000</v>
      </c>
      <c r="N7" s="6"/>
      <c r="O7" s="6"/>
      <c r="Q7" s="14" t="s">
        <v>67</v>
      </c>
      <c r="R7" s="15">
        <v>1581600</v>
      </c>
    </row>
    <row r="8" spans="1:18" x14ac:dyDescent="0.3">
      <c r="A8" s="2" t="s">
        <v>37</v>
      </c>
      <c r="B8" s="2" t="s">
        <v>38</v>
      </c>
      <c r="C8" s="2">
        <v>41</v>
      </c>
      <c r="D8" s="2" t="s">
        <v>27</v>
      </c>
      <c r="E8" s="2" t="s">
        <v>13</v>
      </c>
      <c r="F8" s="3">
        <v>45588</v>
      </c>
      <c r="G8" s="3">
        <v>45677</v>
      </c>
      <c r="H8" s="2">
        <v>800</v>
      </c>
      <c r="I8" s="2">
        <v>25</v>
      </c>
      <c r="J8" s="2" t="s">
        <v>18</v>
      </c>
      <c r="K8" s="4"/>
      <c r="L8" s="6">
        <f t="shared" si="0"/>
        <v>89</v>
      </c>
      <c r="M8" s="4">
        <f t="shared" si="1"/>
        <v>71200</v>
      </c>
      <c r="N8" s="6"/>
      <c r="O8" s="6"/>
      <c r="Q8" s="14" t="s">
        <v>23</v>
      </c>
      <c r="R8" s="15">
        <v>955900</v>
      </c>
    </row>
    <row r="9" spans="1:18" x14ac:dyDescent="0.3">
      <c r="A9" s="2" t="s">
        <v>39</v>
      </c>
      <c r="B9" s="2" t="s">
        <v>40</v>
      </c>
      <c r="C9" s="2">
        <v>43</v>
      </c>
      <c r="D9" s="2" t="s">
        <v>12</v>
      </c>
      <c r="E9" s="2" t="s">
        <v>41</v>
      </c>
      <c r="F9" s="3">
        <v>45450</v>
      </c>
      <c r="G9" s="3">
        <v>45563</v>
      </c>
      <c r="H9" s="2">
        <v>1800</v>
      </c>
      <c r="I9" s="2">
        <v>28</v>
      </c>
      <c r="J9" s="2" t="s">
        <v>42</v>
      </c>
      <c r="K9" s="4"/>
      <c r="L9" s="6">
        <f t="shared" si="0"/>
        <v>113</v>
      </c>
      <c r="M9" s="4">
        <f t="shared" si="1"/>
        <v>203400</v>
      </c>
      <c r="N9" s="6">
        <f>H9*L9</f>
        <v>203400</v>
      </c>
      <c r="O9" s="6"/>
      <c r="Q9" s="14" t="s">
        <v>42</v>
      </c>
      <c r="R9" s="15">
        <v>1133600</v>
      </c>
    </row>
    <row r="10" spans="1:18" x14ac:dyDescent="0.3">
      <c r="A10" s="2" t="s">
        <v>43</v>
      </c>
      <c r="B10" s="2" t="s">
        <v>44</v>
      </c>
      <c r="C10" s="2">
        <v>42</v>
      </c>
      <c r="D10" s="2" t="s">
        <v>12</v>
      </c>
      <c r="E10" s="2" t="s">
        <v>13</v>
      </c>
      <c r="F10" s="3">
        <v>45569</v>
      </c>
      <c r="G10" s="3">
        <v>45582</v>
      </c>
      <c r="H10" s="2">
        <v>800</v>
      </c>
      <c r="I10" s="2">
        <v>3</v>
      </c>
      <c r="J10" s="2" t="s">
        <v>42</v>
      </c>
      <c r="K10" s="2" t="s">
        <v>45</v>
      </c>
      <c r="L10" s="6">
        <f t="shared" si="0"/>
        <v>13</v>
      </c>
      <c r="M10" s="4">
        <f t="shared" si="1"/>
        <v>10400</v>
      </c>
      <c r="N10" s="6"/>
      <c r="O10" s="6"/>
      <c r="Q10" s="14" t="s">
        <v>35</v>
      </c>
      <c r="R10" s="15">
        <v>2555100</v>
      </c>
    </row>
    <row r="11" spans="1:18" x14ac:dyDescent="0.3">
      <c r="A11" s="2" t="s">
        <v>46</v>
      </c>
      <c r="B11" s="2" t="s">
        <v>47</v>
      </c>
      <c r="C11" s="2">
        <v>37</v>
      </c>
      <c r="D11" s="2" t="s">
        <v>12</v>
      </c>
      <c r="E11" s="2" t="s">
        <v>22</v>
      </c>
      <c r="F11" s="3">
        <v>45202</v>
      </c>
      <c r="G11" s="3">
        <v>45280</v>
      </c>
      <c r="H11" s="2">
        <v>1200</v>
      </c>
      <c r="I11" s="2">
        <v>29</v>
      </c>
      <c r="J11" s="2" t="s">
        <v>35</v>
      </c>
      <c r="K11" s="2" t="s">
        <v>48</v>
      </c>
      <c r="L11" s="6">
        <f t="shared" si="0"/>
        <v>78</v>
      </c>
      <c r="M11" s="4">
        <f t="shared" si="1"/>
        <v>93600</v>
      </c>
      <c r="N11" s="6"/>
      <c r="O11" s="6"/>
      <c r="Q11" s="14" t="s">
        <v>18</v>
      </c>
      <c r="R11" s="15">
        <v>776600</v>
      </c>
    </row>
    <row r="12" spans="1:18" x14ac:dyDescent="0.3">
      <c r="A12" s="2" t="s">
        <v>49</v>
      </c>
      <c r="B12" s="2" t="s">
        <v>50</v>
      </c>
      <c r="C12" s="2">
        <v>48</v>
      </c>
      <c r="D12" s="2" t="s">
        <v>27</v>
      </c>
      <c r="E12" s="2" t="s">
        <v>22</v>
      </c>
      <c r="F12" s="3">
        <v>45297</v>
      </c>
      <c r="G12" s="3">
        <v>45459</v>
      </c>
      <c r="H12" s="2">
        <v>1200</v>
      </c>
      <c r="I12" s="2">
        <v>13</v>
      </c>
      <c r="J12" s="2" t="s">
        <v>14</v>
      </c>
      <c r="K12" s="2" t="s">
        <v>51</v>
      </c>
      <c r="L12" s="6">
        <f t="shared" si="0"/>
        <v>162</v>
      </c>
      <c r="M12" s="4">
        <f t="shared" si="1"/>
        <v>194400</v>
      </c>
      <c r="N12" s="6"/>
      <c r="O12" s="6"/>
      <c r="Q12" s="14" t="s">
        <v>113</v>
      </c>
      <c r="R12" s="15"/>
    </row>
    <row r="13" spans="1:18" x14ac:dyDescent="0.3">
      <c r="A13" s="2" t="s">
        <v>52</v>
      </c>
      <c r="B13" s="2" t="s">
        <v>53</v>
      </c>
      <c r="C13" s="2">
        <v>36</v>
      </c>
      <c r="D13" s="2" t="s">
        <v>12</v>
      </c>
      <c r="E13" s="2" t="s">
        <v>22</v>
      </c>
      <c r="F13" s="3">
        <v>45154</v>
      </c>
      <c r="G13" s="3">
        <v>45568</v>
      </c>
      <c r="H13" s="2">
        <v>1200</v>
      </c>
      <c r="I13" s="2">
        <v>19</v>
      </c>
      <c r="J13" s="2" t="s">
        <v>42</v>
      </c>
      <c r="K13" s="2" t="s">
        <v>54</v>
      </c>
      <c r="L13" s="6">
        <f t="shared" si="0"/>
        <v>414</v>
      </c>
      <c r="M13" s="4">
        <f t="shared" si="1"/>
        <v>496800</v>
      </c>
      <c r="N13" s="6"/>
      <c r="O13" s="6"/>
      <c r="Q13" s="14" t="s">
        <v>114</v>
      </c>
      <c r="R13" s="15">
        <v>8768700</v>
      </c>
    </row>
    <row r="14" spans="1:18" x14ac:dyDescent="0.3">
      <c r="A14" s="2" t="s">
        <v>55</v>
      </c>
      <c r="B14" s="2" t="s">
        <v>56</v>
      </c>
      <c r="C14" s="2">
        <v>48</v>
      </c>
      <c r="D14" s="2" t="s">
        <v>27</v>
      </c>
      <c r="E14" s="2" t="s">
        <v>41</v>
      </c>
      <c r="F14" s="3">
        <v>45556</v>
      </c>
      <c r="G14" s="3">
        <v>45641</v>
      </c>
      <c r="H14" s="2">
        <v>1800</v>
      </c>
      <c r="I14" s="2">
        <v>22</v>
      </c>
      <c r="J14" s="2" t="s">
        <v>42</v>
      </c>
      <c r="K14" s="4"/>
      <c r="L14" s="6">
        <f t="shared" si="0"/>
        <v>85</v>
      </c>
      <c r="M14" s="4">
        <f t="shared" si="1"/>
        <v>153000</v>
      </c>
      <c r="N14" s="6">
        <f t="shared" si="1"/>
        <v>3366000</v>
      </c>
      <c r="O14" s="6"/>
    </row>
    <row r="15" spans="1:18" x14ac:dyDescent="0.3">
      <c r="A15" s="2" t="s">
        <v>57</v>
      </c>
      <c r="B15" s="2" t="s">
        <v>58</v>
      </c>
      <c r="C15" s="2">
        <v>39</v>
      </c>
      <c r="D15" s="2" t="s">
        <v>12</v>
      </c>
      <c r="E15" s="2" t="s">
        <v>22</v>
      </c>
      <c r="F15" s="3">
        <v>45065</v>
      </c>
      <c r="G15" s="3">
        <v>45242</v>
      </c>
      <c r="H15" s="2">
        <v>1200</v>
      </c>
      <c r="I15" s="2">
        <v>28</v>
      </c>
      <c r="J15" s="2" t="s">
        <v>35</v>
      </c>
      <c r="K15" s="4"/>
      <c r="L15" s="6">
        <f t="shared" si="0"/>
        <v>177</v>
      </c>
      <c r="M15" s="4">
        <f t="shared" si="1"/>
        <v>212400</v>
      </c>
      <c r="N15" s="6"/>
      <c r="O15" s="6"/>
    </row>
    <row r="16" spans="1:18" x14ac:dyDescent="0.3">
      <c r="A16" s="2" t="s">
        <v>59</v>
      </c>
      <c r="B16" s="2" t="s">
        <v>60</v>
      </c>
      <c r="C16" s="2">
        <v>44</v>
      </c>
      <c r="D16" s="2" t="s">
        <v>27</v>
      </c>
      <c r="E16" s="2" t="s">
        <v>13</v>
      </c>
      <c r="F16" s="3">
        <v>45333</v>
      </c>
      <c r="G16" s="3">
        <v>45540</v>
      </c>
      <c r="H16" s="2">
        <v>800</v>
      </c>
      <c r="I16" s="2">
        <v>8</v>
      </c>
      <c r="J16" s="2" t="s">
        <v>23</v>
      </c>
      <c r="K16" s="4"/>
      <c r="L16" s="6">
        <f t="shared" si="0"/>
        <v>207</v>
      </c>
      <c r="M16" s="4">
        <f t="shared" si="1"/>
        <v>165600</v>
      </c>
      <c r="N16" s="6"/>
      <c r="O16" s="6"/>
    </row>
    <row r="17" spans="1:15" x14ac:dyDescent="0.3">
      <c r="A17" s="2" t="s">
        <v>61</v>
      </c>
      <c r="B17" s="2" t="s">
        <v>62</v>
      </c>
      <c r="C17" s="2">
        <v>39</v>
      </c>
      <c r="D17" s="2" t="s">
        <v>12</v>
      </c>
      <c r="E17" s="2" t="s">
        <v>31</v>
      </c>
      <c r="F17" s="3">
        <v>45702</v>
      </c>
      <c r="G17" s="3">
        <v>45732</v>
      </c>
      <c r="H17" s="2">
        <v>2500</v>
      </c>
      <c r="I17" s="2">
        <v>14</v>
      </c>
      <c r="J17" s="2" t="s">
        <v>42</v>
      </c>
      <c r="K17" s="4"/>
      <c r="L17" s="6">
        <f t="shared" si="0"/>
        <v>30</v>
      </c>
      <c r="M17" s="4">
        <f t="shared" si="1"/>
        <v>75000</v>
      </c>
      <c r="N17" s="6"/>
      <c r="O17" s="6">
        <v>75000</v>
      </c>
    </row>
    <row r="18" spans="1:15" x14ac:dyDescent="0.3">
      <c r="A18" s="2" t="s">
        <v>63</v>
      </c>
      <c r="B18" s="2" t="s">
        <v>64</v>
      </c>
      <c r="C18" s="2">
        <v>35</v>
      </c>
      <c r="D18" s="2" t="s">
        <v>12</v>
      </c>
      <c r="E18" s="2" t="s">
        <v>22</v>
      </c>
      <c r="F18" s="3">
        <v>45329</v>
      </c>
      <c r="G18" s="3">
        <v>45685</v>
      </c>
      <c r="H18" s="2">
        <v>1200</v>
      </c>
      <c r="I18" s="2">
        <v>25</v>
      </c>
      <c r="J18" s="2" t="s">
        <v>23</v>
      </c>
      <c r="K18" s="4"/>
      <c r="L18" s="6">
        <f t="shared" si="0"/>
        <v>356</v>
      </c>
      <c r="M18" s="4">
        <f t="shared" si="1"/>
        <v>427200</v>
      </c>
      <c r="N18" s="6"/>
      <c r="O18" s="6"/>
    </row>
    <row r="19" spans="1:15" x14ac:dyDescent="0.3">
      <c r="A19" s="2" t="s">
        <v>65</v>
      </c>
      <c r="B19" s="2" t="s">
        <v>66</v>
      </c>
      <c r="C19" s="2">
        <v>56</v>
      </c>
      <c r="D19" s="2" t="s">
        <v>27</v>
      </c>
      <c r="E19" s="2" t="s">
        <v>31</v>
      </c>
      <c r="F19" s="3">
        <v>45213</v>
      </c>
      <c r="G19" s="3">
        <v>45649</v>
      </c>
      <c r="H19" s="2">
        <v>2500</v>
      </c>
      <c r="I19" s="2">
        <v>13</v>
      </c>
      <c r="J19" s="2" t="s">
        <v>67</v>
      </c>
      <c r="K19" s="4"/>
      <c r="L19" s="6">
        <f t="shared" si="0"/>
        <v>436</v>
      </c>
      <c r="M19" s="4">
        <f t="shared" si="1"/>
        <v>1090000</v>
      </c>
      <c r="N19" s="6"/>
      <c r="O19" s="6"/>
    </row>
    <row r="20" spans="1:15" x14ac:dyDescent="0.3">
      <c r="A20" s="2" t="s">
        <v>68</v>
      </c>
      <c r="B20" s="2" t="s">
        <v>69</v>
      </c>
      <c r="C20" s="2">
        <v>27</v>
      </c>
      <c r="D20" s="2" t="s">
        <v>27</v>
      </c>
      <c r="E20" s="2" t="s">
        <v>13</v>
      </c>
      <c r="F20" s="3">
        <v>45354</v>
      </c>
      <c r="G20" s="3">
        <v>45664</v>
      </c>
      <c r="H20" s="2">
        <v>800</v>
      </c>
      <c r="I20" s="2">
        <v>26</v>
      </c>
      <c r="J20" s="2" t="s">
        <v>35</v>
      </c>
      <c r="K20" s="4"/>
      <c r="L20" s="6">
        <f>INT(G20-F20)</f>
        <v>310</v>
      </c>
      <c r="M20" s="4">
        <f t="shared" si="1"/>
        <v>248000</v>
      </c>
      <c r="N20" s="6"/>
      <c r="O20" s="6"/>
    </row>
    <row r="21" spans="1:15" x14ac:dyDescent="0.3">
      <c r="A21" s="2" t="s">
        <v>70</v>
      </c>
      <c r="B21" s="2" t="s">
        <v>71</v>
      </c>
      <c r="C21" s="2">
        <v>28</v>
      </c>
      <c r="D21" s="2" t="s">
        <v>12</v>
      </c>
      <c r="E21" s="2" t="s">
        <v>31</v>
      </c>
      <c r="F21" s="3">
        <v>45417</v>
      </c>
      <c r="G21" s="3">
        <v>45608</v>
      </c>
      <c r="H21" s="2">
        <v>2500</v>
      </c>
      <c r="I21" s="2">
        <v>21</v>
      </c>
      <c r="J21" s="2" t="s">
        <v>35</v>
      </c>
      <c r="K21" s="2" t="s">
        <v>72</v>
      </c>
      <c r="L21" s="6">
        <f t="shared" si="0"/>
        <v>191</v>
      </c>
      <c r="M21" s="4">
        <f t="shared" si="1"/>
        <v>477500</v>
      </c>
      <c r="N21" s="6"/>
      <c r="O21" s="6">
        <v>477500</v>
      </c>
    </row>
    <row r="22" spans="1:15" x14ac:dyDescent="0.3">
      <c r="A22" s="2" t="s">
        <v>73</v>
      </c>
      <c r="B22" s="2" t="s">
        <v>74</v>
      </c>
      <c r="C22" s="2">
        <v>57</v>
      </c>
      <c r="D22" s="2" t="s">
        <v>27</v>
      </c>
      <c r="E22" s="2" t="s">
        <v>41</v>
      </c>
      <c r="F22" s="3">
        <v>45146</v>
      </c>
      <c r="G22" s="3">
        <v>45674</v>
      </c>
      <c r="H22" s="2">
        <v>1800</v>
      </c>
      <c r="I22" s="2">
        <v>19</v>
      </c>
      <c r="J22" s="2" t="s">
        <v>35</v>
      </c>
      <c r="K22" s="4"/>
      <c r="L22" s="6">
        <f t="shared" si="0"/>
        <v>528</v>
      </c>
      <c r="M22" s="4">
        <f t="shared" si="1"/>
        <v>950400</v>
      </c>
      <c r="N22" s="6">
        <f t="shared" si="1"/>
        <v>18057600</v>
      </c>
      <c r="O22" s="6"/>
    </row>
    <row r="23" spans="1:15" x14ac:dyDescent="0.3">
      <c r="A23" s="2" t="s">
        <v>75</v>
      </c>
      <c r="B23" s="2" t="s">
        <v>76</v>
      </c>
      <c r="C23" s="2">
        <v>26</v>
      </c>
      <c r="D23" s="2" t="s">
        <v>27</v>
      </c>
      <c r="E23" s="2" t="s">
        <v>41</v>
      </c>
      <c r="F23" s="3">
        <v>45320</v>
      </c>
      <c r="G23" s="3">
        <v>45616</v>
      </c>
      <c r="H23" s="2">
        <v>1800</v>
      </c>
      <c r="I23" s="2">
        <v>5</v>
      </c>
      <c r="J23" s="2" t="s">
        <v>14</v>
      </c>
      <c r="K23" s="4"/>
      <c r="L23" s="6">
        <f t="shared" si="0"/>
        <v>296</v>
      </c>
      <c r="M23" s="4">
        <f t="shared" si="1"/>
        <v>532800</v>
      </c>
      <c r="N23" s="6">
        <f t="shared" si="1"/>
        <v>2664000</v>
      </c>
      <c r="O23" s="6"/>
    </row>
    <row r="24" spans="1:15" x14ac:dyDescent="0.3">
      <c r="A24" s="2" t="s">
        <v>77</v>
      </c>
      <c r="B24" s="2" t="s">
        <v>78</v>
      </c>
      <c r="C24" s="2">
        <v>48</v>
      </c>
      <c r="D24" s="2" t="s">
        <v>12</v>
      </c>
      <c r="E24" s="2" t="s">
        <v>41</v>
      </c>
      <c r="F24" s="3">
        <v>45451</v>
      </c>
      <c r="G24" s="3">
        <v>45455</v>
      </c>
      <c r="H24" s="2">
        <v>1800</v>
      </c>
      <c r="I24" s="2">
        <v>18</v>
      </c>
      <c r="J24" s="2" t="s">
        <v>67</v>
      </c>
      <c r="K24" s="4"/>
      <c r="L24" s="6">
        <f t="shared" si="0"/>
        <v>4</v>
      </c>
      <c r="M24" s="4">
        <f t="shared" si="1"/>
        <v>7200</v>
      </c>
      <c r="N24" s="6">
        <f t="shared" si="1"/>
        <v>129600</v>
      </c>
      <c r="O24" s="6"/>
    </row>
    <row r="25" spans="1:15" x14ac:dyDescent="0.3">
      <c r="A25" s="2" t="s">
        <v>79</v>
      </c>
      <c r="B25" s="2" t="s">
        <v>80</v>
      </c>
      <c r="C25" s="2">
        <v>25</v>
      </c>
      <c r="D25" s="2" t="s">
        <v>27</v>
      </c>
      <c r="E25" s="2" t="s">
        <v>22</v>
      </c>
      <c r="F25" s="3">
        <v>45439</v>
      </c>
      <c r="G25" s="3">
        <v>45730</v>
      </c>
      <c r="H25" s="2">
        <v>1200</v>
      </c>
      <c r="I25" s="2">
        <v>6</v>
      </c>
      <c r="J25" s="2" t="s">
        <v>14</v>
      </c>
      <c r="K25" s="4"/>
      <c r="L25" s="6">
        <f t="shared" si="0"/>
        <v>291</v>
      </c>
      <c r="M25" s="4">
        <f t="shared" si="1"/>
        <v>349200</v>
      </c>
      <c r="N25" s="6"/>
      <c r="O25" s="6"/>
    </row>
    <row r="26" spans="1:15" x14ac:dyDescent="0.3">
      <c r="A26" s="2" t="s">
        <v>81</v>
      </c>
      <c r="B26" s="2" t="s">
        <v>82</v>
      </c>
      <c r="C26" s="2">
        <v>53</v>
      </c>
      <c r="D26" s="2" t="s">
        <v>12</v>
      </c>
      <c r="E26" s="2" t="s">
        <v>41</v>
      </c>
      <c r="F26" s="3">
        <v>45286</v>
      </c>
      <c r="G26" s="3">
        <v>45372</v>
      </c>
      <c r="H26" s="2">
        <v>1800</v>
      </c>
      <c r="I26" s="2">
        <v>17</v>
      </c>
      <c r="J26" s="2" t="s">
        <v>35</v>
      </c>
      <c r="K26" s="2" t="s">
        <v>83</v>
      </c>
      <c r="L26" s="6">
        <f t="shared" si="0"/>
        <v>86</v>
      </c>
      <c r="M26" s="4">
        <f>H26*L26</f>
        <v>154800</v>
      </c>
      <c r="N26" s="6">
        <f>I26*M26</f>
        <v>2631600</v>
      </c>
      <c r="O26" s="6"/>
    </row>
    <row r="27" spans="1:15" x14ac:dyDescent="0.3">
      <c r="A27" s="2" t="s">
        <v>84</v>
      </c>
      <c r="B27" s="2" t="s">
        <v>85</v>
      </c>
      <c r="C27" s="2">
        <v>42</v>
      </c>
      <c r="D27" s="2" t="s">
        <v>27</v>
      </c>
      <c r="E27" s="2" t="s">
        <v>22</v>
      </c>
      <c r="F27" s="3">
        <v>45702</v>
      </c>
      <c r="G27" s="3">
        <v>45727</v>
      </c>
      <c r="H27" s="2">
        <v>1200</v>
      </c>
      <c r="I27" s="2">
        <v>3</v>
      </c>
      <c r="J27" s="2" t="s">
        <v>67</v>
      </c>
      <c r="K27" s="4"/>
      <c r="L27" s="6">
        <f t="shared" si="0"/>
        <v>25</v>
      </c>
      <c r="M27" s="4">
        <f t="shared" si="1"/>
        <v>30000</v>
      </c>
      <c r="N27" s="6"/>
      <c r="O27" s="6"/>
    </row>
    <row r="28" spans="1:15" x14ac:dyDescent="0.3">
      <c r="A28" s="2" t="s">
        <v>86</v>
      </c>
      <c r="B28" s="2" t="s">
        <v>87</v>
      </c>
      <c r="C28" s="2">
        <v>24</v>
      </c>
      <c r="D28" s="2" t="s">
        <v>12</v>
      </c>
      <c r="E28" s="2" t="s">
        <v>31</v>
      </c>
      <c r="F28" s="3">
        <v>45698</v>
      </c>
      <c r="G28" s="3">
        <v>45726</v>
      </c>
      <c r="H28" s="2">
        <v>2500</v>
      </c>
      <c r="I28" s="2">
        <v>28</v>
      </c>
      <c r="J28" s="2" t="s">
        <v>35</v>
      </c>
      <c r="K28" s="4"/>
      <c r="L28" s="6">
        <f t="shared" si="0"/>
        <v>28</v>
      </c>
      <c r="M28" s="4">
        <f t="shared" si="1"/>
        <v>70000</v>
      </c>
      <c r="N28" s="6"/>
      <c r="O28" s="6">
        <v>70000</v>
      </c>
    </row>
    <row r="29" spans="1:15" x14ac:dyDescent="0.3">
      <c r="A29" s="2" t="s">
        <v>88</v>
      </c>
      <c r="B29" s="2" t="s">
        <v>89</v>
      </c>
      <c r="C29" s="2">
        <v>53</v>
      </c>
      <c r="D29" s="2" t="s">
        <v>12</v>
      </c>
      <c r="E29" s="2" t="s">
        <v>22</v>
      </c>
      <c r="F29" s="3">
        <v>45614</v>
      </c>
      <c r="G29" s="3">
        <v>45645</v>
      </c>
      <c r="H29" s="2">
        <v>1200</v>
      </c>
      <c r="I29" s="2">
        <v>23</v>
      </c>
      <c r="J29" s="2" t="s">
        <v>18</v>
      </c>
      <c r="K29" s="4"/>
      <c r="L29" s="6">
        <f t="shared" si="0"/>
        <v>31</v>
      </c>
      <c r="M29" s="4">
        <f t="shared" si="1"/>
        <v>37200</v>
      </c>
      <c r="N29" s="6"/>
      <c r="O29" s="6"/>
    </row>
    <row r="30" spans="1:15" x14ac:dyDescent="0.3">
      <c r="A30" s="2" t="s">
        <v>90</v>
      </c>
      <c r="B30" s="2" t="s">
        <v>91</v>
      </c>
      <c r="C30" s="2">
        <v>29</v>
      </c>
      <c r="D30" s="2" t="s">
        <v>27</v>
      </c>
      <c r="E30" s="2" t="s">
        <v>31</v>
      </c>
      <c r="F30" s="3">
        <v>45401</v>
      </c>
      <c r="G30" s="3">
        <v>45408</v>
      </c>
      <c r="H30" s="2">
        <v>2500</v>
      </c>
      <c r="I30" s="2">
        <v>8</v>
      </c>
      <c r="J30" s="2" t="s">
        <v>23</v>
      </c>
      <c r="K30" s="4"/>
      <c r="L30" s="6">
        <f t="shared" si="0"/>
        <v>7</v>
      </c>
      <c r="M30" s="4">
        <f t="shared" si="1"/>
        <v>17500</v>
      </c>
      <c r="N30" s="6"/>
      <c r="O30" s="6">
        <v>17500</v>
      </c>
    </row>
    <row r="31" spans="1:15" x14ac:dyDescent="0.3">
      <c r="A31" s="2" t="s">
        <v>92</v>
      </c>
      <c r="B31" s="2" t="s">
        <v>93</v>
      </c>
      <c r="C31" s="2">
        <v>31</v>
      </c>
      <c r="D31" s="2" t="s">
        <v>27</v>
      </c>
      <c r="E31" s="2" t="s">
        <v>31</v>
      </c>
      <c r="F31" s="3">
        <v>45667</v>
      </c>
      <c r="G31" s="3">
        <v>45745</v>
      </c>
      <c r="H31" s="2">
        <v>2500</v>
      </c>
      <c r="I31" s="2">
        <v>23</v>
      </c>
      <c r="J31" s="2" t="s">
        <v>42</v>
      </c>
      <c r="K31" s="2" t="s">
        <v>94</v>
      </c>
      <c r="L31" s="6">
        <f t="shared" si="0"/>
        <v>78</v>
      </c>
      <c r="M31" s="4">
        <f t="shared" si="1"/>
        <v>195000</v>
      </c>
      <c r="N31" s="6"/>
      <c r="O31" s="6">
        <v>195000</v>
      </c>
    </row>
    <row r="32" spans="1:15" x14ac:dyDescent="0.3">
      <c r="A32" s="2" t="s">
        <v>95</v>
      </c>
      <c r="B32" s="2" t="s">
        <v>96</v>
      </c>
      <c r="C32" s="2">
        <v>52</v>
      </c>
      <c r="D32" s="2" t="s">
        <v>27</v>
      </c>
      <c r="E32" s="2" t="s">
        <v>13</v>
      </c>
      <c r="F32" s="3">
        <v>45088</v>
      </c>
      <c r="G32" s="3">
        <v>45656</v>
      </c>
      <c r="H32" s="2">
        <v>800</v>
      </c>
      <c r="I32" s="2">
        <v>9</v>
      </c>
      <c r="J32" s="2" t="s">
        <v>67</v>
      </c>
      <c r="K32" s="2" t="s">
        <v>97</v>
      </c>
      <c r="L32" s="6">
        <f t="shared" si="0"/>
        <v>568</v>
      </c>
      <c r="M32" s="4">
        <f t="shared" si="1"/>
        <v>454400</v>
      </c>
      <c r="N32" s="6"/>
      <c r="O32" s="6"/>
    </row>
    <row r="33" spans="1:15" x14ac:dyDescent="0.3">
      <c r="A33" s="2" t="s">
        <v>98</v>
      </c>
      <c r="B33" s="2" t="s">
        <v>99</v>
      </c>
      <c r="C33" s="2">
        <v>20</v>
      </c>
      <c r="D33" s="2" t="s">
        <v>12</v>
      </c>
      <c r="E33" s="2" t="s">
        <v>22</v>
      </c>
      <c r="F33" s="3">
        <v>45391</v>
      </c>
      <c r="G33" s="3">
        <v>45604</v>
      </c>
      <c r="H33" s="2">
        <v>1200</v>
      </c>
      <c r="I33" s="2">
        <v>2</v>
      </c>
      <c r="J33" s="2" t="s">
        <v>35</v>
      </c>
      <c r="K33" s="4"/>
      <c r="L33" s="6">
        <f t="shared" si="0"/>
        <v>213</v>
      </c>
      <c r="M33" s="4">
        <f t="shared" si="1"/>
        <v>255600</v>
      </c>
      <c r="N33" s="6"/>
      <c r="O33" s="6"/>
    </row>
    <row r="34" spans="1:15" x14ac:dyDescent="0.3">
      <c r="A34" s="2" t="s">
        <v>100</v>
      </c>
      <c r="B34" s="2" t="s">
        <v>101</v>
      </c>
      <c r="C34" s="2">
        <v>22</v>
      </c>
      <c r="D34" s="2" t="s">
        <v>12</v>
      </c>
      <c r="E34" s="2" t="s">
        <v>13</v>
      </c>
      <c r="F34" s="3">
        <v>45699</v>
      </c>
      <c r="G34" s="3">
        <v>45740</v>
      </c>
      <c r="H34" s="2">
        <v>800</v>
      </c>
      <c r="I34" s="2">
        <v>30</v>
      </c>
      <c r="J34" s="2" t="s">
        <v>35</v>
      </c>
      <c r="K34" s="4"/>
      <c r="L34" s="6">
        <f t="shared" si="0"/>
        <v>41</v>
      </c>
      <c r="M34" s="4">
        <f t="shared" si="1"/>
        <v>32800</v>
      </c>
      <c r="N34" s="6"/>
      <c r="O34" s="6"/>
    </row>
    <row r="35" spans="1:15" x14ac:dyDescent="0.3">
      <c r="A35" s="2" t="s">
        <v>102</v>
      </c>
      <c r="B35" s="2" t="s">
        <v>103</v>
      </c>
      <c r="C35" s="2">
        <v>23</v>
      </c>
      <c r="D35" s="2" t="s">
        <v>12</v>
      </c>
      <c r="E35" s="2" t="s">
        <v>41</v>
      </c>
      <c r="F35" s="3">
        <v>45588</v>
      </c>
      <c r="G35" s="3">
        <v>45721</v>
      </c>
      <c r="H35" s="2">
        <v>1800</v>
      </c>
      <c r="I35" s="2">
        <v>23</v>
      </c>
      <c r="J35" s="2" t="s">
        <v>18</v>
      </c>
      <c r="K35" s="2" t="s">
        <v>104</v>
      </c>
      <c r="L35" s="6">
        <f t="shared" si="0"/>
        <v>133</v>
      </c>
      <c r="M35" s="4">
        <f>H35*L35</f>
        <v>239400</v>
      </c>
      <c r="N35" s="6">
        <f>I35*M35</f>
        <v>5506200</v>
      </c>
      <c r="O35" s="6"/>
    </row>
    <row r="36" spans="1:15" x14ac:dyDescent="0.3">
      <c r="A36" s="2" t="s">
        <v>105</v>
      </c>
      <c r="B36" s="2" t="s">
        <v>106</v>
      </c>
      <c r="C36" s="2">
        <v>27</v>
      </c>
      <c r="D36" s="2" t="s">
        <v>27</v>
      </c>
      <c r="E36" s="2" t="s">
        <v>22</v>
      </c>
      <c r="F36" s="3">
        <v>45312</v>
      </c>
      <c r="G36" s="3">
        <v>45652</v>
      </c>
      <c r="H36" s="2">
        <v>1200</v>
      </c>
      <c r="I36" s="2">
        <v>27</v>
      </c>
      <c r="J36" s="2" t="s">
        <v>18</v>
      </c>
      <c r="K36" s="4"/>
      <c r="L36" s="6">
        <f t="shared" si="0"/>
        <v>340</v>
      </c>
      <c r="M36" s="4">
        <f t="shared" si="1"/>
        <v>408000</v>
      </c>
      <c r="N36" s="6"/>
      <c r="O36" s="6"/>
    </row>
    <row r="37" spans="1:15" x14ac:dyDescent="0.3">
      <c r="N37" s="11">
        <f>SUM(N2:N36)</f>
        <v>32558400</v>
      </c>
      <c r="O37" s="12">
        <f>SUM(O2:O36)</f>
        <v>1372500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topLeftCell="J1" workbookViewId="0">
      <selection activeCell="I32" sqref="I32"/>
    </sheetView>
  </sheetViews>
  <sheetFormatPr defaultRowHeight="14.4" x14ac:dyDescent="0.3"/>
  <cols>
    <col min="2" max="2" width="14.88671875" bestFit="1" customWidth="1"/>
    <col min="6" max="7" width="10.33203125" bestFit="1" customWidth="1"/>
    <col min="8" max="8" width="12.109375" bestFit="1" customWidth="1"/>
    <col min="9" max="9" width="10.77734375" bestFit="1" customWidth="1"/>
    <col min="10" max="10" width="9.77734375" bestFit="1" customWidth="1"/>
    <col min="11" max="11" width="17.5546875" bestFit="1" customWidth="1"/>
    <col min="12" max="12" width="31.109375" bestFit="1" customWidth="1"/>
    <col min="13" max="13" width="26.44140625" bestFit="1" customWidth="1"/>
    <col min="14" max="14" width="32" style="17" bestFit="1" customWidth="1"/>
  </cols>
  <sheetData>
    <row r="1" spans="1:14" x14ac:dyDescent="0.3">
      <c r="A1" s="1"/>
      <c r="B1" s="1" t="s">
        <v>0</v>
      </c>
      <c r="C1" s="1" t="s">
        <v>1</v>
      </c>
      <c r="D1" s="1" t="s">
        <v>2</v>
      </c>
      <c r="E1" s="1" t="s">
        <v>3</v>
      </c>
      <c r="F1" s="1" t="s">
        <v>4</v>
      </c>
      <c r="G1" s="1" t="s">
        <v>5</v>
      </c>
      <c r="H1" s="1" t="s">
        <v>6</v>
      </c>
      <c r="I1" s="1" t="s">
        <v>7</v>
      </c>
      <c r="J1" s="1" t="s">
        <v>8</v>
      </c>
      <c r="K1" s="1" t="s">
        <v>9</v>
      </c>
      <c r="L1" s="8" t="s">
        <v>116</v>
      </c>
      <c r="M1" s="1" t="s">
        <v>107</v>
      </c>
      <c r="N1" s="16" t="s">
        <v>117</v>
      </c>
    </row>
    <row r="2" spans="1:14" x14ac:dyDescent="0.3">
      <c r="A2" s="2" t="s">
        <v>10</v>
      </c>
      <c r="B2" s="2" t="s">
        <v>11</v>
      </c>
      <c r="C2" s="2">
        <v>59</v>
      </c>
      <c r="D2" s="2" t="s">
        <v>12</v>
      </c>
      <c r="E2" s="2" t="s">
        <v>13</v>
      </c>
      <c r="F2" s="3">
        <v>45235</v>
      </c>
      <c r="G2" s="3">
        <v>45425</v>
      </c>
      <c r="H2" s="2">
        <v>800</v>
      </c>
      <c r="I2" s="2">
        <v>25</v>
      </c>
      <c r="J2" s="2" t="s">
        <v>14</v>
      </c>
      <c r="K2" s="2" t="s">
        <v>15</v>
      </c>
      <c r="L2" s="5" t="str">
        <f>IF(I2&lt;8,"yes","No")</f>
        <v>No</v>
      </c>
      <c r="M2" s="6">
        <f>INT(G2-F2)</f>
        <v>190</v>
      </c>
      <c r="N2" s="5" t="str">
        <f>IF(M2&gt;=6,"YES","NO")</f>
        <v>YES</v>
      </c>
    </row>
    <row r="3" spans="1:14" x14ac:dyDescent="0.3">
      <c r="A3" s="2" t="s">
        <v>16</v>
      </c>
      <c r="B3" s="2" t="s">
        <v>17</v>
      </c>
      <c r="C3" s="2">
        <v>27</v>
      </c>
      <c r="D3" s="2" t="s">
        <v>12</v>
      </c>
      <c r="E3" s="2" t="s">
        <v>13</v>
      </c>
      <c r="F3" s="3">
        <v>45714</v>
      </c>
      <c r="G3" s="3">
        <v>45740</v>
      </c>
      <c r="H3" s="2">
        <v>800</v>
      </c>
      <c r="I3" s="2">
        <v>20</v>
      </c>
      <c r="J3" s="2" t="s">
        <v>18</v>
      </c>
      <c r="K3" s="2" t="s">
        <v>19</v>
      </c>
      <c r="L3" s="5" t="str">
        <f t="shared" ref="L3:L36" si="0">IF(I3&lt;8,"yes","No")</f>
        <v>No</v>
      </c>
      <c r="M3" s="6">
        <f t="shared" ref="M3:M36" si="1">INT(G3-F3)</f>
        <v>26</v>
      </c>
      <c r="N3" s="5" t="str">
        <f t="shared" ref="N3:N36" si="2">IF(M3&gt;=6,"YES","NO")</f>
        <v>YES</v>
      </c>
    </row>
    <row r="4" spans="1:14" x14ac:dyDescent="0.3">
      <c r="A4" s="2" t="s">
        <v>20</v>
      </c>
      <c r="B4" s="2" t="s">
        <v>21</v>
      </c>
      <c r="C4" s="2">
        <v>24</v>
      </c>
      <c r="D4" s="2" t="s">
        <v>12</v>
      </c>
      <c r="E4" s="2" t="s">
        <v>22</v>
      </c>
      <c r="F4" s="3">
        <v>45191</v>
      </c>
      <c r="G4" s="3">
        <v>45371</v>
      </c>
      <c r="H4" s="2">
        <v>1200</v>
      </c>
      <c r="I4" s="2">
        <v>18</v>
      </c>
      <c r="J4" s="2" t="s">
        <v>23</v>
      </c>
      <c r="K4" s="2" t="s">
        <v>24</v>
      </c>
      <c r="L4" s="5" t="str">
        <f t="shared" si="0"/>
        <v>No</v>
      </c>
      <c r="M4" s="6">
        <f t="shared" si="1"/>
        <v>180</v>
      </c>
      <c r="N4" s="5" t="str">
        <f t="shared" si="2"/>
        <v>YES</v>
      </c>
    </row>
    <row r="5" spans="1:14" x14ac:dyDescent="0.3">
      <c r="A5" s="2" t="s">
        <v>25</v>
      </c>
      <c r="B5" s="2" t="s">
        <v>26</v>
      </c>
      <c r="C5" s="2">
        <v>31</v>
      </c>
      <c r="D5" s="2" t="s">
        <v>27</v>
      </c>
      <c r="E5" s="2" t="s">
        <v>22</v>
      </c>
      <c r="F5" s="3">
        <v>45479</v>
      </c>
      <c r="G5" s="3">
        <v>45587</v>
      </c>
      <c r="H5" s="2">
        <v>1200</v>
      </c>
      <c r="I5" s="2">
        <v>16</v>
      </c>
      <c r="J5" s="2" t="s">
        <v>23</v>
      </c>
      <c r="K5" s="2" t="s">
        <v>28</v>
      </c>
      <c r="L5" s="5" t="str">
        <f t="shared" si="0"/>
        <v>No</v>
      </c>
      <c r="M5" s="6">
        <f t="shared" si="1"/>
        <v>108</v>
      </c>
      <c r="N5" s="5" t="str">
        <f t="shared" si="2"/>
        <v>YES</v>
      </c>
    </row>
    <row r="6" spans="1:14" x14ac:dyDescent="0.3">
      <c r="A6" s="2" t="s">
        <v>29</v>
      </c>
      <c r="B6" s="2" t="s">
        <v>30</v>
      </c>
      <c r="C6" s="2">
        <v>19</v>
      </c>
      <c r="D6" s="2" t="s">
        <v>12</v>
      </c>
      <c r="E6" s="2" t="s">
        <v>31</v>
      </c>
      <c r="F6" s="3">
        <v>45286</v>
      </c>
      <c r="G6" s="3">
        <v>45501</v>
      </c>
      <c r="H6" s="2">
        <v>2500</v>
      </c>
      <c r="I6" s="2">
        <v>12</v>
      </c>
      <c r="J6" s="2" t="s">
        <v>14</v>
      </c>
      <c r="K6" s="2" t="s">
        <v>32</v>
      </c>
      <c r="L6" s="5" t="str">
        <f t="shared" si="0"/>
        <v>No</v>
      </c>
      <c r="M6" s="6">
        <f t="shared" si="1"/>
        <v>215</v>
      </c>
      <c r="N6" s="5" t="str">
        <f t="shared" si="2"/>
        <v>YES</v>
      </c>
    </row>
    <row r="7" spans="1:14" x14ac:dyDescent="0.3">
      <c r="A7" s="2" t="s">
        <v>33</v>
      </c>
      <c r="B7" s="2" t="s">
        <v>34</v>
      </c>
      <c r="C7" s="2">
        <v>40</v>
      </c>
      <c r="D7" s="2" t="s">
        <v>12</v>
      </c>
      <c r="E7" s="2" t="s">
        <v>13</v>
      </c>
      <c r="F7" s="3">
        <v>45317</v>
      </c>
      <c r="G7" s="3">
        <v>45392</v>
      </c>
      <c r="H7" s="2">
        <v>800</v>
      </c>
      <c r="I7" s="2">
        <v>14</v>
      </c>
      <c r="J7" s="2" t="s">
        <v>35</v>
      </c>
      <c r="K7" s="2" t="s">
        <v>36</v>
      </c>
      <c r="L7" s="5" t="str">
        <f t="shared" si="0"/>
        <v>No</v>
      </c>
      <c r="M7" s="6">
        <f t="shared" si="1"/>
        <v>75</v>
      </c>
      <c r="N7" s="5" t="str">
        <f t="shared" si="2"/>
        <v>YES</v>
      </c>
    </row>
    <row r="8" spans="1:14" x14ac:dyDescent="0.3">
      <c r="A8" s="2" t="s">
        <v>37</v>
      </c>
      <c r="B8" s="2" t="s">
        <v>38</v>
      </c>
      <c r="C8" s="2">
        <v>41</v>
      </c>
      <c r="D8" s="2" t="s">
        <v>27</v>
      </c>
      <c r="E8" s="2" t="s">
        <v>13</v>
      </c>
      <c r="F8" s="3">
        <v>45588</v>
      </c>
      <c r="G8" s="3">
        <v>45677</v>
      </c>
      <c r="H8" s="2">
        <v>800</v>
      </c>
      <c r="I8" s="2">
        <v>25</v>
      </c>
      <c r="J8" s="2" t="s">
        <v>18</v>
      </c>
      <c r="K8" s="4"/>
      <c r="L8" s="5" t="str">
        <f t="shared" si="0"/>
        <v>No</v>
      </c>
      <c r="M8" s="6">
        <f t="shared" si="1"/>
        <v>89</v>
      </c>
      <c r="N8" s="5" t="str">
        <f t="shared" si="2"/>
        <v>YES</v>
      </c>
    </row>
    <row r="9" spans="1:14" x14ac:dyDescent="0.3">
      <c r="A9" s="2" t="s">
        <v>39</v>
      </c>
      <c r="B9" s="2" t="s">
        <v>40</v>
      </c>
      <c r="C9" s="2">
        <v>43</v>
      </c>
      <c r="D9" s="2" t="s">
        <v>12</v>
      </c>
      <c r="E9" s="2" t="s">
        <v>41</v>
      </c>
      <c r="F9" s="3">
        <v>45450</v>
      </c>
      <c r="G9" s="3">
        <v>45563</v>
      </c>
      <c r="H9" s="2">
        <v>1800</v>
      </c>
      <c r="I9" s="2">
        <v>28</v>
      </c>
      <c r="J9" s="2" t="s">
        <v>42</v>
      </c>
      <c r="K9" s="4"/>
      <c r="L9" s="5" t="str">
        <f t="shared" si="0"/>
        <v>No</v>
      </c>
      <c r="M9" s="6">
        <f t="shared" si="1"/>
        <v>113</v>
      </c>
      <c r="N9" s="5" t="str">
        <f t="shared" si="2"/>
        <v>YES</v>
      </c>
    </row>
    <row r="10" spans="1:14" x14ac:dyDescent="0.3">
      <c r="A10" s="2" t="s">
        <v>43</v>
      </c>
      <c r="B10" s="2" t="s">
        <v>44</v>
      </c>
      <c r="C10" s="2">
        <v>42</v>
      </c>
      <c r="D10" s="2" t="s">
        <v>12</v>
      </c>
      <c r="E10" s="2" t="s">
        <v>13</v>
      </c>
      <c r="F10" s="3">
        <v>45569</v>
      </c>
      <c r="G10" s="3">
        <v>45582</v>
      </c>
      <c r="H10" s="2">
        <v>800</v>
      </c>
      <c r="I10" s="18">
        <v>3</v>
      </c>
      <c r="J10" s="2" t="s">
        <v>42</v>
      </c>
      <c r="K10" s="2" t="s">
        <v>45</v>
      </c>
      <c r="L10" s="5" t="str">
        <f t="shared" si="0"/>
        <v>yes</v>
      </c>
      <c r="M10" s="6">
        <f t="shared" si="1"/>
        <v>13</v>
      </c>
      <c r="N10" s="5" t="str">
        <f t="shared" si="2"/>
        <v>YES</v>
      </c>
    </row>
    <row r="11" spans="1:14" x14ac:dyDescent="0.3">
      <c r="A11" s="2" t="s">
        <v>46</v>
      </c>
      <c r="B11" s="2" t="s">
        <v>47</v>
      </c>
      <c r="C11" s="2">
        <v>37</v>
      </c>
      <c r="D11" s="2" t="s">
        <v>12</v>
      </c>
      <c r="E11" s="2" t="s">
        <v>22</v>
      </c>
      <c r="F11" s="3">
        <v>45202</v>
      </c>
      <c r="G11" s="3">
        <v>45280</v>
      </c>
      <c r="H11" s="2">
        <v>1200</v>
      </c>
      <c r="I11" s="2">
        <v>29</v>
      </c>
      <c r="J11" s="2" t="s">
        <v>35</v>
      </c>
      <c r="K11" s="2" t="s">
        <v>48</v>
      </c>
      <c r="L11" s="5" t="str">
        <f t="shared" si="0"/>
        <v>No</v>
      </c>
      <c r="M11" s="6">
        <f t="shared" si="1"/>
        <v>78</v>
      </c>
      <c r="N11" s="5" t="str">
        <f t="shared" si="2"/>
        <v>YES</v>
      </c>
    </row>
    <row r="12" spans="1:14" x14ac:dyDescent="0.3">
      <c r="A12" s="2" t="s">
        <v>49</v>
      </c>
      <c r="B12" s="2" t="s">
        <v>50</v>
      </c>
      <c r="C12" s="2">
        <v>48</v>
      </c>
      <c r="D12" s="2" t="s">
        <v>27</v>
      </c>
      <c r="E12" s="2" t="s">
        <v>22</v>
      </c>
      <c r="F12" s="3">
        <v>45297</v>
      </c>
      <c r="G12" s="3">
        <v>45459</v>
      </c>
      <c r="H12" s="2">
        <v>1200</v>
      </c>
      <c r="I12" s="2">
        <v>13</v>
      </c>
      <c r="J12" s="2" t="s">
        <v>14</v>
      </c>
      <c r="K12" s="2" t="s">
        <v>51</v>
      </c>
      <c r="L12" s="5" t="str">
        <f t="shared" si="0"/>
        <v>No</v>
      </c>
      <c r="M12" s="6">
        <f t="shared" si="1"/>
        <v>162</v>
      </c>
      <c r="N12" s="5" t="str">
        <f t="shared" si="2"/>
        <v>YES</v>
      </c>
    </row>
    <row r="13" spans="1:14" x14ac:dyDescent="0.3">
      <c r="A13" s="2" t="s">
        <v>52</v>
      </c>
      <c r="B13" s="2" t="s">
        <v>53</v>
      </c>
      <c r="C13" s="2">
        <v>36</v>
      </c>
      <c r="D13" s="2" t="s">
        <v>12</v>
      </c>
      <c r="E13" s="2" t="s">
        <v>22</v>
      </c>
      <c r="F13" s="3">
        <v>45154</v>
      </c>
      <c r="G13" s="3">
        <v>45568</v>
      </c>
      <c r="H13" s="2">
        <v>1200</v>
      </c>
      <c r="I13" s="2">
        <v>19</v>
      </c>
      <c r="J13" s="2" t="s">
        <v>42</v>
      </c>
      <c r="K13" s="2" t="s">
        <v>54</v>
      </c>
      <c r="L13" s="5" t="str">
        <f t="shared" si="0"/>
        <v>No</v>
      </c>
      <c r="M13" s="6">
        <f t="shared" si="1"/>
        <v>414</v>
      </c>
      <c r="N13" s="5" t="str">
        <f t="shared" si="2"/>
        <v>YES</v>
      </c>
    </row>
    <row r="14" spans="1:14" x14ac:dyDescent="0.3">
      <c r="A14" s="2" t="s">
        <v>55</v>
      </c>
      <c r="B14" s="2" t="s">
        <v>56</v>
      </c>
      <c r="C14" s="2">
        <v>48</v>
      </c>
      <c r="D14" s="2" t="s">
        <v>27</v>
      </c>
      <c r="E14" s="2" t="s">
        <v>41</v>
      </c>
      <c r="F14" s="3">
        <v>45556</v>
      </c>
      <c r="G14" s="3">
        <v>45641</v>
      </c>
      <c r="H14" s="2">
        <v>1800</v>
      </c>
      <c r="I14" s="2">
        <v>22</v>
      </c>
      <c r="J14" s="2" t="s">
        <v>42</v>
      </c>
      <c r="K14" s="4"/>
      <c r="L14" s="5" t="str">
        <f t="shared" si="0"/>
        <v>No</v>
      </c>
      <c r="M14" s="6">
        <f t="shared" si="1"/>
        <v>85</v>
      </c>
      <c r="N14" s="5" t="str">
        <f t="shared" si="2"/>
        <v>YES</v>
      </c>
    </row>
    <row r="15" spans="1:14" x14ac:dyDescent="0.3">
      <c r="A15" s="2" t="s">
        <v>57</v>
      </c>
      <c r="B15" s="2" t="s">
        <v>58</v>
      </c>
      <c r="C15" s="2">
        <v>39</v>
      </c>
      <c r="D15" s="2" t="s">
        <v>12</v>
      </c>
      <c r="E15" s="2" t="s">
        <v>22</v>
      </c>
      <c r="F15" s="3">
        <v>45065</v>
      </c>
      <c r="G15" s="3">
        <v>45242</v>
      </c>
      <c r="H15" s="2">
        <v>1200</v>
      </c>
      <c r="I15" s="2">
        <v>28</v>
      </c>
      <c r="J15" s="2" t="s">
        <v>35</v>
      </c>
      <c r="K15" s="4"/>
      <c r="L15" s="5" t="str">
        <f t="shared" si="0"/>
        <v>No</v>
      </c>
      <c r="M15" s="6">
        <f t="shared" si="1"/>
        <v>177</v>
      </c>
      <c r="N15" s="5" t="str">
        <f t="shared" si="2"/>
        <v>YES</v>
      </c>
    </row>
    <row r="16" spans="1:14" x14ac:dyDescent="0.3">
      <c r="A16" s="2" t="s">
        <v>59</v>
      </c>
      <c r="B16" s="2" t="s">
        <v>60</v>
      </c>
      <c r="C16" s="2">
        <v>44</v>
      </c>
      <c r="D16" s="2" t="s">
        <v>27</v>
      </c>
      <c r="E16" s="2" t="s">
        <v>13</v>
      </c>
      <c r="F16" s="3">
        <v>45333</v>
      </c>
      <c r="G16" s="3">
        <v>45540</v>
      </c>
      <c r="H16" s="2">
        <v>800</v>
      </c>
      <c r="I16" s="18">
        <v>8</v>
      </c>
      <c r="J16" s="2" t="s">
        <v>23</v>
      </c>
      <c r="K16" s="4"/>
      <c r="L16" s="5" t="str">
        <f t="shared" si="0"/>
        <v>No</v>
      </c>
      <c r="M16" s="6">
        <f t="shared" si="1"/>
        <v>207</v>
      </c>
      <c r="N16" s="5" t="str">
        <f t="shared" si="2"/>
        <v>YES</v>
      </c>
    </row>
    <row r="17" spans="1:14" x14ac:dyDescent="0.3">
      <c r="A17" s="2" t="s">
        <v>61</v>
      </c>
      <c r="B17" s="2" t="s">
        <v>62</v>
      </c>
      <c r="C17" s="2">
        <v>39</v>
      </c>
      <c r="D17" s="2" t="s">
        <v>12</v>
      </c>
      <c r="E17" s="2" t="s">
        <v>31</v>
      </c>
      <c r="F17" s="3">
        <v>45702</v>
      </c>
      <c r="G17" s="3">
        <v>45732</v>
      </c>
      <c r="H17" s="2">
        <v>2500</v>
      </c>
      <c r="I17" s="2">
        <v>14</v>
      </c>
      <c r="J17" s="2" t="s">
        <v>42</v>
      </c>
      <c r="K17" s="4"/>
      <c r="L17" s="5" t="str">
        <f t="shared" si="0"/>
        <v>No</v>
      </c>
      <c r="M17" s="6">
        <f t="shared" si="1"/>
        <v>30</v>
      </c>
      <c r="N17" s="5" t="str">
        <f t="shared" si="2"/>
        <v>YES</v>
      </c>
    </row>
    <row r="18" spans="1:14" x14ac:dyDescent="0.3">
      <c r="A18" s="2" t="s">
        <v>63</v>
      </c>
      <c r="B18" s="2" t="s">
        <v>64</v>
      </c>
      <c r="C18" s="2">
        <v>35</v>
      </c>
      <c r="D18" s="2" t="s">
        <v>12</v>
      </c>
      <c r="E18" s="2" t="s">
        <v>22</v>
      </c>
      <c r="F18" s="3">
        <v>45329</v>
      </c>
      <c r="G18" s="3">
        <v>45685</v>
      </c>
      <c r="H18" s="2">
        <v>1200</v>
      </c>
      <c r="I18" s="2">
        <v>25</v>
      </c>
      <c r="J18" s="2" t="s">
        <v>23</v>
      </c>
      <c r="K18" s="4"/>
      <c r="L18" s="5" t="str">
        <f t="shared" si="0"/>
        <v>No</v>
      </c>
      <c r="M18" s="6">
        <f t="shared" si="1"/>
        <v>356</v>
      </c>
      <c r="N18" s="5" t="str">
        <f t="shared" si="2"/>
        <v>YES</v>
      </c>
    </row>
    <row r="19" spans="1:14" x14ac:dyDescent="0.3">
      <c r="A19" s="2" t="s">
        <v>65</v>
      </c>
      <c r="B19" s="2" t="s">
        <v>66</v>
      </c>
      <c r="C19" s="2">
        <v>56</v>
      </c>
      <c r="D19" s="2" t="s">
        <v>27</v>
      </c>
      <c r="E19" s="2" t="s">
        <v>31</v>
      </c>
      <c r="F19" s="3">
        <v>45213</v>
      </c>
      <c r="G19" s="3">
        <v>45649</v>
      </c>
      <c r="H19" s="2">
        <v>2500</v>
      </c>
      <c r="I19" s="2">
        <v>13</v>
      </c>
      <c r="J19" s="2" t="s">
        <v>67</v>
      </c>
      <c r="K19" s="4"/>
      <c r="L19" s="5" t="str">
        <f t="shared" si="0"/>
        <v>No</v>
      </c>
      <c r="M19" s="6">
        <f t="shared" si="1"/>
        <v>436</v>
      </c>
      <c r="N19" s="5" t="str">
        <f t="shared" si="2"/>
        <v>YES</v>
      </c>
    </row>
    <row r="20" spans="1:14" x14ac:dyDescent="0.3">
      <c r="A20" s="2" t="s">
        <v>68</v>
      </c>
      <c r="B20" s="2" t="s">
        <v>69</v>
      </c>
      <c r="C20" s="2">
        <v>27</v>
      </c>
      <c r="D20" s="2" t="s">
        <v>27</v>
      </c>
      <c r="E20" s="2" t="s">
        <v>13</v>
      </c>
      <c r="F20" s="3">
        <v>45354</v>
      </c>
      <c r="G20" s="3">
        <v>45664</v>
      </c>
      <c r="H20" s="2">
        <v>800</v>
      </c>
      <c r="I20" s="2">
        <v>26</v>
      </c>
      <c r="J20" s="2" t="s">
        <v>35</v>
      </c>
      <c r="K20" s="4"/>
      <c r="L20" s="5" t="str">
        <f t="shared" si="0"/>
        <v>No</v>
      </c>
      <c r="M20" s="6">
        <f t="shared" si="1"/>
        <v>310</v>
      </c>
      <c r="N20" s="5" t="str">
        <f>IF(M20&gt;=6,"YES","NO")</f>
        <v>YES</v>
      </c>
    </row>
    <row r="21" spans="1:14" x14ac:dyDescent="0.3">
      <c r="A21" s="2" t="s">
        <v>70</v>
      </c>
      <c r="B21" s="2" t="s">
        <v>71</v>
      </c>
      <c r="C21" s="2">
        <v>28</v>
      </c>
      <c r="D21" s="2" t="s">
        <v>12</v>
      </c>
      <c r="E21" s="2" t="s">
        <v>31</v>
      </c>
      <c r="F21" s="3">
        <v>45417</v>
      </c>
      <c r="G21" s="3">
        <v>45608</v>
      </c>
      <c r="H21" s="2">
        <v>2500</v>
      </c>
      <c r="I21" s="2">
        <v>21</v>
      </c>
      <c r="J21" s="2" t="s">
        <v>35</v>
      </c>
      <c r="K21" s="2" t="s">
        <v>72</v>
      </c>
      <c r="L21" s="5" t="str">
        <f t="shared" si="0"/>
        <v>No</v>
      </c>
      <c r="M21" s="6">
        <f t="shared" si="1"/>
        <v>191</v>
      </c>
      <c r="N21" s="5" t="str">
        <f t="shared" si="2"/>
        <v>YES</v>
      </c>
    </row>
    <row r="22" spans="1:14" x14ac:dyDescent="0.3">
      <c r="A22" s="2" t="s">
        <v>73</v>
      </c>
      <c r="B22" s="2" t="s">
        <v>74</v>
      </c>
      <c r="C22" s="2">
        <v>57</v>
      </c>
      <c r="D22" s="2" t="s">
        <v>27</v>
      </c>
      <c r="E22" s="2" t="s">
        <v>41</v>
      </c>
      <c r="F22" s="3">
        <v>45146</v>
      </c>
      <c r="G22" s="3">
        <v>45674</v>
      </c>
      <c r="H22" s="2">
        <v>1800</v>
      </c>
      <c r="I22" s="2">
        <v>19</v>
      </c>
      <c r="J22" s="2" t="s">
        <v>35</v>
      </c>
      <c r="K22" s="4"/>
      <c r="L22" s="5" t="str">
        <f t="shared" si="0"/>
        <v>No</v>
      </c>
      <c r="M22" s="6">
        <f t="shared" si="1"/>
        <v>528</v>
      </c>
      <c r="N22" s="5" t="str">
        <f t="shared" si="2"/>
        <v>YES</v>
      </c>
    </row>
    <row r="23" spans="1:14" x14ac:dyDescent="0.3">
      <c r="A23" s="2" t="s">
        <v>75</v>
      </c>
      <c r="B23" s="2" t="s">
        <v>76</v>
      </c>
      <c r="C23" s="2">
        <v>26</v>
      </c>
      <c r="D23" s="2" t="s">
        <v>27</v>
      </c>
      <c r="E23" s="2" t="s">
        <v>41</v>
      </c>
      <c r="F23" s="3">
        <v>45320</v>
      </c>
      <c r="G23" s="3">
        <v>45616</v>
      </c>
      <c r="H23" s="2">
        <v>1800</v>
      </c>
      <c r="I23" s="18">
        <v>5</v>
      </c>
      <c r="J23" s="2" t="s">
        <v>14</v>
      </c>
      <c r="K23" s="4"/>
      <c r="L23" s="5" t="str">
        <f t="shared" si="0"/>
        <v>yes</v>
      </c>
      <c r="M23" s="6">
        <f t="shared" si="1"/>
        <v>296</v>
      </c>
      <c r="N23" s="5" t="str">
        <f t="shared" si="2"/>
        <v>YES</v>
      </c>
    </row>
    <row r="24" spans="1:14" x14ac:dyDescent="0.3">
      <c r="A24" s="2" t="s">
        <v>77</v>
      </c>
      <c r="B24" s="2" t="s">
        <v>78</v>
      </c>
      <c r="C24" s="2">
        <v>48</v>
      </c>
      <c r="D24" s="2" t="s">
        <v>12</v>
      </c>
      <c r="E24" s="2" t="s">
        <v>41</v>
      </c>
      <c r="F24" s="3">
        <v>45451</v>
      </c>
      <c r="G24" s="3">
        <v>45455</v>
      </c>
      <c r="H24" s="2">
        <v>1800</v>
      </c>
      <c r="I24" s="2">
        <v>18</v>
      </c>
      <c r="J24" s="2" t="s">
        <v>67</v>
      </c>
      <c r="K24" s="4"/>
      <c r="L24" s="5" t="str">
        <f t="shared" si="0"/>
        <v>No</v>
      </c>
      <c r="M24" s="6">
        <f t="shared" si="1"/>
        <v>4</v>
      </c>
      <c r="N24" s="5" t="str">
        <f t="shared" si="2"/>
        <v>NO</v>
      </c>
    </row>
    <row r="25" spans="1:14" x14ac:dyDescent="0.3">
      <c r="A25" s="2" t="s">
        <v>79</v>
      </c>
      <c r="B25" s="2" t="s">
        <v>80</v>
      </c>
      <c r="C25" s="2">
        <v>25</v>
      </c>
      <c r="D25" s="2" t="s">
        <v>27</v>
      </c>
      <c r="E25" s="2" t="s">
        <v>22</v>
      </c>
      <c r="F25" s="3">
        <v>45439</v>
      </c>
      <c r="G25" s="3">
        <v>45730</v>
      </c>
      <c r="H25" s="2">
        <v>1200</v>
      </c>
      <c r="I25" s="18">
        <v>6</v>
      </c>
      <c r="J25" s="2" t="s">
        <v>14</v>
      </c>
      <c r="K25" s="4"/>
      <c r="L25" s="5" t="str">
        <f t="shared" si="0"/>
        <v>yes</v>
      </c>
      <c r="M25" s="6">
        <f t="shared" si="1"/>
        <v>291</v>
      </c>
      <c r="N25" s="5" t="str">
        <f t="shared" si="2"/>
        <v>YES</v>
      </c>
    </row>
    <row r="26" spans="1:14" x14ac:dyDescent="0.3">
      <c r="A26" s="2" t="s">
        <v>81</v>
      </c>
      <c r="B26" s="2" t="s">
        <v>82</v>
      </c>
      <c r="C26" s="2">
        <v>53</v>
      </c>
      <c r="D26" s="2" t="s">
        <v>12</v>
      </c>
      <c r="E26" s="2" t="s">
        <v>41</v>
      </c>
      <c r="F26" s="3">
        <v>45286</v>
      </c>
      <c r="G26" s="3">
        <v>45372</v>
      </c>
      <c r="H26" s="2">
        <v>1800</v>
      </c>
      <c r="I26" s="2">
        <v>17</v>
      </c>
      <c r="J26" s="2" t="s">
        <v>35</v>
      </c>
      <c r="K26" s="2" t="s">
        <v>83</v>
      </c>
      <c r="L26" s="5" t="str">
        <f t="shared" si="0"/>
        <v>No</v>
      </c>
      <c r="M26" s="6">
        <f t="shared" si="1"/>
        <v>86</v>
      </c>
      <c r="N26" s="5" t="str">
        <f t="shared" si="2"/>
        <v>YES</v>
      </c>
    </row>
    <row r="27" spans="1:14" x14ac:dyDescent="0.3">
      <c r="A27" s="2" t="s">
        <v>84</v>
      </c>
      <c r="B27" s="2" t="s">
        <v>85</v>
      </c>
      <c r="C27" s="2">
        <v>42</v>
      </c>
      <c r="D27" s="2" t="s">
        <v>27</v>
      </c>
      <c r="E27" s="2" t="s">
        <v>22</v>
      </c>
      <c r="F27" s="3">
        <v>45702</v>
      </c>
      <c r="G27" s="3">
        <v>45727</v>
      </c>
      <c r="H27" s="2">
        <v>1200</v>
      </c>
      <c r="I27" s="18">
        <v>3</v>
      </c>
      <c r="J27" s="2" t="s">
        <v>67</v>
      </c>
      <c r="K27" s="4"/>
      <c r="L27" s="5" t="str">
        <f t="shared" si="0"/>
        <v>yes</v>
      </c>
      <c r="M27" s="6">
        <f t="shared" si="1"/>
        <v>25</v>
      </c>
      <c r="N27" s="5" t="str">
        <f t="shared" si="2"/>
        <v>YES</v>
      </c>
    </row>
    <row r="28" spans="1:14" x14ac:dyDescent="0.3">
      <c r="A28" s="2" t="s">
        <v>86</v>
      </c>
      <c r="B28" s="2" t="s">
        <v>87</v>
      </c>
      <c r="C28" s="2">
        <v>24</v>
      </c>
      <c r="D28" s="2" t="s">
        <v>12</v>
      </c>
      <c r="E28" s="2" t="s">
        <v>31</v>
      </c>
      <c r="F28" s="3">
        <v>45698</v>
      </c>
      <c r="G28" s="3">
        <v>45726</v>
      </c>
      <c r="H28" s="2">
        <v>2500</v>
      </c>
      <c r="I28" s="2">
        <v>28</v>
      </c>
      <c r="J28" s="2" t="s">
        <v>35</v>
      </c>
      <c r="K28" s="4"/>
      <c r="L28" s="5" t="str">
        <f t="shared" si="0"/>
        <v>No</v>
      </c>
      <c r="M28" s="6">
        <f t="shared" si="1"/>
        <v>28</v>
      </c>
      <c r="N28" s="5" t="str">
        <f t="shared" si="2"/>
        <v>YES</v>
      </c>
    </row>
    <row r="29" spans="1:14" x14ac:dyDescent="0.3">
      <c r="A29" s="2" t="s">
        <v>88</v>
      </c>
      <c r="B29" s="2" t="s">
        <v>89</v>
      </c>
      <c r="C29" s="2">
        <v>53</v>
      </c>
      <c r="D29" s="2" t="s">
        <v>12</v>
      </c>
      <c r="E29" s="2" t="s">
        <v>22</v>
      </c>
      <c r="F29" s="3">
        <v>45614</v>
      </c>
      <c r="G29" s="3">
        <v>45645</v>
      </c>
      <c r="H29" s="2">
        <v>1200</v>
      </c>
      <c r="I29" s="2">
        <v>23</v>
      </c>
      <c r="J29" s="2" t="s">
        <v>18</v>
      </c>
      <c r="K29" s="4"/>
      <c r="L29" s="5" t="str">
        <f>IF(I29&lt;8,"yes","No")</f>
        <v>No</v>
      </c>
      <c r="M29" s="6">
        <f t="shared" si="1"/>
        <v>31</v>
      </c>
      <c r="N29" s="5" t="str">
        <f t="shared" si="2"/>
        <v>YES</v>
      </c>
    </row>
    <row r="30" spans="1:14" x14ac:dyDescent="0.3">
      <c r="A30" s="2" t="s">
        <v>90</v>
      </c>
      <c r="B30" s="2" t="s">
        <v>91</v>
      </c>
      <c r="C30" s="2">
        <v>29</v>
      </c>
      <c r="D30" s="2" t="s">
        <v>27</v>
      </c>
      <c r="E30" s="2" t="s">
        <v>31</v>
      </c>
      <c r="F30" s="3">
        <v>45401</v>
      </c>
      <c r="G30" s="3">
        <v>45408</v>
      </c>
      <c r="H30" s="2">
        <v>2500</v>
      </c>
      <c r="I30" s="18">
        <v>8</v>
      </c>
      <c r="J30" s="2" t="s">
        <v>23</v>
      </c>
      <c r="K30" s="4"/>
      <c r="L30" s="5" t="str">
        <f t="shared" si="0"/>
        <v>No</v>
      </c>
      <c r="M30" s="6">
        <f t="shared" si="1"/>
        <v>7</v>
      </c>
      <c r="N30" s="5" t="str">
        <f t="shared" si="2"/>
        <v>YES</v>
      </c>
    </row>
    <row r="31" spans="1:14" x14ac:dyDescent="0.3">
      <c r="A31" s="2" t="s">
        <v>92</v>
      </c>
      <c r="B31" s="2" t="s">
        <v>93</v>
      </c>
      <c r="C31" s="2">
        <v>31</v>
      </c>
      <c r="D31" s="2" t="s">
        <v>27</v>
      </c>
      <c r="E31" s="2" t="s">
        <v>31</v>
      </c>
      <c r="F31" s="3">
        <v>45667</v>
      </c>
      <c r="G31" s="3">
        <v>45745</v>
      </c>
      <c r="H31" s="2">
        <v>2500</v>
      </c>
      <c r="I31" s="2">
        <v>23</v>
      </c>
      <c r="J31" s="2" t="s">
        <v>42</v>
      </c>
      <c r="K31" s="2" t="s">
        <v>94</v>
      </c>
      <c r="L31" s="5" t="str">
        <f t="shared" si="0"/>
        <v>No</v>
      </c>
      <c r="M31" s="6">
        <f t="shared" si="1"/>
        <v>78</v>
      </c>
      <c r="N31" s="5" t="str">
        <f t="shared" si="2"/>
        <v>YES</v>
      </c>
    </row>
    <row r="32" spans="1:14" x14ac:dyDescent="0.3">
      <c r="A32" s="2" t="s">
        <v>95</v>
      </c>
      <c r="B32" s="2" t="s">
        <v>96</v>
      </c>
      <c r="C32" s="2">
        <v>52</v>
      </c>
      <c r="D32" s="2" t="s">
        <v>27</v>
      </c>
      <c r="E32" s="2" t="s">
        <v>13</v>
      </c>
      <c r="F32" s="3">
        <v>45088</v>
      </c>
      <c r="G32" s="3">
        <v>45656</v>
      </c>
      <c r="H32" s="2">
        <v>800</v>
      </c>
      <c r="I32" s="18">
        <v>9</v>
      </c>
      <c r="J32" s="2" t="s">
        <v>67</v>
      </c>
      <c r="K32" s="2" t="s">
        <v>97</v>
      </c>
      <c r="L32" s="5" t="str">
        <f t="shared" si="0"/>
        <v>No</v>
      </c>
      <c r="M32" s="6">
        <f t="shared" si="1"/>
        <v>568</v>
      </c>
      <c r="N32" s="5" t="str">
        <f>IF(M32&gt;=6,"YES","NO")</f>
        <v>YES</v>
      </c>
    </row>
    <row r="33" spans="1:14" x14ac:dyDescent="0.3">
      <c r="A33" s="2" t="s">
        <v>98</v>
      </c>
      <c r="B33" s="2" t="s">
        <v>99</v>
      </c>
      <c r="C33" s="2">
        <v>20</v>
      </c>
      <c r="D33" s="2" t="s">
        <v>12</v>
      </c>
      <c r="E33" s="2" t="s">
        <v>22</v>
      </c>
      <c r="F33" s="3">
        <v>45391</v>
      </c>
      <c r="G33" s="3">
        <v>45604</v>
      </c>
      <c r="H33" s="2">
        <v>1200</v>
      </c>
      <c r="I33" s="18">
        <v>2</v>
      </c>
      <c r="J33" s="2" t="s">
        <v>35</v>
      </c>
      <c r="K33" s="4"/>
      <c r="L33" s="5" t="str">
        <f t="shared" si="0"/>
        <v>yes</v>
      </c>
      <c r="M33" s="6">
        <f t="shared" si="1"/>
        <v>213</v>
      </c>
      <c r="N33" s="5" t="str">
        <f t="shared" si="2"/>
        <v>YES</v>
      </c>
    </row>
    <row r="34" spans="1:14" x14ac:dyDescent="0.3">
      <c r="A34" s="2" t="s">
        <v>100</v>
      </c>
      <c r="B34" s="2" t="s">
        <v>101</v>
      </c>
      <c r="C34" s="2">
        <v>22</v>
      </c>
      <c r="D34" s="2" t="s">
        <v>12</v>
      </c>
      <c r="E34" s="2" t="s">
        <v>13</v>
      </c>
      <c r="F34" s="3">
        <v>45699</v>
      </c>
      <c r="G34" s="3">
        <v>45740</v>
      </c>
      <c r="H34" s="2">
        <v>800</v>
      </c>
      <c r="I34" s="2">
        <v>30</v>
      </c>
      <c r="J34" s="2" t="s">
        <v>35</v>
      </c>
      <c r="K34" s="4"/>
      <c r="L34" s="5" t="str">
        <f t="shared" si="0"/>
        <v>No</v>
      </c>
      <c r="M34" s="6">
        <f t="shared" si="1"/>
        <v>41</v>
      </c>
      <c r="N34" s="5" t="str">
        <f t="shared" si="2"/>
        <v>YES</v>
      </c>
    </row>
    <row r="35" spans="1:14" x14ac:dyDescent="0.3">
      <c r="A35" s="2" t="s">
        <v>102</v>
      </c>
      <c r="B35" s="2" t="s">
        <v>103</v>
      </c>
      <c r="C35" s="2">
        <v>23</v>
      </c>
      <c r="D35" s="2" t="s">
        <v>12</v>
      </c>
      <c r="E35" s="2" t="s">
        <v>41</v>
      </c>
      <c r="F35" s="3">
        <v>45588</v>
      </c>
      <c r="G35" s="3">
        <v>45721</v>
      </c>
      <c r="H35" s="2">
        <v>1800</v>
      </c>
      <c r="I35" s="2">
        <v>23</v>
      </c>
      <c r="J35" s="2" t="s">
        <v>18</v>
      </c>
      <c r="K35" s="2" t="s">
        <v>104</v>
      </c>
      <c r="L35" s="5" t="str">
        <f t="shared" si="0"/>
        <v>No</v>
      </c>
      <c r="M35" s="6">
        <f t="shared" si="1"/>
        <v>133</v>
      </c>
      <c r="N35" s="5" t="str">
        <f t="shared" si="2"/>
        <v>YES</v>
      </c>
    </row>
    <row r="36" spans="1:14" x14ac:dyDescent="0.3">
      <c r="A36" s="2" t="s">
        <v>105</v>
      </c>
      <c r="B36" s="2" t="s">
        <v>106</v>
      </c>
      <c r="C36" s="2">
        <v>27</v>
      </c>
      <c r="D36" s="2" t="s">
        <v>27</v>
      </c>
      <c r="E36" s="2" t="s">
        <v>22</v>
      </c>
      <c r="F36" s="3">
        <v>45312</v>
      </c>
      <c r="G36" s="3">
        <v>45652</v>
      </c>
      <c r="H36" s="2">
        <v>1200</v>
      </c>
      <c r="I36" s="2">
        <v>27</v>
      </c>
      <c r="J36" s="2" t="s">
        <v>18</v>
      </c>
      <c r="K36" s="4"/>
      <c r="L36" s="5" t="str">
        <f t="shared" si="0"/>
        <v>No</v>
      </c>
      <c r="M36" s="6">
        <f t="shared" si="1"/>
        <v>340</v>
      </c>
      <c r="N36" s="5" t="str">
        <f t="shared" si="2"/>
        <v>YES</v>
      </c>
    </row>
    <row r="37" spans="1:14" x14ac:dyDescent="0.3">
      <c r="M37" s="6"/>
    </row>
  </sheetData>
  <conditionalFormatting sqref="I1:I1048576">
    <cfRule type="dataBar" priority="1">
      <dataBar>
        <cfvo type="min"/>
        <cfvo type="max"/>
        <color rgb="FF638EC6"/>
      </dataBar>
      <extLst>
        <ext xmlns:x14="http://schemas.microsoft.com/office/spreadsheetml/2009/9/main" uri="{B025F937-C7B1-47D3-B67F-A62EFF666E3E}">
          <x14:id>{4EE99217-E801-4983-8FFF-25F277B1070D}</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EE99217-E801-4983-8FFF-25F277B1070D}">
            <x14:dataBar minLength="0" maxLength="100" border="1" negativeBarBorderColorSameAsPositive="0">
              <x14:cfvo type="autoMin"/>
              <x14:cfvo type="autoMax"/>
              <x14:borderColor rgb="FF638EC6"/>
              <x14:negativeFillColor rgb="FFFF0000"/>
              <x14:negativeBorderColor rgb="FFFF0000"/>
              <x14:axisColor rgb="FF000000"/>
            </x14:dataBar>
          </x14:cfRule>
          <xm:sqref>I1:I1048576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J7" sqref="J7"/>
    </sheetView>
  </sheetViews>
  <sheetFormatPr defaultRowHeight="14.4" x14ac:dyDescent="0.3"/>
  <cols>
    <col min="1" max="1" width="17.44140625" bestFit="1" customWidth="1"/>
    <col min="2" max="2" width="15.5546875" bestFit="1" customWidth="1"/>
    <col min="3" max="3" width="5.21875" customWidth="1"/>
    <col min="4" max="4" width="10.21875" bestFit="1" customWidth="1"/>
    <col min="5" max="5" width="7.33203125" customWidth="1"/>
    <col min="6" max="6" width="8.109375" customWidth="1"/>
    <col min="7" max="7" width="5.33203125" customWidth="1"/>
    <col min="8" max="8" width="10.77734375" bestFit="1" customWidth="1"/>
  </cols>
  <sheetData>
    <row r="1" spans="1:8" x14ac:dyDescent="0.3">
      <c r="A1" s="25" t="s">
        <v>125</v>
      </c>
      <c r="B1" s="25"/>
      <c r="C1" s="25"/>
      <c r="D1" s="25"/>
    </row>
    <row r="3" spans="1:8" x14ac:dyDescent="0.3">
      <c r="A3" s="13" t="s">
        <v>120</v>
      </c>
      <c r="B3" s="13" t="s">
        <v>122</v>
      </c>
    </row>
    <row r="4" spans="1:8" x14ac:dyDescent="0.3">
      <c r="A4" s="13" t="s">
        <v>112</v>
      </c>
      <c r="B4" t="s">
        <v>14</v>
      </c>
      <c r="C4" t="s">
        <v>67</v>
      </c>
      <c r="D4" t="s">
        <v>23</v>
      </c>
      <c r="E4" t="s">
        <v>42</v>
      </c>
      <c r="F4" t="s">
        <v>35</v>
      </c>
      <c r="G4" t="s">
        <v>18</v>
      </c>
      <c r="H4" t="s">
        <v>114</v>
      </c>
    </row>
    <row r="5" spans="1:8" x14ac:dyDescent="0.3">
      <c r="A5" s="14" t="s">
        <v>12</v>
      </c>
      <c r="B5" s="15">
        <v>37</v>
      </c>
      <c r="C5" s="15">
        <v>18</v>
      </c>
      <c r="D5" s="15">
        <v>43</v>
      </c>
      <c r="E5" s="15">
        <v>64</v>
      </c>
      <c r="F5" s="15">
        <v>169</v>
      </c>
      <c r="G5" s="15">
        <v>66</v>
      </c>
      <c r="H5" s="15">
        <v>397</v>
      </c>
    </row>
    <row r="6" spans="1:8" x14ac:dyDescent="0.3">
      <c r="A6" s="14" t="s">
        <v>114</v>
      </c>
      <c r="B6" s="15">
        <v>37</v>
      </c>
      <c r="C6" s="15">
        <v>18</v>
      </c>
      <c r="D6" s="15">
        <v>43</v>
      </c>
      <c r="E6" s="15">
        <v>64</v>
      </c>
      <c r="F6" s="15">
        <v>169</v>
      </c>
      <c r="G6" s="15">
        <v>66</v>
      </c>
      <c r="H6" s="15">
        <v>397</v>
      </c>
    </row>
  </sheetData>
  <mergeCells count="1">
    <mergeCell ref="A1:D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topLeftCell="A10" workbookViewId="0">
      <selection sqref="A1:XFD1048576"/>
    </sheetView>
  </sheetViews>
  <sheetFormatPr defaultRowHeight="14.4" x14ac:dyDescent="0.3"/>
  <cols>
    <col min="1" max="1" width="5.6640625" bestFit="1" customWidth="1"/>
    <col min="2" max="2" width="14.88671875" bestFit="1" customWidth="1"/>
    <col min="3" max="3" width="4.21875" bestFit="1" customWidth="1"/>
    <col min="5" max="5" width="16.88671875" bestFit="1" customWidth="1"/>
    <col min="6" max="7" width="10.33203125" bestFit="1" customWidth="1"/>
    <col min="8" max="8" width="12.109375" bestFit="1" customWidth="1"/>
    <col min="9" max="9" width="10.77734375" bestFit="1" customWidth="1"/>
    <col min="10" max="10" width="9.77734375" bestFit="1" customWidth="1"/>
    <col min="11" max="11" width="17.5546875" bestFit="1" customWidth="1"/>
    <col min="12" max="12" width="37.5546875" style="11" bestFit="1" customWidth="1"/>
  </cols>
  <sheetData>
    <row r="1" spans="1:12" x14ac:dyDescent="0.3">
      <c r="A1" s="1"/>
      <c r="B1" s="1" t="s">
        <v>0</v>
      </c>
      <c r="C1" s="1" t="s">
        <v>1</v>
      </c>
      <c r="D1" s="1" t="s">
        <v>2</v>
      </c>
      <c r="E1" s="1" t="s">
        <v>3</v>
      </c>
      <c r="F1" s="1" t="s">
        <v>4</v>
      </c>
      <c r="G1" s="1" t="s">
        <v>5</v>
      </c>
      <c r="H1" s="1" t="s">
        <v>6</v>
      </c>
      <c r="I1" s="1" t="s">
        <v>7</v>
      </c>
      <c r="J1" s="1" t="s">
        <v>8</v>
      </c>
      <c r="K1" s="1" t="s">
        <v>9</v>
      </c>
      <c r="L1" s="19" t="s">
        <v>118</v>
      </c>
    </row>
    <row r="2" spans="1:12" x14ac:dyDescent="0.3">
      <c r="A2" s="2" t="s">
        <v>10</v>
      </c>
      <c r="B2" s="2" t="s">
        <v>11</v>
      </c>
      <c r="C2" s="2">
        <v>59</v>
      </c>
      <c r="D2" s="2" t="s">
        <v>12</v>
      </c>
      <c r="E2" s="2" t="s">
        <v>13</v>
      </c>
      <c r="F2" s="3">
        <v>45235</v>
      </c>
      <c r="G2" s="3">
        <v>45425</v>
      </c>
      <c r="H2" s="2">
        <v>800</v>
      </c>
      <c r="I2" s="2">
        <v>25</v>
      </c>
      <c r="J2" s="2" t="s">
        <v>14</v>
      </c>
      <c r="K2" s="2" t="s">
        <v>15</v>
      </c>
      <c r="L2" s="6" t="str">
        <f t="shared" ref="L2:L36" si="0">IF(AND(C2&gt;=18, C2&lt;=30), "Youth", IF(AND(C2&gt;=31, C2&lt;=45), "Adult", IF(C2&gt;=46, "Senior", "")))</f>
        <v>Senior</v>
      </c>
    </row>
    <row r="3" spans="1:12" x14ac:dyDescent="0.3">
      <c r="A3" s="2" t="s">
        <v>16</v>
      </c>
      <c r="B3" s="2" t="s">
        <v>17</v>
      </c>
      <c r="C3" s="2">
        <v>27</v>
      </c>
      <c r="D3" s="2" t="s">
        <v>12</v>
      </c>
      <c r="E3" s="2" t="s">
        <v>13</v>
      </c>
      <c r="F3" s="3">
        <v>45714</v>
      </c>
      <c r="G3" s="3">
        <v>45740</v>
      </c>
      <c r="H3" s="2">
        <v>800</v>
      </c>
      <c r="I3" s="2">
        <v>20</v>
      </c>
      <c r="J3" s="2" t="s">
        <v>18</v>
      </c>
      <c r="K3" s="2" t="s">
        <v>19</v>
      </c>
      <c r="L3" s="6" t="str">
        <f t="shared" si="0"/>
        <v>Youth</v>
      </c>
    </row>
    <row r="4" spans="1:12" x14ac:dyDescent="0.3">
      <c r="A4" s="2" t="s">
        <v>20</v>
      </c>
      <c r="B4" s="2" t="s">
        <v>21</v>
      </c>
      <c r="C4" s="2">
        <v>24</v>
      </c>
      <c r="D4" s="2" t="s">
        <v>12</v>
      </c>
      <c r="E4" s="2" t="s">
        <v>22</v>
      </c>
      <c r="F4" s="3">
        <v>45191</v>
      </c>
      <c r="G4" s="3">
        <v>45371</v>
      </c>
      <c r="H4" s="2">
        <v>1200</v>
      </c>
      <c r="I4" s="2">
        <v>18</v>
      </c>
      <c r="J4" s="2" t="s">
        <v>23</v>
      </c>
      <c r="K4" s="2" t="s">
        <v>24</v>
      </c>
      <c r="L4" s="6" t="str">
        <f t="shared" si="0"/>
        <v>Youth</v>
      </c>
    </row>
    <row r="5" spans="1:12" x14ac:dyDescent="0.3">
      <c r="A5" s="2" t="s">
        <v>25</v>
      </c>
      <c r="B5" s="2" t="s">
        <v>26</v>
      </c>
      <c r="C5" s="2">
        <v>31</v>
      </c>
      <c r="D5" s="2" t="s">
        <v>27</v>
      </c>
      <c r="E5" s="2" t="s">
        <v>22</v>
      </c>
      <c r="F5" s="3">
        <v>45479</v>
      </c>
      <c r="G5" s="3">
        <v>45587</v>
      </c>
      <c r="H5" s="2">
        <v>1200</v>
      </c>
      <c r="I5" s="2">
        <v>16</v>
      </c>
      <c r="J5" s="2" t="s">
        <v>23</v>
      </c>
      <c r="K5" s="2" t="s">
        <v>28</v>
      </c>
      <c r="L5" s="6" t="str">
        <f t="shared" si="0"/>
        <v>Adult</v>
      </c>
    </row>
    <row r="6" spans="1:12" x14ac:dyDescent="0.3">
      <c r="A6" s="2" t="s">
        <v>29</v>
      </c>
      <c r="B6" s="2" t="s">
        <v>30</v>
      </c>
      <c r="C6" s="2">
        <v>19</v>
      </c>
      <c r="D6" s="2" t="s">
        <v>12</v>
      </c>
      <c r="E6" s="2" t="s">
        <v>31</v>
      </c>
      <c r="F6" s="3">
        <v>45286</v>
      </c>
      <c r="G6" s="3">
        <v>45501</v>
      </c>
      <c r="H6" s="2">
        <v>2500</v>
      </c>
      <c r="I6" s="2">
        <v>12</v>
      </c>
      <c r="J6" s="2" t="s">
        <v>14</v>
      </c>
      <c r="K6" s="2" t="s">
        <v>32</v>
      </c>
      <c r="L6" s="6" t="str">
        <f t="shared" si="0"/>
        <v>Youth</v>
      </c>
    </row>
    <row r="7" spans="1:12" x14ac:dyDescent="0.3">
      <c r="A7" s="2" t="s">
        <v>33</v>
      </c>
      <c r="B7" s="2" t="s">
        <v>34</v>
      </c>
      <c r="C7" s="2">
        <v>40</v>
      </c>
      <c r="D7" s="2" t="s">
        <v>12</v>
      </c>
      <c r="E7" s="2" t="s">
        <v>13</v>
      </c>
      <c r="F7" s="3">
        <v>45317</v>
      </c>
      <c r="G7" s="3">
        <v>45392</v>
      </c>
      <c r="H7" s="2">
        <v>800</v>
      </c>
      <c r="I7" s="2">
        <v>14</v>
      </c>
      <c r="J7" s="2" t="s">
        <v>35</v>
      </c>
      <c r="K7" s="2" t="s">
        <v>36</v>
      </c>
      <c r="L7" s="6" t="str">
        <f t="shared" si="0"/>
        <v>Adult</v>
      </c>
    </row>
    <row r="8" spans="1:12" x14ac:dyDescent="0.3">
      <c r="A8" s="2" t="s">
        <v>37</v>
      </c>
      <c r="B8" s="2" t="s">
        <v>38</v>
      </c>
      <c r="C8" s="2">
        <v>41</v>
      </c>
      <c r="D8" s="2" t="s">
        <v>27</v>
      </c>
      <c r="E8" s="2" t="s">
        <v>13</v>
      </c>
      <c r="F8" s="3">
        <v>45588</v>
      </c>
      <c r="G8" s="3">
        <v>45677</v>
      </c>
      <c r="H8" s="2">
        <v>800</v>
      </c>
      <c r="I8" s="2">
        <v>25</v>
      </c>
      <c r="J8" s="2" t="s">
        <v>18</v>
      </c>
      <c r="K8" s="4"/>
      <c r="L8" s="6" t="str">
        <f t="shared" si="0"/>
        <v>Adult</v>
      </c>
    </row>
    <row r="9" spans="1:12" x14ac:dyDescent="0.3">
      <c r="A9" s="2" t="s">
        <v>39</v>
      </c>
      <c r="B9" s="2" t="s">
        <v>40</v>
      </c>
      <c r="C9" s="2">
        <v>43</v>
      </c>
      <c r="D9" s="2" t="s">
        <v>12</v>
      </c>
      <c r="E9" s="2" t="s">
        <v>41</v>
      </c>
      <c r="F9" s="3">
        <v>45450</v>
      </c>
      <c r="G9" s="3">
        <v>45563</v>
      </c>
      <c r="H9" s="2">
        <v>1800</v>
      </c>
      <c r="I9" s="2">
        <v>28</v>
      </c>
      <c r="J9" s="2" t="s">
        <v>42</v>
      </c>
      <c r="K9" s="4"/>
      <c r="L9" s="6" t="str">
        <f t="shared" si="0"/>
        <v>Adult</v>
      </c>
    </row>
    <row r="10" spans="1:12" x14ac:dyDescent="0.3">
      <c r="A10" s="2" t="s">
        <v>43</v>
      </c>
      <c r="B10" s="2" t="s">
        <v>44</v>
      </c>
      <c r="C10" s="2">
        <v>42</v>
      </c>
      <c r="D10" s="2" t="s">
        <v>12</v>
      </c>
      <c r="E10" s="2" t="s">
        <v>13</v>
      </c>
      <c r="F10" s="3">
        <v>45569</v>
      </c>
      <c r="G10" s="3">
        <v>45582</v>
      </c>
      <c r="H10" s="2">
        <v>800</v>
      </c>
      <c r="I10" s="2">
        <v>3</v>
      </c>
      <c r="J10" s="2" t="s">
        <v>42</v>
      </c>
      <c r="K10" s="2" t="s">
        <v>45</v>
      </c>
      <c r="L10" s="6" t="str">
        <f t="shared" si="0"/>
        <v>Adult</v>
      </c>
    </row>
    <row r="11" spans="1:12" x14ac:dyDescent="0.3">
      <c r="A11" s="2" t="s">
        <v>46</v>
      </c>
      <c r="B11" s="2" t="s">
        <v>47</v>
      </c>
      <c r="C11" s="2">
        <v>37</v>
      </c>
      <c r="D11" s="2" t="s">
        <v>12</v>
      </c>
      <c r="E11" s="2" t="s">
        <v>22</v>
      </c>
      <c r="F11" s="3">
        <v>45202</v>
      </c>
      <c r="G11" s="3">
        <v>45280</v>
      </c>
      <c r="H11" s="2">
        <v>1200</v>
      </c>
      <c r="I11" s="2">
        <v>29</v>
      </c>
      <c r="J11" s="2" t="s">
        <v>35</v>
      </c>
      <c r="K11" s="2" t="s">
        <v>48</v>
      </c>
      <c r="L11" s="6" t="str">
        <f t="shared" si="0"/>
        <v>Adult</v>
      </c>
    </row>
    <row r="12" spans="1:12" x14ac:dyDescent="0.3">
      <c r="A12" s="2" t="s">
        <v>49</v>
      </c>
      <c r="B12" s="2" t="s">
        <v>50</v>
      </c>
      <c r="C12" s="2">
        <v>48</v>
      </c>
      <c r="D12" s="2" t="s">
        <v>27</v>
      </c>
      <c r="E12" s="2" t="s">
        <v>22</v>
      </c>
      <c r="F12" s="3">
        <v>45297</v>
      </c>
      <c r="G12" s="3">
        <v>45459</v>
      </c>
      <c r="H12" s="2">
        <v>1200</v>
      </c>
      <c r="I12" s="2">
        <v>13</v>
      </c>
      <c r="J12" s="2" t="s">
        <v>14</v>
      </c>
      <c r="K12" s="2" t="s">
        <v>51</v>
      </c>
      <c r="L12" s="6" t="str">
        <f t="shared" si="0"/>
        <v>Senior</v>
      </c>
    </row>
    <row r="13" spans="1:12" x14ac:dyDescent="0.3">
      <c r="A13" s="2" t="s">
        <v>52</v>
      </c>
      <c r="B13" s="2" t="s">
        <v>53</v>
      </c>
      <c r="C13" s="2">
        <v>36</v>
      </c>
      <c r="D13" s="2" t="s">
        <v>12</v>
      </c>
      <c r="E13" s="2" t="s">
        <v>22</v>
      </c>
      <c r="F13" s="3">
        <v>45154</v>
      </c>
      <c r="G13" s="3">
        <v>45568</v>
      </c>
      <c r="H13" s="2">
        <v>1200</v>
      </c>
      <c r="I13" s="2">
        <v>19</v>
      </c>
      <c r="J13" s="2" t="s">
        <v>42</v>
      </c>
      <c r="K13" s="2" t="s">
        <v>54</v>
      </c>
      <c r="L13" s="6" t="str">
        <f t="shared" si="0"/>
        <v>Adult</v>
      </c>
    </row>
    <row r="14" spans="1:12" x14ac:dyDescent="0.3">
      <c r="A14" s="2" t="s">
        <v>55</v>
      </c>
      <c r="B14" s="2" t="s">
        <v>56</v>
      </c>
      <c r="C14" s="2">
        <v>48</v>
      </c>
      <c r="D14" s="2" t="s">
        <v>27</v>
      </c>
      <c r="E14" s="2" t="s">
        <v>41</v>
      </c>
      <c r="F14" s="3">
        <v>45556</v>
      </c>
      <c r="G14" s="3">
        <v>45641</v>
      </c>
      <c r="H14" s="2">
        <v>1800</v>
      </c>
      <c r="I14" s="2">
        <v>22</v>
      </c>
      <c r="J14" s="2" t="s">
        <v>42</v>
      </c>
      <c r="K14" s="4"/>
      <c r="L14" s="6" t="str">
        <f t="shared" si="0"/>
        <v>Senior</v>
      </c>
    </row>
    <row r="15" spans="1:12" x14ac:dyDescent="0.3">
      <c r="A15" s="2" t="s">
        <v>57</v>
      </c>
      <c r="B15" s="2" t="s">
        <v>58</v>
      </c>
      <c r="C15" s="2">
        <v>39</v>
      </c>
      <c r="D15" s="2" t="s">
        <v>12</v>
      </c>
      <c r="E15" s="2" t="s">
        <v>22</v>
      </c>
      <c r="F15" s="3">
        <v>45065</v>
      </c>
      <c r="G15" s="3">
        <v>45242</v>
      </c>
      <c r="H15" s="2">
        <v>1200</v>
      </c>
      <c r="I15" s="2">
        <v>28</v>
      </c>
      <c r="J15" s="2" t="s">
        <v>35</v>
      </c>
      <c r="K15" s="4"/>
      <c r="L15" s="6" t="str">
        <f t="shared" si="0"/>
        <v>Adult</v>
      </c>
    </row>
    <row r="16" spans="1:12" x14ac:dyDescent="0.3">
      <c r="A16" s="2" t="s">
        <v>59</v>
      </c>
      <c r="B16" s="2" t="s">
        <v>60</v>
      </c>
      <c r="C16" s="2">
        <v>44</v>
      </c>
      <c r="D16" s="2" t="s">
        <v>27</v>
      </c>
      <c r="E16" s="2" t="s">
        <v>13</v>
      </c>
      <c r="F16" s="3">
        <v>45333</v>
      </c>
      <c r="G16" s="3">
        <v>45540</v>
      </c>
      <c r="H16" s="2">
        <v>800</v>
      </c>
      <c r="I16" s="2">
        <v>8</v>
      </c>
      <c r="J16" s="2" t="s">
        <v>23</v>
      </c>
      <c r="K16" s="4"/>
      <c r="L16" s="6" t="str">
        <f t="shared" si="0"/>
        <v>Adult</v>
      </c>
    </row>
    <row r="17" spans="1:12" x14ac:dyDescent="0.3">
      <c r="A17" s="2" t="s">
        <v>61</v>
      </c>
      <c r="B17" s="2" t="s">
        <v>62</v>
      </c>
      <c r="C17" s="2">
        <v>39</v>
      </c>
      <c r="D17" s="2" t="s">
        <v>12</v>
      </c>
      <c r="E17" s="2" t="s">
        <v>31</v>
      </c>
      <c r="F17" s="3">
        <v>45702</v>
      </c>
      <c r="G17" s="3">
        <v>45732</v>
      </c>
      <c r="H17" s="2">
        <v>2500</v>
      </c>
      <c r="I17" s="2">
        <v>14</v>
      </c>
      <c r="J17" s="2" t="s">
        <v>42</v>
      </c>
      <c r="K17" s="4"/>
      <c r="L17" s="6" t="str">
        <f t="shared" si="0"/>
        <v>Adult</v>
      </c>
    </row>
    <row r="18" spans="1:12" x14ac:dyDescent="0.3">
      <c r="A18" s="2" t="s">
        <v>63</v>
      </c>
      <c r="B18" s="2" t="s">
        <v>64</v>
      </c>
      <c r="C18" s="2">
        <v>35</v>
      </c>
      <c r="D18" s="2" t="s">
        <v>12</v>
      </c>
      <c r="E18" s="2" t="s">
        <v>22</v>
      </c>
      <c r="F18" s="3">
        <v>45329</v>
      </c>
      <c r="G18" s="3">
        <v>45685</v>
      </c>
      <c r="H18" s="2">
        <v>1200</v>
      </c>
      <c r="I18" s="2">
        <v>25</v>
      </c>
      <c r="J18" s="2" t="s">
        <v>23</v>
      </c>
      <c r="K18" s="4"/>
      <c r="L18" s="6" t="str">
        <f t="shared" si="0"/>
        <v>Adult</v>
      </c>
    </row>
    <row r="19" spans="1:12" x14ac:dyDescent="0.3">
      <c r="A19" s="2" t="s">
        <v>65</v>
      </c>
      <c r="B19" s="2" t="s">
        <v>66</v>
      </c>
      <c r="C19" s="2">
        <v>56</v>
      </c>
      <c r="D19" s="2" t="s">
        <v>27</v>
      </c>
      <c r="E19" s="2" t="s">
        <v>31</v>
      </c>
      <c r="F19" s="3">
        <v>45213</v>
      </c>
      <c r="G19" s="3">
        <v>45649</v>
      </c>
      <c r="H19" s="2">
        <v>2500</v>
      </c>
      <c r="I19" s="2">
        <v>13</v>
      </c>
      <c r="J19" s="2" t="s">
        <v>67</v>
      </c>
      <c r="K19" s="4"/>
      <c r="L19" s="6" t="str">
        <f t="shared" si="0"/>
        <v>Senior</v>
      </c>
    </row>
    <row r="20" spans="1:12" x14ac:dyDescent="0.3">
      <c r="A20" s="2" t="s">
        <v>68</v>
      </c>
      <c r="B20" s="2" t="s">
        <v>69</v>
      </c>
      <c r="C20" s="2">
        <v>27</v>
      </c>
      <c r="D20" s="2" t="s">
        <v>27</v>
      </c>
      <c r="E20" s="2" t="s">
        <v>13</v>
      </c>
      <c r="F20" s="3">
        <v>45354</v>
      </c>
      <c r="G20" s="3">
        <v>45664</v>
      </c>
      <c r="H20" s="2">
        <v>800</v>
      </c>
      <c r="I20" s="2">
        <v>26</v>
      </c>
      <c r="J20" s="2" t="s">
        <v>35</v>
      </c>
      <c r="K20" s="4"/>
      <c r="L20" s="6" t="str">
        <f t="shared" si="0"/>
        <v>Youth</v>
      </c>
    </row>
    <row r="21" spans="1:12" x14ac:dyDescent="0.3">
      <c r="A21" s="2" t="s">
        <v>70</v>
      </c>
      <c r="B21" s="2" t="s">
        <v>71</v>
      </c>
      <c r="C21" s="2">
        <v>28</v>
      </c>
      <c r="D21" s="2" t="s">
        <v>12</v>
      </c>
      <c r="E21" s="2" t="s">
        <v>31</v>
      </c>
      <c r="F21" s="3">
        <v>45417</v>
      </c>
      <c r="G21" s="3">
        <v>45608</v>
      </c>
      <c r="H21" s="2">
        <v>2500</v>
      </c>
      <c r="I21" s="2">
        <v>21</v>
      </c>
      <c r="J21" s="2" t="s">
        <v>35</v>
      </c>
      <c r="K21" s="2" t="s">
        <v>72</v>
      </c>
      <c r="L21" s="6" t="str">
        <f t="shared" si="0"/>
        <v>Youth</v>
      </c>
    </row>
    <row r="22" spans="1:12" x14ac:dyDescent="0.3">
      <c r="A22" s="2" t="s">
        <v>73</v>
      </c>
      <c r="B22" s="2" t="s">
        <v>74</v>
      </c>
      <c r="C22" s="2">
        <v>57</v>
      </c>
      <c r="D22" s="2" t="s">
        <v>27</v>
      </c>
      <c r="E22" s="2" t="s">
        <v>41</v>
      </c>
      <c r="F22" s="3">
        <v>45146</v>
      </c>
      <c r="G22" s="3">
        <v>45674</v>
      </c>
      <c r="H22" s="2">
        <v>1800</v>
      </c>
      <c r="I22" s="2">
        <v>19</v>
      </c>
      <c r="J22" s="2" t="s">
        <v>35</v>
      </c>
      <c r="K22" s="4"/>
      <c r="L22" s="6" t="str">
        <f t="shared" si="0"/>
        <v>Senior</v>
      </c>
    </row>
    <row r="23" spans="1:12" x14ac:dyDescent="0.3">
      <c r="A23" s="2" t="s">
        <v>75</v>
      </c>
      <c r="B23" s="2" t="s">
        <v>76</v>
      </c>
      <c r="C23" s="2">
        <v>26</v>
      </c>
      <c r="D23" s="2" t="s">
        <v>27</v>
      </c>
      <c r="E23" s="2" t="s">
        <v>41</v>
      </c>
      <c r="F23" s="3">
        <v>45320</v>
      </c>
      <c r="G23" s="3">
        <v>45616</v>
      </c>
      <c r="H23" s="2">
        <v>1800</v>
      </c>
      <c r="I23" s="2">
        <v>5</v>
      </c>
      <c r="J23" s="2" t="s">
        <v>14</v>
      </c>
      <c r="K23" s="4"/>
      <c r="L23" s="6" t="str">
        <f t="shared" si="0"/>
        <v>Youth</v>
      </c>
    </row>
    <row r="24" spans="1:12" x14ac:dyDescent="0.3">
      <c r="A24" s="2" t="s">
        <v>77</v>
      </c>
      <c r="B24" s="2" t="s">
        <v>78</v>
      </c>
      <c r="C24" s="2">
        <v>48</v>
      </c>
      <c r="D24" s="2" t="s">
        <v>12</v>
      </c>
      <c r="E24" s="2" t="s">
        <v>41</v>
      </c>
      <c r="F24" s="3">
        <v>45451</v>
      </c>
      <c r="G24" s="3">
        <v>45455</v>
      </c>
      <c r="H24" s="2">
        <v>1800</v>
      </c>
      <c r="I24" s="2">
        <v>18</v>
      </c>
      <c r="J24" s="2" t="s">
        <v>67</v>
      </c>
      <c r="K24" s="4"/>
      <c r="L24" s="6" t="str">
        <f t="shared" si="0"/>
        <v>Senior</v>
      </c>
    </row>
    <row r="25" spans="1:12" x14ac:dyDescent="0.3">
      <c r="A25" s="2" t="s">
        <v>79</v>
      </c>
      <c r="B25" s="2" t="s">
        <v>80</v>
      </c>
      <c r="C25" s="2">
        <v>25</v>
      </c>
      <c r="D25" s="2" t="s">
        <v>27</v>
      </c>
      <c r="E25" s="2" t="s">
        <v>22</v>
      </c>
      <c r="F25" s="3">
        <v>45439</v>
      </c>
      <c r="G25" s="3">
        <v>45730</v>
      </c>
      <c r="H25" s="2">
        <v>1200</v>
      </c>
      <c r="I25" s="2">
        <v>6</v>
      </c>
      <c r="J25" s="2" t="s">
        <v>14</v>
      </c>
      <c r="K25" s="4"/>
      <c r="L25" s="6" t="str">
        <f t="shared" si="0"/>
        <v>Youth</v>
      </c>
    </row>
    <row r="26" spans="1:12" x14ac:dyDescent="0.3">
      <c r="A26" s="2" t="s">
        <v>81</v>
      </c>
      <c r="B26" s="2" t="s">
        <v>82</v>
      </c>
      <c r="C26" s="2">
        <v>53</v>
      </c>
      <c r="D26" s="2" t="s">
        <v>12</v>
      </c>
      <c r="E26" s="2" t="s">
        <v>41</v>
      </c>
      <c r="F26" s="3">
        <v>45286</v>
      </c>
      <c r="G26" s="3">
        <v>45372</v>
      </c>
      <c r="H26" s="2">
        <v>1800</v>
      </c>
      <c r="I26" s="2">
        <v>17</v>
      </c>
      <c r="J26" s="2" t="s">
        <v>35</v>
      </c>
      <c r="K26" s="2" t="s">
        <v>83</v>
      </c>
      <c r="L26" s="6" t="str">
        <f t="shared" si="0"/>
        <v>Senior</v>
      </c>
    </row>
    <row r="27" spans="1:12" x14ac:dyDescent="0.3">
      <c r="A27" s="2" t="s">
        <v>84</v>
      </c>
      <c r="B27" s="2" t="s">
        <v>85</v>
      </c>
      <c r="C27" s="2">
        <v>42</v>
      </c>
      <c r="D27" s="2" t="s">
        <v>27</v>
      </c>
      <c r="E27" s="2" t="s">
        <v>22</v>
      </c>
      <c r="F27" s="3">
        <v>45702</v>
      </c>
      <c r="G27" s="3">
        <v>45727</v>
      </c>
      <c r="H27" s="2">
        <v>1200</v>
      </c>
      <c r="I27" s="2">
        <v>3</v>
      </c>
      <c r="J27" s="2" t="s">
        <v>67</v>
      </c>
      <c r="K27" s="4"/>
      <c r="L27" s="6" t="str">
        <f t="shared" si="0"/>
        <v>Adult</v>
      </c>
    </row>
    <row r="28" spans="1:12" x14ac:dyDescent="0.3">
      <c r="A28" s="2" t="s">
        <v>86</v>
      </c>
      <c r="B28" s="2" t="s">
        <v>87</v>
      </c>
      <c r="C28" s="2">
        <v>24</v>
      </c>
      <c r="D28" s="2" t="s">
        <v>12</v>
      </c>
      <c r="E28" s="2" t="s">
        <v>31</v>
      </c>
      <c r="F28" s="3">
        <v>45698</v>
      </c>
      <c r="G28" s="3">
        <v>45726</v>
      </c>
      <c r="H28" s="2">
        <v>2500</v>
      </c>
      <c r="I28" s="2">
        <v>28</v>
      </c>
      <c r="J28" s="2" t="s">
        <v>35</v>
      </c>
      <c r="K28" s="4"/>
      <c r="L28" s="6" t="str">
        <f t="shared" si="0"/>
        <v>Youth</v>
      </c>
    </row>
    <row r="29" spans="1:12" x14ac:dyDescent="0.3">
      <c r="A29" s="2" t="s">
        <v>88</v>
      </c>
      <c r="B29" s="2" t="s">
        <v>89</v>
      </c>
      <c r="C29" s="2">
        <v>53</v>
      </c>
      <c r="D29" s="2" t="s">
        <v>12</v>
      </c>
      <c r="E29" s="2" t="s">
        <v>22</v>
      </c>
      <c r="F29" s="3">
        <v>45614</v>
      </c>
      <c r="G29" s="3">
        <v>45645</v>
      </c>
      <c r="H29" s="2">
        <v>1200</v>
      </c>
      <c r="I29" s="2">
        <v>23</v>
      </c>
      <c r="J29" s="2" t="s">
        <v>18</v>
      </c>
      <c r="K29" s="4"/>
      <c r="L29" s="6" t="str">
        <f t="shared" si="0"/>
        <v>Senior</v>
      </c>
    </row>
    <row r="30" spans="1:12" x14ac:dyDescent="0.3">
      <c r="A30" s="2" t="s">
        <v>90</v>
      </c>
      <c r="B30" s="2" t="s">
        <v>91</v>
      </c>
      <c r="C30" s="2">
        <v>29</v>
      </c>
      <c r="D30" s="2" t="s">
        <v>27</v>
      </c>
      <c r="E30" s="2" t="s">
        <v>31</v>
      </c>
      <c r="F30" s="3">
        <v>45401</v>
      </c>
      <c r="G30" s="3">
        <v>45408</v>
      </c>
      <c r="H30" s="2">
        <v>2500</v>
      </c>
      <c r="I30" s="2">
        <v>8</v>
      </c>
      <c r="J30" s="2" t="s">
        <v>23</v>
      </c>
      <c r="K30" s="4"/>
      <c r="L30" s="6" t="str">
        <f t="shared" si="0"/>
        <v>Youth</v>
      </c>
    </row>
    <row r="31" spans="1:12" x14ac:dyDescent="0.3">
      <c r="A31" s="2" t="s">
        <v>92</v>
      </c>
      <c r="B31" s="2" t="s">
        <v>93</v>
      </c>
      <c r="C31" s="2">
        <v>31</v>
      </c>
      <c r="D31" s="2" t="s">
        <v>27</v>
      </c>
      <c r="E31" s="2" t="s">
        <v>31</v>
      </c>
      <c r="F31" s="3">
        <v>45667</v>
      </c>
      <c r="G31" s="3">
        <v>45745</v>
      </c>
      <c r="H31" s="2">
        <v>2500</v>
      </c>
      <c r="I31" s="2">
        <v>23</v>
      </c>
      <c r="J31" s="2" t="s">
        <v>42</v>
      </c>
      <c r="K31" s="2" t="s">
        <v>94</v>
      </c>
      <c r="L31" s="6" t="str">
        <f t="shared" si="0"/>
        <v>Adult</v>
      </c>
    </row>
    <row r="32" spans="1:12" x14ac:dyDescent="0.3">
      <c r="A32" s="2" t="s">
        <v>95</v>
      </c>
      <c r="B32" s="2" t="s">
        <v>96</v>
      </c>
      <c r="C32" s="2">
        <v>52</v>
      </c>
      <c r="D32" s="2" t="s">
        <v>27</v>
      </c>
      <c r="E32" s="2" t="s">
        <v>13</v>
      </c>
      <c r="F32" s="3">
        <v>45088</v>
      </c>
      <c r="G32" s="3">
        <v>45656</v>
      </c>
      <c r="H32" s="2">
        <v>800</v>
      </c>
      <c r="I32" s="2">
        <v>9</v>
      </c>
      <c r="J32" s="2" t="s">
        <v>67</v>
      </c>
      <c r="K32" s="2" t="s">
        <v>97</v>
      </c>
      <c r="L32" s="6" t="str">
        <f t="shared" si="0"/>
        <v>Senior</v>
      </c>
    </row>
    <row r="33" spans="1:12" x14ac:dyDescent="0.3">
      <c r="A33" s="2" t="s">
        <v>98</v>
      </c>
      <c r="B33" s="2" t="s">
        <v>99</v>
      </c>
      <c r="C33" s="2">
        <v>20</v>
      </c>
      <c r="D33" s="2" t="s">
        <v>12</v>
      </c>
      <c r="E33" s="2" t="s">
        <v>22</v>
      </c>
      <c r="F33" s="3">
        <v>45391</v>
      </c>
      <c r="G33" s="3">
        <v>45604</v>
      </c>
      <c r="H33" s="2">
        <v>1200</v>
      </c>
      <c r="I33" s="2">
        <v>2</v>
      </c>
      <c r="J33" s="2" t="s">
        <v>35</v>
      </c>
      <c r="K33" s="4"/>
      <c r="L33" s="6" t="str">
        <f t="shared" si="0"/>
        <v>Youth</v>
      </c>
    </row>
    <row r="34" spans="1:12" x14ac:dyDescent="0.3">
      <c r="A34" s="2" t="s">
        <v>100</v>
      </c>
      <c r="B34" s="2" t="s">
        <v>101</v>
      </c>
      <c r="C34" s="2">
        <v>22</v>
      </c>
      <c r="D34" s="2" t="s">
        <v>12</v>
      </c>
      <c r="E34" s="2" t="s">
        <v>13</v>
      </c>
      <c r="F34" s="3">
        <v>45699</v>
      </c>
      <c r="G34" s="3">
        <v>45740</v>
      </c>
      <c r="H34" s="2">
        <v>800</v>
      </c>
      <c r="I34" s="2">
        <v>30</v>
      </c>
      <c r="J34" s="2" t="s">
        <v>35</v>
      </c>
      <c r="K34" s="4"/>
      <c r="L34" s="6" t="str">
        <f t="shared" si="0"/>
        <v>Youth</v>
      </c>
    </row>
    <row r="35" spans="1:12" x14ac:dyDescent="0.3">
      <c r="A35" s="2" t="s">
        <v>102</v>
      </c>
      <c r="B35" s="2" t="s">
        <v>103</v>
      </c>
      <c r="C35" s="2">
        <v>23</v>
      </c>
      <c r="D35" s="2" t="s">
        <v>12</v>
      </c>
      <c r="E35" s="2" t="s">
        <v>41</v>
      </c>
      <c r="F35" s="3">
        <v>45588</v>
      </c>
      <c r="G35" s="3">
        <v>45721</v>
      </c>
      <c r="H35" s="2">
        <v>1800</v>
      </c>
      <c r="I35" s="2">
        <v>23</v>
      </c>
      <c r="J35" s="2" t="s">
        <v>18</v>
      </c>
      <c r="K35" s="2" t="s">
        <v>104</v>
      </c>
      <c r="L35" s="6" t="str">
        <f t="shared" si="0"/>
        <v>Youth</v>
      </c>
    </row>
    <row r="36" spans="1:12" x14ac:dyDescent="0.3">
      <c r="A36" s="2" t="s">
        <v>105</v>
      </c>
      <c r="B36" s="2" t="s">
        <v>106</v>
      </c>
      <c r="C36" s="2">
        <v>27</v>
      </c>
      <c r="D36" s="2" t="s">
        <v>27</v>
      </c>
      <c r="E36" s="2" t="s">
        <v>22</v>
      </c>
      <c r="F36" s="3">
        <v>45312</v>
      </c>
      <c r="G36" s="3">
        <v>45652</v>
      </c>
      <c r="H36" s="2">
        <v>1200</v>
      </c>
      <c r="I36" s="2">
        <v>27</v>
      </c>
      <c r="J36" s="2" t="s">
        <v>18</v>
      </c>
      <c r="K36" s="4"/>
      <c r="L36" s="6" t="str">
        <f t="shared" si="0"/>
        <v>Youth</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1:T43"/>
  <sheetViews>
    <sheetView showGridLines="0" zoomScale="55" zoomScaleNormal="55" workbookViewId="0">
      <selection activeCell="K22" sqref="K22"/>
    </sheetView>
  </sheetViews>
  <sheetFormatPr defaultRowHeight="14.4" x14ac:dyDescent="0.3"/>
  <cols>
    <col min="9" max="9" width="18.44140625" bestFit="1" customWidth="1"/>
    <col min="10" max="10" width="23.5546875" customWidth="1"/>
    <col min="17" max="17" width="21.109375" bestFit="1" customWidth="1"/>
    <col min="18" max="18" width="23.5546875" bestFit="1" customWidth="1"/>
    <col min="19" max="19" width="27.5546875" bestFit="1" customWidth="1"/>
    <col min="20" max="20" width="14.44140625" bestFit="1" customWidth="1"/>
  </cols>
  <sheetData>
    <row r="1" spans="9:20" x14ac:dyDescent="0.3">
      <c r="Q1" s="21" t="s">
        <v>112</v>
      </c>
      <c r="R1" s="4" t="s">
        <v>120</v>
      </c>
      <c r="S1" s="4" t="s">
        <v>115</v>
      </c>
      <c r="T1" s="4" t="s">
        <v>121</v>
      </c>
    </row>
    <row r="2" spans="9:20" x14ac:dyDescent="0.3">
      <c r="Q2" s="22" t="s">
        <v>13</v>
      </c>
      <c r="R2" s="23">
        <v>160</v>
      </c>
      <c r="S2" s="23">
        <v>1215200</v>
      </c>
      <c r="T2" s="23">
        <v>354</v>
      </c>
    </row>
    <row r="3" spans="9:20" x14ac:dyDescent="0.3">
      <c r="Q3" s="24" t="s">
        <v>11</v>
      </c>
      <c r="R3" s="23">
        <v>25</v>
      </c>
      <c r="S3" s="23">
        <v>152000</v>
      </c>
      <c r="T3" s="23">
        <v>59</v>
      </c>
    </row>
    <row r="4" spans="9:20" x14ac:dyDescent="0.3">
      <c r="I4" s="21" t="s">
        <v>112</v>
      </c>
      <c r="J4" s="4" t="s">
        <v>120</v>
      </c>
      <c r="K4" s="20"/>
      <c r="Q4" s="24" t="s">
        <v>34</v>
      </c>
      <c r="R4" s="23">
        <v>14</v>
      </c>
      <c r="S4" s="23">
        <v>60000</v>
      </c>
      <c r="T4" s="23">
        <v>40</v>
      </c>
    </row>
    <row r="5" spans="9:20" x14ac:dyDescent="0.3">
      <c r="I5" s="22" t="s">
        <v>13</v>
      </c>
      <c r="J5" s="23">
        <v>160</v>
      </c>
      <c r="K5" s="20"/>
      <c r="Q5" s="24" t="s">
        <v>96</v>
      </c>
      <c r="R5" s="23">
        <v>9</v>
      </c>
      <c r="S5" s="23">
        <v>454400</v>
      </c>
      <c r="T5" s="23">
        <v>52</v>
      </c>
    </row>
    <row r="6" spans="9:20" x14ac:dyDescent="0.3">
      <c r="I6" s="22" t="s">
        <v>31</v>
      </c>
      <c r="J6" s="23">
        <v>119</v>
      </c>
      <c r="K6" s="20"/>
      <c r="Q6" s="24" t="s">
        <v>44</v>
      </c>
      <c r="R6" s="23">
        <v>3</v>
      </c>
      <c r="S6" s="23">
        <v>10400</v>
      </c>
      <c r="T6" s="23">
        <v>42</v>
      </c>
    </row>
    <row r="7" spans="9:20" x14ac:dyDescent="0.3">
      <c r="I7" s="22" t="s">
        <v>41</v>
      </c>
      <c r="J7" s="23">
        <v>132</v>
      </c>
      <c r="K7" s="20"/>
      <c r="Q7" s="24" t="s">
        <v>17</v>
      </c>
      <c r="R7" s="23">
        <v>20</v>
      </c>
      <c r="S7" s="23">
        <v>20800</v>
      </c>
      <c r="T7" s="23">
        <v>27</v>
      </c>
    </row>
    <row r="8" spans="9:20" x14ac:dyDescent="0.3">
      <c r="I8" s="22" t="s">
        <v>22</v>
      </c>
      <c r="J8" s="23">
        <v>209</v>
      </c>
      <c r="K8" s="20"/>
      <c r="Q8" s="24" t="s">
        <v>101</v>
      </c>
      <c r="R8" s="23">
        <v>30</v>
      </c>
      <c r="S8" s="23">
        <v>32800</v>
      </c>
      <c r="T8" s="23">
        <v>22</v>
      </c>
    </row>
    <row r="9" spans="9:20" x14ac:dyDescent="0.3">
      <c r="I9" s="22" t="s">
        <v>113</v>
      </c>
      <c r="J9" s="23"/>
      <c r="K9" s="20"/>
      <c r="Q9" s="24" t="s">
        <v>69</v>
      </c>
      <c r="R9" s="23">
        <v>26</v>
      </c>
      <c r="S9" s="23">
        <v>248000</v>
      </c>
      <c r="T9" s="23">
        <v>27</v>
      </c>
    </row>
    <row r="10" spans="9:20" x14ac:dyDescent="0.3">
      <c r="I10" s="22" t="s">
        <v>114</v>
      </c>
      <c r="J10" s="23">
        <v>620</v>
      </c>
      <c r="K10" s="20"/>
      <c r="Q10" s="24" t="s">
        <v>38</v>
      </c>
      <c r="R10" s="23">
        <v>25</v>
      </c>
      <c r="S10" s="23">
        <v>71200</v>
      </c>
      <c r="T10" s="23">
        <v>41</v>
      </c>
    </row>
    <row r="11" spans="9:20" x14ac:dyDescent="0.3">
      <c r="Q11" s="24" t="s">
        <v>60</v>
      </c>
      <c r="R11" s="23">
        <v>8</v>
      </c>
      <c r="S11" s="23">
        <v>165600</v>
      </c>
      <c r="T11" s="23">
        <v>44</v>
      </c>
    </row>
    <row r="12" spans="9:20" x14ac:dyDescent="0.3">
      <c r="Q12" s="22" t="s">
        <v>31</v>
      </c>
      <c r="R12" s="23">
        <v>119</v>
      </c>
      <c r="S12" s="23">
        <v>2462500</v>
      </c>
      <c r="T12" s="23">
        <v>226</v>
      </c>
    </row>
    <row r="13" spans="9:20" x14ac:dyDescent="0.3">
      <c r="Q13" s="24" t="s">
        <v>87</v>
      </c>
      <c r="R13" s="23">
        <v>28</v>
      </c>
      <c r="S13" s="23">
        <v>70000</v>
      </c>
      <c r="T13" s="23">
        <v>24</v>
      </c>
    </row>
    <row r="14" spans="9:20" x14ac:dyDescent="0.3">
      <c r="Q14" s="24" t="s">
        <v>91</v>
      </c>
      <c r="R14" s="23">
        <v>8</v>
      </c>
      <c r="S14" s="23">
        <v>17500</v>
      </c>
      <c r="T14" s="23">
        <v>29</v>
      </c>
    </row>
    <row r="15" spans="9:20" x14ac:dyDescent="0.3">
      <c r="Q15" s="24" t="s">
        <v>62</v>
      </c>
      <c r="R15" s="23">
        <v>14</v>
      </c>
      <c r="S15" s="23">
        <v>75000</v>
      </c>
      <c r="T15" s="23">
        <v>39</v>
      </c>
    </row>
    <row r="16" spans="9:20" x14ac:dyDescent="0.3">
      <c r="Q16" s="24" t="s">
        <v>71</v>
      </c>
      <c r="R16" s="23">
        <v>21</v>
      </c>
      <c r="S16" s="23">
        <v>477500</v>
      </c>
      <c r="T16" s="23">
        <v>28</v>
      </c>
    </row>
    <row r="17" spans="17:20" x14ac:dyDescent="0.3">
      <c r="Q17" s="24" t="s">
        <v>66</v>
      </c>
      <c r="R17" s="23">
        <v>13</v>
      </c>
      <c r="S17" s="23">
        <v>1090000</v>
      </c>
      <c r="T17" s="23">
        <v>56</v>
      </c>
    </row>
    <row r="18" spans="17:20" x14ac:dyDescent="0.3">
      <c r="Q18" s="24" t="s">
        <v>30</v>
      </c>
      <c r="R18" s="23">
        <v>12</v>
      </c>
      <c r="S18" s="23">
        <v>537500</v>
      </c>
      <c r="T18" s="23">
        <v>19</v>
      </c>
    </row>
    <row r="19" spans="17:20" x14ac:dyDescent="0.3">
      <c r="Q19" s="24" t="s">
        <v>93</v>
      </c>
      <c r="R19" s="23">
        <v>23</v>
      </c>
      <c r="S19" s="23">
        <v>195000</v>
      </c>
      <c r="T19" s="23">
        <v>31</v>
      </c>
    </row>
    <row r="20" spans="17:20" x14ac:dyDescent="0.3">
      <c r="Q20" s="22" t="s">
        <v>41</v>
      </c>
      <c r="R20" s="23">
        <v>132</v>
      </c>
      <c r="S20" s="23">
        <v>2241000</v>
      </c>
      <c r="T20" s="23">
        <v>298</v>
      </c>
    </row>
    <row r="21" spans="17:20" x14ac:dyDescent="0.3">
      <c r="Q21" s="24" t="s">
        <v>78</v>
      </c>
      <c r="R21" s="23">
        <v>18</v>
      </c>
      <c r="S21" s="23">
        <v>7200</v>
      </c>
      <c r="T21" s="23">
        <v>48</v>
      </c>
    </row>
    <row r="22" spans="17:20" x14ac:dyDescent="0.3">
      <c r="Q22" s="24" t="s">
        <v>103</v>
      </c>
      <c r="R22" s="23">
        <v>23</v>
      </c>
      <c r="S22" s="23">
        <v>239400</v>
      </c>
      <c r="T22" s="23">
        <v>23</v>
      </c>
    </row>
    <row r="23" spans="17:20" x14ac:dyDescent="0.3">
      <c r="Q23" s="24" t="s">
        <v>74</v>
      </c>
      <c r="R23" s="23">
        <v>19</v>
      </c>
      <c r="S23" s="23">
        <v>950400</v>
      </c>
      <c r="T23" s="23">
        <v>57</v>
      </c>
    </row>
    <row r="24" spans="17:20" x14ac:dyDescent="0.3">
      <c r="Q24" s="24" t="s">
        <v>76</v>
      </c>
      <c r="R24" s="23">
        <v>5</v>
      </c>
      <c r="S24" s="23">
        <v>532800</v>
      </c>
      <c r="T24" s="23">
        <v>26</v>
      </c>
    </row>
    <row r="25" spans="17:20" x14ac:dyDescent="0.3">
      <c r="Q25" s="24" t="s">
        <v>56</v>
      </c>
      <c r="R25" s="23">
        <v>22</v>
      </c>
      <c r="S25" s="23">
        <v>153000</v>
      </c>
      <c r="T25" s="23">
        <v>48</v>
      </c>
    </row>
    <row r="26" spans="17:20" x14ac:dyDescent="0.3">
      <c r="Q26" s="24" t="s">
        <v>82</v>
      </c>
      <c r="R26" s="23">
        <v>17</v>
      </c>
      <c r="S26" s="23">
        <v>154800</v>
      </c>
      <c r="T26" s="23">
        <v>53</v>
      </c>
    </row>
    <row r="27" spans="17:20" x14ac:dyDescent="0.3">
      <c r="Q27" s="24" t="s">
        <v>40</v>
      </c>
      <c r="R27" s="23">
        <v>28</v>
      </c>
      <c r="S27" s="23">
        <v>203400</v>
      </c>
      <c r="T27" s="23">
        <v>43</v>
      </c>
    </row>
    <row r="28" spans="17:20" x14ac:dyDescent="0.3">
      <c r="Q28" s="22" t="s">
        <v>22</v>
      </c>
      <c r="R28" s="23">
        <v>209</v>
      </c>
      <c r="S28" s="23">
        <v>2850000</v>
      </c>
      <c r="T28" s="23">
        <v>417</v>
      </c>
    </row>
    <row r="29" spans="17:20" x14ac:dyDescent="0.3">
      <c r="Q29" s="24" t="s">
        <v>85</v>
      </c>
      <c r="R29" s="23">
        <v>3</v>
      </c>
      <c r="S29" s="23">
        <v>30000</v>
      </c>
      <c r="T29" s="23">
        <v>42</v>
      </c>
    </row>
    <row r="30" spans="17:20" x14ac:dyDescent="0.3">
      <c r="Q30" s="24" t="s">
        <v>21</v>
      </c>
      <c r="R30" s="23">
        <v>18</v>
      </c>
      <c r="S30" s="23">
        <v>216000</v>
      </c>
      <c r="T30" s="23">
        <v>24</v>
      </c>
    </row>
    <row r="31" spans="17:20" x14ac:dyDescent="0.3">
      <c r="Q31" s="24" t="s">
        <v>47</v>
      </c>
      <c r="R31" s="23">
        <v>29</v>
      </c>
      <c r="S31" s="23">
        <v>93600</v>
      </c>
      <c r="T31" s="23">
        <v>37</v>
      </c>
    </row>
    <row r="32" spans="17:20" x14ac:dyDescent="0.3">
      <c r="Q32" s="24" t="s">
        <v>99</v>
      </c>
      <c r="R32" s="23">
        <v>2</v>
      </c>
      <c r="S32" s="23">
        <v>255600</v>
      </c>
      <c r="T32" s="23">
        <v>20</v>
      </c>
    </row>
    <row r="33" spans="17:20" x14ac:dyDescent="0.3">
      <c r="Q33" s="24" t="s">
        <v>89</v>
      </c>
      <c r="R33" s="23">
        <v>23</v>
      </c>
      <c r="S33" s="23">
        <v>37200</v>
      </c>
      <c r="T33" s="23">
        <v>53</v>
      </c>
    </row>
    <row r="34" spans="17:20" x14ac:dyDescent="0.3">
      <c r="Q34" s="24" t="s">
        <v>50</v>
      </c>
      <c r="R34" s="23">
        <v>13</v>
      </c>
      <c r="S34" s="23">
        <v>194400</v>
      </c>
      <c r="T34" s="23">
        <v>48</v>
      </c>
    </row>
    <row r="35" spans="17:20" x14ac:dyDescent="0.3">
      <c r="Q35" s="24" t="s">
        <v>26</v>
      </c>
      <c r="R35" s="23">
        <v>16</v>
      </c>
      <c r="S35" s="23">
        <v>129600</v>
      </c>
      <c r="T35" s="23">
        <v>31</v>
      </c>
    </row>
    <row r="36" spans="17:20" x14ac:dyDescent="0.3">
      <c r="Q36" s="24" t="s">
        <v>53</v>
      </c>
      <c r="R36" s="23">
        <v>19</v>
      </c>
      <c r="S36" s="23">
        <v>496800</v>
      </c>
      <c r="T36" s="23">
        <v>36</v>
      </c>
    </row>
    <row r="37" spans="17:20" x14ac:dyDescent="0.3">
      <c r="Q37" s="24" t="s">
        <v>64</v>
      </c>
      <c r="R37" s="23">
        <v>25</v>
      </c>
      <c r="S37" s="23">
        <v>427200</v>
      </c>
      <c r="T37" s="23">
        <v>35</v>
      </c>
    </row>
    <row r="38" spans="17:20" x14ac:dyDescent="0.3">
      <c r="Q38" s="24" t="s">
        <v>106</v>
      </c>
      <c r="R38" s="23">
        <v>27</v>
      </c>
      <c r="S38" s="23">
        <v>408000</v>
      </c>
      <c r="T38" s="23">
        <v>27</v>
      </c>
    </row>
    <row r="39" spans="17:20" x14ac:dyDescent="0.3">
      <c r="Q39" s="24" t="s">
        <v>80</v>
      </c>
      <c r="R39" s="23">
        <v>6</v>
      </c>
      <c r="S39" s="23">
        <v>349200</v>
      </c>
      <c r="T39" s="23">
        <v>25</v>
      </c>
    </row>
    <row r="40" spans="17:20" x14ac:dyDescent="0.3">
      <c r="Q40" s="24" t="s">
        <v>58</v>
      </c>
      <c r="R40" s="23">
        <v>28</v>
      </c>
      <c r="S40" s="23">
        <v>212400</v>
      </c>
      <c r="T40" s="23">
        <v>39</v>
      </c>
    </row>
    <row r="41" spans="17:20" x14ac:dyDescent="0.3">
      <c r="Q41" s="22" t="s">
        <v>113</v>
      </c>
      <c r="R41" s="23"/>
      <c r="S41" s="23"/>
      <c r="T41" s="23"/>
    </row>
    <row r="42" spans="17:20" x14ac:dyDescent="0.3">
      <c r="Q42" s="24" t="s">
        <v>113</v>
      </c>
      <c r="R42" s="23"/>
      <c r="S42" s="23"/>
      <c r="T42" s="23"/>
    </row>
    <row r="43" spans="17:20" x14ac:dyDescent="0.3">
      <c r="Q43" s="22" t="s">
        <v>114</v>
      </c>
      <c r="R43" s="23">
        <v>620</v>
      </c>
      <c r="S43" s="23">
        <v>8768700</v>
      </c>
      <c r="T43" s="23">
        <v>1295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1.membership durarion in month</vt:lpstr>
      <vt:lpstr>referral</vt:lpstr>
      <vt:lpstr>2.Referral Impact</vt:lpstr>
      <vt:lpstr>3. Revenue Calculation </vt:lpstr>
      <vt:lpstr>identify low engaugement member</vt:lpstr>
      <vt:lpstr>Gender1</vt:lpstr>
      <vt:lpstr>age Distribution</vt:lpstr>
      <vt:lpstr>segment profitablity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 DOCTOR</cp:lastModifiedBy>
  <dcterms:created xsi:type="dcterms:W3CDTF">2025-04-06T20:54:03Z</dcterms:created>
  <dcterms:modified xsi:type="dcterms:W3CDTF">2025-06-23T18:02:27Z</dcterms:modified>
</cp:coreProperties>
</file>