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elsonwedin/Documents/AA1 Parhelia Bio /protocol development/Hematoxylin and Eosin/"/>
    </mc:Choice>
  </mc:AlternateContent>
  <xr:revisionPtr revIDLastSave="0" documentId="13_ncr:1_{8AFFCF1F-B46B-D14A-836F-9F17AC8FC9D7}" xr6:coauthVersionLast="47" xr6:coauthVersionMax="47" xr10:uidLastSave="{00000000-0000-0000-0000-000000000000}"/>
  <bookViews>
    <workbookView xWindow="0" yWindow="0" windowWidth="26560" windowHeight="21000" xr2:uid="{00000000-000D-0000-FFFF-FFFF00000000}"/>
  </bookViews>
  <sheets>
    <sheet name="Nanostrin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N11" i="5"/>
  <c r="N12" i="5"/>
  <c r="N13" i="5"/>
  <c r="N10" i="5"/>
  <c r="C28" i="5"/>
  <c r="D28" i="5"/>
  <c r="E28" i="5"/>
  <c r="B28" i="5"/>
  <c r="C27" i="5"/>
  <c r="D27" i="5"/>
  <c r="E27" i="5"/>
  <c r="B27" i="5"/>
  <c r="E26" i="5"/>
  <c r="D26" i="5"/>
  <c r="C26" i="5"/>
  <c r="B26" i="5"/>
  <c r="C16" i="5"/>
  <c r="C12" i="5" s="1"/>
  <c r="D16" i="5"/>
  <c r="D12" i="5" s="1"/>
  <c r="E16" i="5"/>
  <c r="E12" i="5" s="1"/>
  <c r="F16" i="5"/>
  <c r="F12" i="5" s="1"/>
  <c r="G16" i="5"/>
  <c r="G12" i="5" s="1"/>
  <c r="H16" i="5"/>
  <c r="H12" i="5" s="1"/>
  <c r="I16" i="5"/>
  <c r="I12" i="5" s="1"/>
  <c r="J16" i="5"/>
  <c r="J12" i="5" s="1"/>
  <c r="K16" i="5"/>
  <c r="K12" i="5" s="1"/>
  <c r="L16" i="5"/>
  <c r="L12" i="5" s="1"/>
  <c r="M16" i="5"/>
  <c r="M12" i="5" s="1"/>
  <c r="C17" i="5"/>
  <c r="C13" i="5" s="1"/>
  <c r="D17" i="5"/>
  <c r="D13" i="5" s="1"/>
  <c r="E17" i="5"/>
  <c r="E13" i="5" s="1"/>
  <c r="F17" i="5"/>
  <c r="F13" i="5" s="1"/>
  <c r="G17" i="5"/>
  <c r="G13" i="5" s="1"/>
  <c r="H17" i="5"/>
  <c r="H13" i="5" s="1"/>
  <c r="I17" i="5"/>
  <c r="I13" i="5" s="1"/>
  <c r="J17" i="5"/>
  <c r="J13" i="5" s="1"/>
  <c r="K17" i="5"/>
  <c r="K13" i="5" s="1"/>
  <c r="L17" i="5"/>
  <c r="L13" i="5" s="1"/>
  <c r="M17" i="5"/>
  <c r="M13" i="5" s="1"/>
  <c r="B17" i="5"/>
  <c r="B13" i="5" s="1"/>
  <c r="B16" i="5"/>
  <c r="B12" i="5" s="1"/>
  <c r="G15" i="5"/>
  <c r="G11" i="5" s="1"/>
  <c r="H15" i="5"/>
  <c r="H11" i="5" s="1"/>
  <c r="I15" i="5"/>
  <c r="I11" i="5" s="1"/>
  <c r="J15" i="5"/>
  <c r="J11" i="5" s="1"/>
  <c r="K15" i="5"/>
  <c r="K11" i="5" s="1"/>
  <c r="L15" i="5"/>
  <c r="L11" i="5" s="1"/>
  <c r="M15" i="5"/>
  <c r="M11" i="5" s="1"/>
  <c r="C15" i="5"/>
  <c r="C11" i="5" s="1"/>
  <c r="D15" i="5"/>
  <c r="D11" i="5" s="1"/>
  <c r="E15" i="5"/>
  <c r="E11" i="5" s="1"/>
  <c r="F15" i="5"/>
  <c r="F11" i="5" s="1"/>
  <c r="B15" i="5"/>
  <c r="B11" i="5" s="1"/>
  <c r="D10" i="5"/>
  <c r="E10" i="5"/>
  <c r="F10" i="5"/>
  <c r="G10" i="5"/>
  <c r="H10" i="5"/>
  <c r="I10" i="5"/>
  <c r="J10" i="5"/>
  <c r="K10" i="5"/>
  <c r="L10" i="5"/>
  <c r="M10" i="5"/>
  <c r="C10" i="5"/>
  <c r="B10" i="5"/>
  <c r="L22" i="5" l="1"/>
  <c r="N21" i="5" s="1"/>
</calcChain>
</file>

<file path=xl/sharedStrings.xml><?xml version="1.0" encoding="utf-8"?>
<sst xmlns="http://schemas.openxmlformats.org/spreadsheetml/2006/main" count="32" uniqueCount="26">
  <si>
    <t>Num samples:</t>
  </si>
  <si>
    <t>Yes</t>
  </si>
  <si>
    <t>Deck position 3:</t>
  </si>
  <si>
    <t>B</t>
  </si>
  <si>
    <t>C</t>
  </si>
  <si>
    <t>A</t>
  </si>
  <si>
    <t>Deck position 6:</t>
  </si>
  <si>
    <t>Omni-Stainer module type</t>
  </si>
  <si>
    <t>S12</t>
  </si>
  <si>
    <t>Deck position 2:</t>
  </si>
  <si>
    <t xml:space="preserve">Adjust the values below (click for drop down selection) and the spreadsheet will auto-fill </t>
  </si>
  <si>
    <t>300 or 200 μL Tip rack</t>
  </si>
  <si>
    <t>Primary Staining</t>
  </si>
  <si>
    <t>Secondary Staining</t>
  </si>
  <si>
    <t>Deck position 1:</t>
  </si>
  <si>
    <r>
      <rPr>
        <b/>
        <sz val="10"/>
        <color indexed="8"/>
        <rFont val="Arial"/>
        <family val="2"/>
      </rPr>
      <t>Antibody plate</t>
    </r>
    <r>
      <rPr>
        <sz val="10"/>
        <color indexed="8"/>
        <rFont val="Arial"/>
        <family val="2"/>
      </rPr>
      <t xml:space="preserve"> (96-well plate, </t>
    </r>
    <r>
      <rPr>
        <b/>
        <sz val="10"/>
        <color indexed="10"/>
        <rFont val="Arial"/>
        <family val="2"/>
      </rPr>
      <t xml:space="preserve">sealed </t>
    </r>
    <r>
      <rPr>
        <sz val="10"/>
        <color indexed="8"/>
        <rFont val="Arial"/>
        <family val="2"/>
      </rPr>
      <t>with aluminum sheet). Columns corresponds to samples in the Omni-stainer module. Antibody mixes can be the same or different between columns</t>
    </r>
  </si>
  <si>
    <t>Reagent Volume</t>
  </si>
  <si>
    <t>А</t>
  </si>
  <si>
    <t>D</t>
  </si>
  <si>
    <t>E</t>
  </si>
  <si>
    <t>F</t>
  </si>
  <si>
    <t>G</t>
  </si>
  <si>
    <t>H</t>
  </si>
  <si>
    <r>
      <rPr>
        <b/>
        <sz val="10"/>
        <color indexed="8"/>
        <rFont val="Arial"/>
        <family val="2"/>
      </rPr>
      <t>Buffers reservoir</t>
    </r>
    <r>
      <rPr>
        <sz val="10"/>
        <color indexed="8"/>
        <rFont val="Arial"/>
        <family val="2"/>
      </rPr>
      <t xml:space="preserve"> (12-trough, sealed with a pierceable sealing sheet) </t>
    </r>
  </si>
  <si>
    <t>Conj staining</t>
  </si>
  <si>
    <t>2x 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</si>
</sst>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indexed="8"/>
      <name val="Arial"/>
    </font>
    <font>
      <sz val="12"/>
      <color rgb="FF3F3F76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sz val="10"/>
      <color rgb="FF000000"/>
      <name val="Arial"/>
      <family val="2"/>
    </font>
    <font>
      <b/>
      <sz val="18"/>
      <color rgb="FF3F3F76"/>
      <name val="Helvetica Neue"/>
      <family val="2"/>
      <scheme val="minor"/>
    </font>
    <font>
      <sz val="18"/>
      <color rgb="FF000000"/>
      <name val="Helvetica Neue"/>
      <family val="2"/>
      <scheme val="minor"/>
    </font>
    <font>
      <sz val="18"/>
      <color rgb="FF3F3F76"/>
      <name val="Helvetica Neue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EFB00"/>
      <name val="Arial"/>
      <family val="2"/>
    </font>
    <font>
      <b/>
      <sz val="13.5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Arial"/>
      <family val="2"/>
    </font>
    <font>
      <sz val="12"/>
      <color rgb="FF000000"/>
      <name val="Helvetica Neue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1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 tint="-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00A4DF"/>
        <bgColor rgb="FF00A4DF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double">
        <color theme="4" tint="0.39994506668294322"/>
      </left>
      <right/>
      <top style="double">
        <color theme="4" tint="0.39994506668294322"/>
      </top>
      <bottom/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 style="thin">
        <color rgb="FFFFFFFF"/>
      </left>
      <right style="thin">
        <color rgb="FFFFFFFF"/>
      </right>
      <top style="double">
        <color theme="4" tint="0.39994506668294322"/>
      </top>
      <bottom style="thin">
        <color rgb="FFA7A7A7"/>
      </bottom>
      <diagonal/>
    </border>
    <border>
      <left style="thin">
        <color rgb="FFFFFFFF"/>
      </left>
      <right style="double">
        <color theme="4" tint="0.39994506668294322"/>
      </right>
      <top style="double">
        <color theme="4" tint="0.39994506668294322"/>
      </top>
      <bottom style="thin">
        <color rgb="FFA7A7A7"/>
      </bottom>
      <diagonal/>
    </border>
    <border>
      <left style="double">
        <color theme="4" tint="0.39994506668294322"/>
      </left>
      <right style="medium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rgb="FFA7A7A7"/>
      </left>
      <right style="medium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double">
        <color theme="4" tint="0.39994506668294322"/>
      </right>
      <top style="thin">
        <color rgb="FFA7A7A7"/>
      </top>
      <bottom style="thin">
        <color rgb="FFA7A7A7"/>
      </bottom>
      <diagonal/>
    </border>
    <border>
      <left style="medium">
        <color rgb="FFA7A7A7"/>
      </left>
      <right style="double">
        <color theme="4" tint="0.39994506668294322"/>
      </right>
      <top style="thin">
        <color rgb="FFA7A7A7"/>
      </top>
      <bottom style="thin">
        <color rgb="FFA7A7A7"/>
      </bottom>
      <diagonal/>
    </border>
    <border>
      <left style="double">
        <color theme="4" tint="0.39994506668294322"/>
      </left>
      <right style="medium">
        <color rgb="FFA7A7A7"/>
      </right>
      <top style="thin">
        <color rgb="FFA7A7A7"/>
      </top>
      <bottom style="double">
        <color theme="4" tint="0.39994506668294322"/>
      </bottom>
      <diagonal/>
    </border>
    <border>
      <left style="medium">
        <color rgb="FFA7A7A7"/>
      </left>
      <right style="medium">
        <color rgb="FFA7A7A7"/>
      </right>
      <top style="thin">
        <color rgb="FFA7A7A7"/>
      </top>
      <bottom style="double">
        <color theme="4" tint="0.39994506668294322"/>
      </bottom>
      <diagonal/>
    </border>
    <border>
      <left style="medium">
        <color rgb="FFA7A7A7"/>
      </left>
      <right style="double">
        <color theme="4" tint="0.39994506668294322"/>
      </right>
      <top style="thin">
        <color rgb="FFA7A7A7"/>
      </top>
      <bottom style="double">
        <color theme="4" tint="0.39994506668294322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rgb="FFFF0000"/>
      </top>
      <bottom style="thick">
        <color theme="1"/>
      </bottom>
      <diagonal/>
    </border>
    <border>
      <left style="thin">
        <color theme="1"/>
      </left>
      <right style="thick">
        <color rgb="FFFF0000"/>
      </right>
      <top style="thick">
        <color rgb="FFFF0000"/>
      </top>
      <bottom style="thick">
        <color theme="1"/>
      </bottom>
      <diagonal/>
    </border>
    <border>
      <left style="thick">
        <color rgb="FFFF0000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rgb="FFFF0000"/>
      </right>
      <top style="thick">
        <color theme="1"/>
      </top>
      <bottom style="thick">
        <color theme="1"/>
      </bottom>
      <diagonal/>
    </border>
    <border>
      <left style="thick">
        <color rgb="FFFF0000"/>
      </left>
      <right style="thin">
        <color theme="1"/>
      </right>
      <top style="thick">
        <color theme="1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rgb="FFFF0000"/>
      </bottom>
      <diagonal/>
    </border>
    <border>
      <left style="thin">
        <color theme="1"/>
      </left>
      <right style="thick">
        <color rgb="FFFF0000"/>
      </right>
      <top style="thick">
        <color theme="1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8"/>
      </bottom>
      <diagonal/>
    </border>
    <border>
      <left/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/>
      <top style="thin">
        <color indexed="15"/>
      </top>
      <bottom style="thin">
        <color indexed="8"/>
      </bottom>
      <diagonal/>
    </border>
    <border>
      <left/>
      <right/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5"/>
      </top>
      <bottom style="thin">
        <color indexed="19"/>
      </bottom>
      <diagonal/>
    </border>
    <border>
      <left style="thin">
        <color indexed="9"/>
      </left>
      <right/>
      <top style="thin">
        <color indexed="15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8"/>
      </bottom>
      <diagonal/>
    </border>
    <border>
      <left/>
      <right style="thin">
        <color indexed="8"/>
      </right>
      <top style="thin">
        <color indexed="19"/>
      </top>
      <bottom style="thin">
        <color indexed="8"/>
      </bottom>
      <diagonal/>
    </border>
    <border>
      <left style="thin">
        <color indexed="8"/>
      </left>
      <right/>
      <top style="thin">
        <color indexed="19"/>
      </top>
      <bottom style="thin">
        <color indexed="8"/>
      </bottom>
      <diagonal/>
    </border>
    <border>
      <left/>
      <right/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21"/>
      </bottom>
      <diagonal/>
    </border>
    <border>
      <left style="medium">
        <color indexed="9"/>
      </left>
      <right style="medium">
        <color indexed="9"/>
      </right>
      <top/>
      <bottom style="thin">
        <color indexed="21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/>
      <right style="thin">
        <color indexed="9"/>
      </right>
      <top/>
      <bottom/>
      <diagonal/>
    </border>
    <border>
      <left style="thin">
        <color indexed="2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21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21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5"/>
      </left>
      <right/>
      <top style="medium">
        <color indexed="8"/>
      </top>
      <bottom style="medium">
        <color indexed="8"/>
      </bottom>
      <diagonal/>
    </border>
    <border>
      <left style="thin">
        <color indexed="15"/>
      </left>
      <right/>
      <top style="medium">
        <color indexed="8"/>
      </top>
      <bottom style="thin">
        <color indexed="12"/>
      </bottom>
      <diagonal/>
    </border>
    <border>
      <left style="thin">
        <color indexed="15"/>
      </left>
      <right/>
      <top style="thin">
        <color indexed="12"/>
      </top>
      <bottom style="thin">
        <color indexed="12"/>
      </bottom>
      <diagonal/>
    </border>
    <border>
      <left style="thin">
        <color indexed="15"/>
      </left>
      <right/>
      <top style="thin">
        <color indexed="12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19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thin">
        <color indexed="9"/>
      </right>
      <top/>
      <bottom style="thin">
        <color indexed="9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 applyNumberFormat="0" applyFill="0" applyBorder="0" applyProtection="0"/>
    <xf numFmtId="0" fontId="1" fillId="2" borderId="1" applyNumberFormat="0" applyAlignment="0" applyProtection="0"/>
    <xf numFmtId="0" fontId="2" fillId="0" borderId="0"/>
    <xf numFmtId="0" fontId="14" fillId="0" borderId="0" applyNumberFormat="0" applyFill="0" applyBorder="0" applyProtection="0"/>
  </cellStyleXfs>
  <cellXfs count="126">
    <xf numFmtId="0" fontId="0" fillId="0" borderId="0" xfId="0"/>
    <xf numFmtId="0" fontId="3" fillId="0" borderId="6" xfId="2" applyFont="1" applyBorder="1"/>
    <xf numFmtId="0" fontId="3" fillId="0" borderId="0" xfId="2" applyFont="1"/>
    <xf numFmtId="0" fontId="2" fillId="0" borderId="0" xfId="2"/>
    <xf numFmtId="0" fontId="5" fillId="0" borderId="7" xfId="2" applyFont="1" applyBorder="1"/>
    <xf numFmtId="0" fontId="5" fillId="3" borderId="8" xfId="2" applyFont="1" applyFill="1" applyBorder="1" applyAlignment="1">
      <alignment wrapText="1"/>
    </xf>
    <xf numFmtId="0" fontId="3" fillId="3" borderId="8" xfId="2" applyFont="1" applyFill="1" applyBorder="1" applyAlignment="1">
      <alignment wrapText="1"/>
    </xf>
    <xf numFmtId="0" fontId="3" fillId="0" borderId="8" xfId="2" applyFont="1" applyBorder="1"/>
    <xf numFmtId="0" fontId="5" fillId="0" borderId="5" xfId="2" applyFont="1" applyBorder="1"/>
    <xf numFmtId="0" fontId="5" fillId="3" borderId="6" xfId="2" applyFont="1" applyFill="1" applyBorder="1" applyAlignment="1">
      <alignment wrapText="1"/>
    </xf>
    <xf numFmtId="0" fontId="3" fillId="3" borderId="6" xfId="2" applyFont="1" applyFill="1" applyBorder="1" applyAlignment="1">
      <alignment wrapText="1"/>
    </xf>
    <xf numFmtId="0" fontId="3" fillId="3" borderId="9" xfId="2" applyFont="1" applyFill="1" applyBorder="1" applyAlignment="1">
      <alignment wrapText="1"/>
    </xf>
    <xf numFmtId="0" fontId="7" fillId="0" borderId="5" xfId="2" applyFont="1" applyBorder="1"/>
    <xf numFmtId="0" fontId="7" fillId="0" borderId="6" xfId="2" applyFont="1" applyBorder="1"/>
    <xf numFmtId="0" fontId="3" fillId="0" borderId="9" xfId="2" applyFont="1" applyBorder="1"/>
    <xf numFmtId="0" fontId="7" fillId="0" borderId="9" xfId="2" applyFont="1" applyBorder="1"/>
    <xf numFmtId="0" fontId="3" fillId="0" borderId="11" xfId="2" applyFont="1" applyBorder="1"/>
    <xf numFmtId="0" fontId="7" fillId="0" borderId="10" xfId="2" applyFont="1" applyBorder="1"/>
    <xf numFmtId="0" fontId="3" fillId="0" borderId="15" xfId="2" applyFont="1" applyBorder="1"/>
    <xf numFmtId="0" fontId="3" fillId="0" borderId="16" xfId="2" applyFont="1" applyBorder="1"/>
    <xf numFmtId="0" fontId="3" fillId="0" borderId="17" xfId="2" applyFont="1" applyBorder="1"/>
    <xf numFmtId="0" fontId="3" fillId="3" borderId="18" xfId="2" applyFont="1" applyFill="1" applyBorder="1" applyAlignment="1">
      <alignment horizontal="center" vertical="top" wrapText="1"/>
    </xf>
    <xf numFmtId="0" fontId="3" fillId="3" borderId="19" xfId="2" applyFont="1" applyFill="1" applyBorder="1"/>
    <xf numFmtId="0" fontId="3" fillId="3" borderId="20" xfId="2" applyFont="1" applyFill="1" applyBorder="1"/>
    <xf numFmtId="0" fontId="3" fillId="3" borderId="21" xfId="2" applyFont="1" applyFill="1" applyBorder="1"/>
    <xf numFmtId="49" fontId="3" fillId="0" borderId="17" xfId="2" applyNumberFormat="1" applyFont="1" applyBorder="1"/>
    <xf numFmtId="49" fontId="9" fillId="4" borderId="18" xfId="2" applyNumberFormat="1" applyFont="1" applyFill="1" applyBorder="1" applyAlignment="1">
      <alignment horizontal="center" vertical="center" wrapText="1"/>
    </xf>
    <xf numFmtId="49" fontId="9" fillId="4" borderId="22" xfId="2" applyNumberFormat="1" applyFont="1" applyFill="1" applyBorder="1" applyAlignment="1">
      <alignment horizontal="center" vertical="center" wrapText="1"/>
    </xf>
    <xf numFmtId="49" fontId="3" fillId="0" borderId="23" xfId="2" applyNumberFormat="1" applyFont="1" applyBorder="1"/>
    <xf numFmtId="49" fontId="9" fillId="4" borderId="24" xfId="2" applyNumberFormat="1" applyFont="1" applyFill="1" applyBorder="1" applyAlignment="1">
      <alignment horizontal="center" vertical="center" wrapText="1"/>
    </xf>
    <xf numFmtId="49" fontId="9" fillId="4" borderId="25" xfId="2" applyNumberFormat="1" applyFont="1" applyFill="1" applyBorder="1" applyAlignment="1">
      <alignment horizontal="center" vertical="center" wrapText="1"/>
    </xf>
    <xf numFmtId="0" fontId="4" fillId="2" borderId="28" xfId="1" applyFont="1" applyBorder="1" applyAlignment="1">
      <alignment horizontal="right" wrapText="1"/>
    </xf>
    <xf numFmtId="0" fontId="6" fillId="2" borderId="31" xfId="1" applyFont="1" applyBorder="1" applyAlignment="1">
      <alignment horizontal="right" wrapText="1"/>
    </xf>
    <xf numFmtId="49" fontId="6" fillId="2" borderId="34" xfId="1" applyNumberFormat="1" applyFont="1" applyBorder="1" applyAlignment="1">
      <alignment horizontal="right"/>
    </xf>
    <xf numFmtId="0" fontId="2" fillId="0" borderId="12" xfId="2" applyBorder="1"/>
    <xf numFmtId="0" fontId="3" fillId="0" borderId="36" xfId="2" applyFont="1" applyBorder="1"/>
    <xf numFmtId="0" fontId="3" fillId="3" borderId="36" xfId="2" applyFont="1" applyFill="1" applyBorder="1" applyAlignment="1">
      <alignment wrapText="1"/>
    </xf>
    <xf numFmtId="49" fontId="8" fillId="0" borderId="13" xfId="2" applyNumberFormat="1" applyFont="1" applyBorder="1"/>
    <xf numFmtId="49" fontId="8" fillId="0" borderId="14" xfId="2" applyNumberFormat="1" applyFont="1" applyBorder="1"/>
    <xf numFmtId="0" fontId="12" fillId="0" borderId="5" xfId="2" applyFont="1" applyBorder="1"/>
    <xf numFmtId="0" fontId="12" fillId="0" borderId="6" xfId="2" applyFont="1" applyBorder="1"/>
    <xf numFmtId="0" fontId="12" fillId="0" borderId="0" xfId="2" applyFont="1"/>
    <xf numFmtId="0" fontId="13" fillId="0" borderId="0" xfId="2" applyFont="1"/>
    <xf numFmtId="49" fontId="2" fillId="0" borderId="0" xfId="2" applyNumberFormat="1"/>
    <xf numFmtId="49" fontId="11" fillId="0" borderId="2" xfId="2" applyNumberFormat="1" applyFont="1" applyBorder="1" applyAlignment="1">
      <alignment horizontal="left" wrapText="1"/>
    </xf>
    <xf numFmtId="49" fontId="11" fillId="0" borderId="3" xfId="2" applyNumberFormat="1" applyFont="1" applyBorder="1" applyAlignment="1">
      <alignment horizontal="left" wrapText="1"/>
    </xf>
    <xf numFmtId="49" fontId="11" fillId="0" borderId="4" xfId="2" applyNumberFormat="1" applyFont="1" applyBorder="1" applyAlignment="1">
      <alignment horizontal="left" wrapText="1"/>
    </xf>
    <xf numFmtId="49" fontId="10" fillId="0" borderId="26" xfId="2" applyNumberFormat="1" applyFont="1" applyBorder="1" applyAlignment="1">
      <alignment horizontal="left"/>
    </xf>
    <xf numFmtId="49" fontId="10" fillId="0" borderId="27" xfId="2" applyNumberFormat="1" applyFont="1" applyBorder="1" applyAlignment="1">
      <alignment horizontal="left"/>
    </xf>
    <xf numFmtId="49" fontId="10" fillId="0" borderId="29" xfId="2" applyNumberFormat="1" applyFont="1" applyBorder="1" applyAlignment="1">
      <alignment horizontal="left"/>
    </xf>
    <xf numFmtId="49" fontId="10" fillId="0" borderId="30" xfId="2" applyNumberFormat="1" applyFont="1" applyBorder="1" applyAlignment="1">
      <alignment horizontal="left"/>
    </xf>
    <xf numFmtId="49" fontId="10" fillId="0" borderId="32" xfId="2" applyNumberFormat="1" applyFont="1" applyBorder="1" applyAlignment="1">
      <alignment horizontal="left"/>
    </xf>
    <xf numFmtId="49" fontId="10" fillId="0" borderId="33" xfId="2" applyNumberFormat="1" applyFont="1" applyBorder="1" applyAlignment="1">
      <alignment horizontal="left"/>
    </xf>
    <xf numFmtId="0" fontId="5" fillId="0" borderId="10" xfId="2" applyFont="1" applyBorder="1"/>
    <xf numFmtId="0" fontId="14" fillId="5" borderId="37" xfId="3" applyFill="1" applyBorder="1"/>
    <xf numFmtId="49" fontId="16" fillId="5" borderId="41" xfId="3" applyNumberFormat="1" applyFont="1" applyFill="1" applyBorder="1" applyAlignment="1">
      <alignment horizontal="center"/>
    </xf>
    <xf numFmtId="49" fontId="16" fillId="5" borderId="42" xfId="3" applyNumberFormat="1" applyFont="1" applyFill="1" applyBorder="1" applyAlignment="1">
      <alignment horizontal="center"/>
    </xf>
    <xf numFmtId="0" fontId="15" fillId="5" borderId="45" xfId="3" applyFont="1" applyFill="1" applyBorder="1"/>
    <xf numFmtId="0" fontId="14" fillId="5" borderId="46" xfId="3" applyFill="1" applyBorder="1"/>
    <xf numFmtId="49" fontId="15" fillId="5" borderId="47" xfId="3" applyNumberFormat="1" applyFont="1" applyFill="1" applyBorder="1" applyAlignment="1">
      <alignment wrapText="1"/>
    </xf>
    <xf numFmtId="0" fontId="14" fillId="5" borderId="48" xfId="3" applyFill="1" applyBorder="1"/>
    <xf numFmtId="0" fontId="14" fillId="5" borderId="49" xfId="3" applyFill="1" applyBorder="1"/>
    <xf numFmtId="49" fontId="16" fillId="5" borderId="50" xfId="3" applyNumberFormat="1" applyFont="1" applyFill="1" applyBorder="1" applyAlignment="1">
      <alignment horizontal="center"/>
    </xf>
    <xf numFmtId="49" fontId="16" fillId="5" borderId="51" xfId="3" applyNumberFormat="1" applyFont="1" applyFill="1" applyBorder="1" applyAlignment="1">
      <alignment horizontal="center"/>
    </xf>
    <xf numFmtId="49" fontId="14" fillId="5" borderId="52" xfId="3" applyNumberFormat="1" applyFill="1" applyBorder="1"/>
    <xf numFmtId="0" fontId="14" fillId="5" borderId="53" xfId="3" applyFill="1" applyBorder="1"/>
    <xf numFmtId="0" fontId="14" fillId="5" borderId="51" xfId="3" applyFill="1" applyBorder="1"/>
    <xf numFmtId="0" fontId="14" fillId="5" borderId="52" xfId="3" applyFill="1" applyBorder="1"/>
    <xf numFmtId="0" fontId="14" fillId="5" borderId="54" xfId="3" applyFill="1" applyBorder="1"/>
    <xf numFmtId="49" fontId="15" fillId="5" borderId="55" xfId="3" applyNumberFormat="1" applyFont="1" applyFill="1" applyBorder="1"/>
    <xf numFmtId="0" fontId="14" fillId="5" borderId="39" xfId="3" applyFill="1" applyBorder="1"/>
    <xf numFmtId="0" fontId="14" fillId="5" borderId="56" xfId="3" applyFill="1" applyBorder="1"/>
    <xf numFmtId="0" fontId="14" fillId="5" borderId="57" xfId="3" applyFill="1" applyBorder="1"/>
    <xf numFmtId="0" fontId="14" fillId="5" borderId="58" xfId="3" applyFill="1" applyBorder="1"/>
    <xf numFmtId="0" fontId="14" fillId="5" borderId="59" xfId="3" applyFill="1" applyBorder="1"/>
    <xf numFmtId="0" fontId="14" fillId="5" borderId="60" xfId="3" applyFill="1" applyBorder="1"/>
    <xf numFmtId="0" fontId="14" fillId="5" borderId="61" xfId="3" applyFill="1" applyBorder="1"/>
    <xf numFmtId="0" fontId="14" fillId="5" borderId="38" xfId="3" applyFill="1" applyBorder="1"/>
    <xf numFmtId="0" fontId="14" fillId="5" borderId="0" xfId="3" applyFill="1" applyBorder="1"/>
    <xf numFmtId="0" fontId="14" fillId="5" borderId="62" xfId="3" applyFill="1" applyBorder="1"/>
    <xf numFmtId="0" fontId="14" fillId="5" borderId="63" xfId="3" applyFill="1" applyBorder="1"/>
    <xf numFmtId="0" fontId="14" fillId="5" borderId="64" xfId="3" applyFill="1" applyBorder="1"/>
    <xf numFmtId="0" fontId="14" fillId="5" borderId="65" xfId="3" applyFill="1" applyBorder="1" applyAlignment="1">
      <alignment horizontal="center" vertical="top" wrapText="1"/>
    </xf>
    <xf numFmtId="0" fontId="14" fillId="5" borderId="66" xfId="3" applyFill="1" applyBorder="1"/>
    <xf numFmtId="0" fontId="14" fillId="5" borderId="67" xfId="3" applyFill="1" applyBorder="1"/>
    <xf numFmtId="0" fontId="14" fillId="5" borderId="68" xfId="3" applyFill="1" applyBorder="1"/>
    <xf numFmtId="0" fontId="14" fillId="5" borderId="69" xfId="3" applyFill="1" applyBorder="1"/>
    <xf numFmtId="0" fontId="14" fillId="5" borderId="70" xfId="3" applyFill="1" applyBorder="1"/>
    <xf numFmtId="0" fontId="14" fillId="5" borderId="71" xfId="3" applyFill="1" applyBorder="1"/>
    <xf numFmtId="0" fontId="14" fillId="5" borderId="72" xfId="3" applyFill="1" applyBorder="1"/>
    <xf numFmtId="49" fontId="14" fillId="5" borderId="74" xfId="3" applyNumberFormat="1" applyFill="1" applyBorder="1"/>
    <xf numFmtId="0" fontId="14" fillId="5" borderId="75" xfId="3" applyFill="1" applyBorder="1"/>
    <xf numFmtId="0" fontId="14" fillId="5" borderId="76" xfId="3" applyFill="1" applyBorder="1"/>
    <xf numFmtId="0" fontId="14" fillId="5" borderId="77" xfId="3" applyFill="1" applyBorder="1"/>
    <xf numFmtId="0" fontId="15" fillId="5" borderId="39" xfId="3" applyFont="1" applyFill="1" applyBorder="1"/>
    <xf numFmtId="0" fontId="14" fillId="5" borderId="78" xfId="3" applyFill="1" applyBorder="1"/>
    <xf numFmtId="49" fontId="15" fillId="5" borderId="79" xfId="3" applyNumberFormat="1" applyFont="1" applyFill="1" applyBorder="1" applyAlignment="1">
      <alignment horizontal="center"/>
    </xf>
    <xf numFmtId="49" fontId="15" fillId="5" borderId="80" xfId="3" applyNumberFormat="1" applyFont="1" applyFill="1" applyBorder="1" applyAlignment="1">
      <alignment horizontal="center"/>
    </xf>
    <xf numFmtId="49" fontId="15" fillId="5" borderId="81" xfId="3" applyNumberFormat="1" applyFont="1" applyFill="1" applyBorder="1" applyAlignment="1">
      <alignment horizontal="center"/>
    </xf>
    <xf numFmtId="49" fontId="15" fillId="5" borderId="82" xfId="3" applyNumberFormat="1" applyFont="1" applyFill="1" applyBorder="1" applyAlignment="1">
      <alignment horizontal="center"/>
    </xf>
    <xf numFmtId="0" fontId="15" fillId="5" borderId="83" xfId="3" applyNumberFormat="1" applyFont="1" applyFill="1" applyBorder="1"/>
    <xf numFmtId="0" fontId="15" fillId="5" borderId="83" xfId="3" applyNumberFormat="1" applyFont="1" applyFill="1" applyBorder="1" applyAlignment="1">
      <alignment wrapText="1"/>
    </xf>
    <xf numFmtId="0" fontId="14" fillId="5" borderId="84" xfId="3" applyFill="1" applyBorder="1" applyAlignment="1">
      <alignment wrapText="1"/>
    </xf>
    <xf numFmtId="0" fontId="14" fillId="5" borderId="84" xfId="3" applyFill="1" applyBorder="1"/>
    <xf numFmtId="0" fontId="18" fillId="0" borderId="35" xfId="0" applyFont="1" applyBorder="1" applyAlignment="1">
      <alignment wrapText="1"/>
    </xf>
    <xf numFmtId="0" fontId="19" fillId="0" borderId="35" xfId="0" applyFont="1" applyBorder="1" applyAlignment="1">
      <alignment wrapText="1"/>
    </xf>
    <xf numFmtId="0" fontId="20" fillId="0" borderId="35" xfId="0" applyFont="1" applyBorder="1" applyAlignment="1">
      <alignment wrapText="1"/>
    </xf>
    <xf numFmtId="49" fontId="14" fillId="5" borderId="43" xfId="3" applyNumberFormat="1" applyFill="1" applyBorder="1" applyAlignment="1"/>
    <xf numFmtId="0" fontId="14" fillId="5" borderId="44" xfId="3" applyFill="1" applyBorder="1" applyAlignment="1"/>
    <xf numFmtId="0" fontId="14" fillId="5" borderId="42" xfId="3" applyFill="1" applyBorder="1" applyAlignment="1"/>
    <xf numFmtId="49" fontId="16" fillId="5" borderId="40" xfId="3" applyNumberFormat="1" applyFont="1" applyFill="1" applyBorder="1" applyAlignment="1">
      <alignment horizontal="left"/>
    </xf>
    <xf numFmtId="49" fontId="16" fillId="5" borderId="73" xfId="3" applyNumberFormat="1" applyFont="1" applyFill="1" applyBorder="1" applyAlignment="1">
      <alignment horizontal="left"/>
    </xf>
    <xf numFmtId="0" fontId="14" fillId="5" borderId="85" xfId="3" applyNumberFormat="1" applyFill="1" applyBorder="1"/>
    <xf numFmtId="0" fontId="14" fillId="5" borderId="86" xfId="3" applyNumberFormat="1" applyFill="1" applyBorder="1"/>
    <xf numFmtId="0" fontId="14" fillId="5" borderId="86" xfId="3" applyNumberFormat="1" applyFill="1" applyBorder="1" applyAlignment="1">
      <alignment wrapText="1"/>
    </xf>
    <xf numFmtId="0" fontId="14" fillId="5" borderId="87" xfId="3" applyNumberFormat="1" applyFill="1" applyBorder="1" applyAlignment="1">
      <alignment wrapText="1"/>
    </xf>
    <xf numFmtId="0" fontId="14" fillId="5" borderId="83" xfId="3" applyNumberFormat="1" applyFill="1" applyBorder="1" applyAlignment="1">
      <alignment wrapText="1"/>
    </xf>
    <xf numFmtId="0" fontId="14" fillId="5" borderId="88" xfId="3" applyFill="1" applyBorder="1" applyAlignment="1">
      <alignment horizontal="center" vertical="top" wrapText="1"/>
    </xf>
    <xf numFmtId="0" fontId="14" fillId="5" borderId="89" xfId="3" applyFill="1" applyBorder="1"/>
    <xf numFmtId="0" fontId="14" fillId="5" borderId="38" xfId="3" applyFill="1" applyBorder="1" applyAlignment="1">
      <alignment horizontal="center" vertical="center"/>
    </xf>
    <xf numFmtId="0" fontId="0" fillId="0" borderId="90" xfId="0" applyBorder="1"/>
    <xf numFmtId="0" fontId="0" fillId="0" borderId="91" xfId="0" applyBorder="1"/>
    <xf numFmtId="0" fontId="0" fillId="6" borderId="91" xfId="0" applyFill="1" applyBorder="1" applyAlignment="1">
      <alignment horizontal="center"/>
    </xf>
    <xf numFmtId="0" fontId="0" fillId="0" borderId="92" xfId="0" applyBorder="1"/>
    <xf numFmtId="0" fontId="21" fillId="5" borderId="39" xfId="3" applyFont="1" applyFill="1" applyBorder="1"/>
    <xf numFmtId="0" fontId="15" fillId="0" borderId="0" xfId="0" applyFont="1"/>
  </cellXfs>
  <cellStyles count="4">
    <cellStyle name="Input" xfId="1" builtinId="20"/>
    <cellStyle name="Normal" xfId="0" builtinId="0"/>
    <cellStyle name="Normal 2" xfId="2" xr:uid="{5C1B4FDA-0F42-8A46-BABC-8F6FF58AA305}"/>
    <cellStyle name="Normal 3" xfId="3" xr:uid="{B70D4E77-403F-9340-8573-8EA9D0FE7DBF}"/>
  </cellStyles>
  <dxfs count="3">
    <dxf>
      <fill>
        <patternFill patternType="solid">
          <fgColor indexed="16"/>
          <bgColor indexed="17"/>
        </patternFill>
      </fill>
    </dxf>
    <dxf>
      <font>
        <color rgb="FFA7A7A7"/>
      </font>
      <fill>
        <patternFill patternType="solid">
          <fgColor indexed="16"/>
          <bgColor indexed="9"/>
        </patternFill>
      </fill>
    </dxf>
    <dxf>
      <fill>
        <patternFill patternType="solid">
          <fgColor indexed="16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A7A7A7"/>
      <rgbColor rgb="FFEFEFEF"/>
      <rgbColor rgb="FF00FF00"/>
      <rgbColor rgb="FF00A7FF"/>
      <rgbColor rgb="FFFFFF00"/>
      <rgbColor rgb="FFFEFB00"/>
      <rgbColor rgb="FF00A4D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EA7D-B401-5B46-A519-7C1ACC0034C5}">
  <dimension ref="A1:Z977"/>
  <sheetViews>
    <sheetView showGridLines="0" tabSelected="1" topLeftCell="D1" zoomScale="148" zoomScaleNormal="148" workbookViewId="0">
      <selection activeCell="M4" sqref="M4"/>
    </sheetView>
  </sheetViews>
  <sheetFormatPr baseColWidth="10" defaultColWidth="12.6640625" defaultRowHeight="15" customHeight="1" x14ac:dyDescent="0.15"/>
  <cols>
    <col min="1" max="1" width="15.5" style="3" bestFit="1" customWidth="1"/>
    <col min="2" max="13" width="9" style="3" customWidth="1"/>
    <col min="14" max="14" width="21.83203125" style="3" bestFit="1" customWidth="1"/>
    <col min="15" max="15" width="11.6640625" style="3" customWidth="1"/>
    <col min="16" max="16" width="14.5" style="3" customWidth="1"/>
    <col min="17" max="17" width="17" style="3" customWidth="1"/>
    <col min="18" max="18" width="27" style="3" customWidth="1"/>
    <col min="19" max="19" width="11" style="3" customWidth="1"/>
    <col min="20" max="20" width="26.83203125" style="3" customWidth="1"/>
    <col min="21" max="21" width="34.1640625" style="3" customWidth="1"/>
    <col min="22" max="26" width="14.5" style="3" customWidth="1"/>
    <col min="27" max="16384" width="12.6640625" style="3"/>
  </cols>
  <sheetData>
    <row r="1" spans="1:26" s="42" customFormat="1" ht="18" thickTop="1" thickBot="1" x14ac:dyDescent="0.25">
      <c r="A1" s="44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39"/>
      <c r="O1" s="40"/>
      <c r="P1" s="40"/>
      <c r="Q1" s="40"/>
      <c r="R1" s="40"/>
      <c r="S1" s="40"/>
      <c r="T1" s="40"/>
      <c r="U1" s="40"/>
      <c r="V1" s="41"/>
      <c r="W1" s="41"/>
      <c r="X1" s="41"/>
      <c r="Y1" s="41"/>
      <c r="Z1" s="41"/>
    </row>
    <row r="2" spans="1:26" ht="26" thickTop="1" thickBot="1" x14ac:dyDescent="0.3">
      <c r="A2" s="47" t="s">
        <v>7</v>
      </c>
      <c r="B2" s="48"/>
      <c r="C2" s="48"/>
      <c r="D2" s="31" t="s">
        <v>8</v>
      </c>
      <c r="E2" s="4"/>
      <c r="F2" s="5"/>
      <c r="G2" s="6"/>
      <c r="H2" s="7"/>
      <c r="J2" s="6"/>
      <c r="K2" s="6"/>
      <c r="L2" s="6"/>
      <c r="M2" s="6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25" thickTop="1" thickBot="1" x14ac:dyDescent="0.3">
      <c r="A3" s="49" t="s">
        <v>0</v>
      </c>
      <c r="B3" s="50"/>
      <c r="C3" s="50"/>
      <c r="D3" s="32">
        <v>8</v>
      </c>
      <c r="E3" s="8"/>
      <c r="F3" s="9"/>
      <c r="G3" s="10"/>
      <c r="H3" s="1"/>
      <c r="J3" s="10"/>
      <c r="K3" s="10"/>
      <c r="L3" s="10"/>
      <c r="M3" s="1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25" thickTop="1" thickBot="1" x14ac:dyDescent="0.3">
      <c r="A4" s="51" t="s">
        <v>12</v>
      </c>
      <c r="B4" s="52"/>
      <c r="C4" s="52"/>
      <c r="D4" s="33" t="s">
        <v>1</v>
      </c>
      <c r="E4" s="8"/>
      <c r="F4" s="34"/>
      <c r="N4" s="12"/>
      <c r="O4" s="13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25" thickTop="1" thickBot="1" x14ac:dyDescent="0.3">
      <c r="A5" s="51" t="s">
        <v>13</v>
      </c>
      <c r="B5" s="52"/>
      <c r="C5" s="52"/>
      <c r="D5" s="33" t="s">
        <v>1</v>
      </c>
      <c r="E5" s="53"/>
      <c r="F5" s="34"/>
      <c r="N5" s="17"/>
      <c r="O5" s="13"/>
      <c r="P5" s="1"/>
      <c r="Q5" s="1"/>
      <c r="R5" s="1"/>
      <c r="S5" s="1"/>
      <c r="T5" s="1"/>
      <c r="U5" s="14"/>
      <c r="V5" s="2"/>
      <c r="W5" s="2"/>
      <c r="X5" s="2"/>
      <c r="Y5" s="2"/>
      <c r="Z5" s="2"/>
    </row>
    <row r="6" spans="1:26" ht="25" thickTop="1" thickBot="1" x14ac:dyDescent="0.3">
      <c r="A6" s="51" t="s">
        <v>24</v>
      </c>
      <c r="B6" s="52"/>
      <c r="C6" s="52"/>
      <c r="D6" s="33" t="s">
        <v>1</v>
      </c>
      <c r="E6" s="53"/>
      <c r="F6" s="34"/>
      <c r="N6" s="17"/>
      <c r="O6" s="13"/>
      <c r="P6" s="1"/>
      <c r="Q6" s="1"/>
      <c r="R6" s="1"/>
      <c r="S6" s="1"/>
      <c r="T6" s="1"/>
      <c r="U6" s="14"/>
      <c r="V6" s="2"/>
      <c r="W6" s="2"/>
      <c r="X6" s="2"/>
      <c r="Y6" s="2"/>
      <c r="Z6" s="2"/>
    </row>
    <row r="7" spans="1:26" ht="15.75" customHeight="1" thickTop="1" x14ac:dyDescent="0.15">
      <c r="A7" s="35"/>
      <c r="B7" s="35"/>
      <c r="C7" s="35"/>
      <c r="D7" s="35"/>
      <c r="E7" s="14"/>
      <c r="F7" s="14"/>
      <c r="G7" s="14"/>
      <c r="H7" s="11"/>
      <c r="I7" s="36"/>
      <c r="J7" s="36"/>
      <c r="K7" s="36"/>
      <c r="L7" s="36"/>
      <c r="M7" s="36"/>
      <c r="N7" s="15"/>
      <c r="O7" s="13"/>
      <c r="P7" s="1"/>
      <c r="Q7" s="1"/>
      <c r="R7" s="1"/>
      <c r="S7" s="1"/>
      <c r="T7" s="1"/>
      <c r="U7" s="14"/>
      <c r="V7" s="2"/>
      <c r="W7" s="2"/>
      <c r="X7" s="2"/>
      <c r="Y7" s="2"/>
      <c r="Z7" s="2"/>
    </row>
    <row r="8" spans="1:26" ht="15.75" customHeight="1" x14ac:dyDescent="0.15">
      <c r="A8" s="55" t="s">
        <v>14</v>
      </c>
      <c r="B8" s="56"/>
      <c r="C8" s="107" t="s">
        <v>15</v>
      </c>
      <c r="D8" s="108"/>
      <c r="E8" s="108"/>
      <c r="F8" s="108"/>
      <c r="G8" s="108"/>
      <c r="H8" s="108"/>
      <c r="I8" s="108"/>
      <c r="J8" s="108"/>
      <c r="K8" s="108"/>
      <c r="L8" s="108"/>
      <c r="M8" s="109"/>
      <c r="N8" s="57"/>
      <c r="O8" s="12"/>
      <c r="P8" s="1"/>
      <c r="Q8" s="1"/>
      <c r="R8" s="14"/>
      <c r="S8" s="14"/>
      <c r="T8" s="16"/>
      <c r="U8" s="2"/>
      <c r="V8" s="2"/>
      <c r="W8" s="2"/>
      <c r="X8" s="2"/>
      <c r="Y8" s="2"/>
      <c r="Z8" s="2"/>
    </row>
    <row r="9" spans="1:26" ht="15.75" customHeight="1" thickBot="1" x14ac:dyDescent="0.2">
      <c r="A9" s="58"/>
      <c r="B9" s="100">
        <v>1</v>
      </c>
      <c r="C9" s="100">
        <v>2</v>
      </c>
      <c r="D9" s="100">
        <v>3</v>
      </c>
      <c r="E9" s="100">
        <v>4</v>
      </c>
      <c r="F9" s="100">
        <v>5</v>
      </c>
      <c r="G9" s="100">
        <v>6</v>
      </c>
      <c r="H9" s="101">
        <v>7</v>
      </c>
      <c r="I9" s="101">
        <v>8</v>
      </c>
      <c r="J9" s="101">
        <v>9</v>
      </c>
      <c r="K9" s="101">
        <v>10</v>
      </c>
      <c r="L9" s="101">
        <v>11</v>
      </c>
      <c r="M9" s="101">
        <v>12</v>
      </c>
      <c r="N9" s="59" t="s">
        <v>16</v>
      </c>
      <c r="O9" s="17"/>
      <c r="P9" s="14"/>
      <c r="Q9" s="16"/>
      <c r="R9" s="2"/>
      <c r="S9" s="2"/>
      <c r="T9" s="2"/>
      <c r="U9" s="2"/>
      <c r="V9" s="2"/>
      <c r="W9" s="2"/>
      <c r="X9" s="2"/>
      <c r="Y9" s="2"/>
      <c r="Z9" s="2"/>
    </row>
    <row r="10" spans="1:26" ht="38" customHeight="1" thickBot="1" x14ac:dyDescent="0.2">
      <c r="A10" s="96" t="s">
        <v>17</v>
      </c>
      <c r="B10" s="104" t="str">
        <f>IF(B$9&lt;=$D$3,"Buffer W","")</f>
        <v>Buffer W</v>
      </c>
      <c r="C10" s="104" t="str">
        <f>IF(C$9&lt;=$D$3,"Buffer W","")</f>
        <v>Buffer W</v>
      </c>
      <c r="D10" s="104" t="str">
        <f t="shared" ref="D10:M10" si="0">IF(D$9&lt;=$D$3,"Buffer W","")</f>
        <v>Buffer W</v>
      </c>
      <c r="E10" s="104" t="str">
        <f t="shared" si="0"/>
        <v>Buffer W</v>
      </c>
      <c r="F10" s="104" t="str">
        <f t="shared" si="0"/>
        <v>Buffer W</v>
      </c>
      <c r="G10" s="104" t="str">
        <f t="shared" si="0"/>
        <v>Buffer W</v>
      </c>
      <c r="H10" s="104" t="str">
        <f t="shared" si="0"/>
        <v>Buffer W</v>
      </c>
      <c r="I10" s="104" t="str">
        <f t="shared" si="0"/>
        <v>Buffer W</v>
      </c>
      <c r="J10" s="104" t="str">
        <f t="shared" si="0"/>
        <v/>
      </c>
      <c r="K10" s="104" t="str">
        <f t="shared" si="0"/>
        <v/>
      </c>
      <c r="L10" s="104" t="str">
        <f t="shared" si="0"/>
        <v/>
      </c>
      <c r="M10" s="104" t="str">
        <f t="shared" si="0"/>
        <v/>
      </c>
      <c r="N10" s="125" t="str">
        <f>IF(IFERROR(FIND("C12",$D$2),0)&gt;0,130,230) &amp;" μL"</f>
        <v>230 μL</v>
      </c>
      <c r="O10" s="43"/>
      <c r="V10" s="2"/>
      <c r="W10" s="2"/>
      <c r="X10" s="2"/>
      <c r="Y10" s="2"/>
      <c r="Z10" s="2"/>
    </row>
    <row r="11" spans="1:26" ht="26" customHeight="1" thickBot="1" x14ac:dyDescent="0.2">
      <c r="A11" s="96" t="s">
        <v>3</v>
      </c>
      <c r="B11" s="105" t="str">
        <f>IF(B15=TRUE,"Primary Ab mix ","")</f>
        <v xml:space="preserve">Primary Ab mix </v>
      </c>
      <c r="C11" s="105" t="str">
        <f t="shared" ref="C11:M11" si="1">IF(C15=TRUE,"Primary Ab mix ","")</f>
        <v xml:space="preserve">Primary Ab mix </v>
      </c>
      <c r="D11" s="105" t="str">
        <f t="shared" si="1"/>
        <v xml:space="preserve">Primary Ab mix </v>
      </c>
      <c r="E11" s="105" t="str">
        <f t="shared" si="1"/>
        <v xml:space="preserve">Primary Ab mix </v>
      </c>
      <c r="F11" s="105" t="str">
        <f t="shared" si="1"/>
        <v xml:space="preserve">Primary Ab mix </v>
      </c>
      <c r="G11" s="105" t="str">
        <f t="shared" si="1"/>
        <v xml:space="preserve">Primary Ab mix </v>
      </c>
      <c r="H11" s="105" t="str">
        <f t="shared" si="1"/>
        <v xml:space="preserve">Primary Ab mix </v>
      </c>
      <c r="I11" s="105" t="str">
        <f t="shared" si="1"/>
        <v xml:space="preserve">Primary Ab mix </v>
      </c>
      <c r="J11" s="105" t="str">
        <f t="shared" si="1"/>
        <v/>
      </c>
      <c r="K11" s="105" t="str">
        <f t="shared" si="1"/>
        <v/>
      </c>
      <c r="L11" s="105" t="str">
        <f t="shared" si="1"/>
        <v/>
      </c>
      <c r="M11" s="105" t="str">
        <f t="shared" si="1"/>
        <v/>
      </c>
      <c r="N11" s="125" t="str">
        <f t="shared" ref="N11:N13" si="2">IF(IFERROR(FIND("C12",$D$2),0)&gt;0,130,230) &amp;" μL"</f>
        <v>230 μL</v>
      </c>
      <c r="O11" s="43"/>
      <c r="V11" s="2"/>
      <c r="W11" s="2"/>
      <c r="X11" s="2"/>
      <c r="Y11" s="2"/>
      <c r="Z11" s="2"/>
    </row>
    <row r="12" spans="1:26" ht="27" thickBot="1" x14ac:dyDescent="0.2">
      <c r="A12" s="96" t="s">
        <v>4</v>
      </c>
      <c r="B12" s="105" t="str">
        <f>IF(B16=TRUE,"Secondary Ab mix ","")</f>
        <v xml:space="preserve">Secondary Ab mix </v>
      </c>
      <c r="C12" s="105" t="str">
        <f t="shared" ref="C12:M12" si="3">IF(C16=TRUE,"Secondary Ab mix ","")</f>
        <v xml:space="preserve">Secondary Ab mix </v>
      </c>
      <c r="D12" s="105" t="str">
        <f t="shared" si="3"/>
        <v xml:space="preserve">Secondary Ab mix </v>
      </c>
      <c r="E12" s="105" t="str">
        <f t="shared" si="3"/>
        <v xml:space="preserve">Secondary Ab mix </v>
      </c>
      <c r="F12" s="105" t="str">
        <f t="shared" si="3"/>
        <v xml:space="preserve">Secondary Ab mix </v>
      </c>
      <c r="G12" s="105" t="str">
        <f t="shared" si="3"/>
        <v xml:space="preserve">Secondary Ab mix </v>
      </c>
      <c r="H12" s="105" t="str">
        <f t="shared" si="3"/>
        <v xml:space="preserve">Secondary Ab mix </v>
      </c>
      <c r="I12" s="105" t="str">
        <f t="shared" si="3"/>
        <v xml:space="preserve">Secondary Ab mix </v>
      </c>
      <c r="J12" s="105" t="str">
        <f t="shared" si="3"/>
        <v/>
      </c>
      <c r="K12" s="105" t="str">
        <f t="shared" si="3"/>
        <v/>
      </c>
      <c r="L12" s="105" t="str">
        <f t="shared" si="3"/>
        <v/>
      </c>
      <c r="M12" s="105" t="str">
        <f t="shared" si="3"/>
        <v/>
      </c>
      <c r="N12" s="125" t="str">
        <f t="shared" si="2"/>
        <v>230 μL</v>
      </c>
      <c r="V12" s="2"/>
      <c r="W12" s="2"/>
      <c r="X12" s="2"/>
      <c r="Y12" s="2"/>
      <c r="Z12" s="2"/>
    </row>
    <row r="13" spans="1:26" ht="31" customHeight="1" thickBot="1" x14ac:dyDescent="0.2">
      <c r="A13" s="96" t="s">
        <v>18</v>
      </c>
      <c r="B13" s="105" t="str">
        <f>IF(B17=TRUE,"Conj + SYTO mix "&amp;B9,"")</f>
        <v>Conj + SYTO mix 1</v>
      </c>
      <c r="C13" s="105" t="str">
        <f t="shared" ref="C13:M13" si="4">IF(C17=TRUE,"Conj + SYTO mix "&amp;C9,"")</f>
        <v>Conj + SYTO mix 2</v>
      </c>
      <c r="D13" s="105" t="str">
        <f t="shared" si="4"/>
        <v>Conj + SYTO mix 3</v>
      </c>
      <c r="E13" s="105" t="str">
        <f t="shared" si="4"/>
        <v>Conj + SYTO mix 4</v>
      </c>
      <c r="F13" s="105" t="str">
        <f t="shared" si="4"/>
        <v>Conj + SYTO mix 5</v>
      </c>
      <c r="G13" s="105" t="str">
        <f t="shared" si="4"/>
        <v>Conj + SYTO mix 6</v>
      </c>
      <c r="H13" s="105" t="str">
        <f t="shared" si="4"/>
        <v>Conj + SYTO mix 7</v>
      </c>
      <c r="I13" s="105" t="str">
        <f t="shared" si="4"/>
        <v>Conj + SYTO mix 8</v>
      </c>
      <c r="J13" s="105" t="str">
        <f t="shared" si="4"/>
        <v/>
      </c>
      <c r="K13" s="105" t="str">
        <f t="shared" si="4"/>
        <v/>
      </c>
      <c r="L13" s="105" t="str">
        <f t="shared" si="4"/>
        <v/>
      </c>
      <c r="M13" s="105" t="str">
        <f t="shared" si="4"/>
        <v/>
      </c>
      <c r="N13" s="125" t="str">
        <f t="shared" si="2"/>
        <v>230 μL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15.75" customHeight="1" x14ac:dyDescent="0.15">
      <c r="A14" s="97" t="s">
        <v>19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15.75" customHeight="1" x14ac:dyDescent="0.15">
      <c r="A15" s="98" t="s">
        <v>20</v>
      </c>
      <c r="B15" s="106" t="b">
        <f>AND($D$4="Yes",B$9&lt;=$D$3)</f>
        <v>1</v>
      </c>
      <c r="C15" s="106" t="b">
        <f t="shared" ref="C15:M15" si="5">AND($D$4="Yes",C$9&lt;=$D$3)</f>
        <v>1</v>
      </c>
      <c r="D15" s="106" t="b">
        <f t="shared" si="5"/>
        <v>1</v>
      </c>
      <c r="E15" s="106" t="b">
        <f t="shared" si="5"/>
        <v>1</v>
      </c>
      <c r="F15" s="106" t="b">
        <f t="shared" si="5"/>
        <v>1</v>
      </c>
      <c r="G15" s="106" t="b">
        <f t="shared" si="5"/>
        <v>1</v>
      </c>
      <c r="H15" s="106" t="b">
        <f t="shared" si="5"/>
        <v>1</v>
      </c>
      <c r="I15" s="106" t="b">
        <f t="shared" si="5"/>
        <v>1</v>
      </c>
      <c r="J15" s="106" t="b">
        <f t="shared" si="5"/>
        <v>0</v>
      </c>
      <c r="K15" s="106" t="b">
        <f t="shared" si="5"/>
        <v>0</v>
      </c>
      <c r="L15" s="106" t="b">
        <f t="shared" si="5"/>
        <v>0</v>
      </c>
      <c r="M15" s="106" t="b">
        <f t="shared" si="5"/>
        <v>0</v>
      </c>
      <c r="N15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15.75" customHeight="1" x14ac:dyDescent="0.15">
      <c r="A16" s="98" t="s">
        <v>21</v>
      </c>
      <c r="B16" s="106" t="b">
        <f>AND($D$5="Yes",B$9&lt;=$D$3)</f>
        <v>1</v>
      </c>
      <c r="C16" s="106" t="b">
        <f t="shared" ref="C16:M16" si="6">AND($D$5="Yes",C$9&lt;=$D$3)</f>
        <v>1</v>
      </c>
      <c r="D16" s="106" t="b">
        <f t="shared" si="6"/>
        <v>1</v>
      </c>
      <c r="E16" s="106" t="b">
        <f t="shared" si="6"/>
        <v>1</v>
      </c>
      <c r="F16" s="106" t="b">
        <f t="shared" si="6"/>
        <v>1</v>
      </c>
      <c r="G16" s="106" t="b">
        <f t="shared" si="6"/>
        <v>1</v>
      </c>
      <c r="H16" s="106" t="b">
        <f t="shared" si="6"/>
        <v>1</v>
      </c>
      <c r="I16" s="106" t="b">
        <f t="shared" si="6"/>
        <v>1</v>
      </c>
      <c r="J16" s="106" t="b">
        <f t="shared" si="6"/>
        <v>0</v>
      </c>
      <c r="K16" s="106" t="b">
        <f t="shared" si="6"/>
        <v>0</v>
      </c>
      <c r="L16" s="106" t="b">
        <f t="shared" si="6"/>
        <v>0</v>
      </c>
      <c r="M16" s="106" t="b">
        <f t="shared" si="6"/>
        <v>0</v>
      </c>
      <c r="N16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15.75" customHeight="1" x14ac:dyDescent="0.15">
      <c r="A17" s="99" t="s">
        <v>22</v>
      </c>
      <c r="B17" s="106" t="b">
        <f>AND($D$6="Yes",B$9&lt;=$D$3)</f>
        <v>1</v>
      </c>
      <c r="C17" s="106" t="b">
        <f t="shared" ref="C17:M17" si="7">AND($D$6="Yes",C$9&lt;=$D$3)</f>
        <v>1</v>
      </c>
      <c r="D17" s="106" t="b">
        <f t="shared" si="7"/>
        <v>1</v>
      </c>
      <c r="E17" s="106" t="b">
        <f t="shared" si="7"/>
        <v>1</v>
      </c>
      <c r="F17" s="106" t="b">
        <f t="shared" si="7"/>
        <v>1</v>
      </c>
      <c r="G17" s="106" t="b">
        <f t="shared" si="7"/>
        <v>1</v>
      </c>
      <c r="H17" s="106" t="b">
        <f t="shared" si="7"/>
        <v>1</v>
      </c>
      <c r="I17" s="106" t="b">
        <f t="shared" si="7"/>
        <v>1</v>
      </c>
      <c r="J17" s="106" t="b">
        <f t="shared" si="7"/>
        <v>0</v>
      </c>
      <c r="K17" s="106" t="b">
        <f t="shared" si="7"/>
        <v>0</v>
      </c>
      <c r="L17" s="106" t="b">
        <f t="shared" si="7"/>
        <v>0</v>
      </c>
      <c r="M17" s="106" t="b">
        <f t="shared" si="7"/>
        <v>0</v>
      </c>
      <c r="N17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15.75" customHeight="1" x14ac:dyDescent="0.15">
      <c r="A18" s="60"/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6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15.75" customHeight="1" x14ac:dyDescent="0.15">
      <c r="A19" s="62" t="s">
        <v>2</v>
      </c>
      <c r="B19" s="63"/>
      <c r="C19" s="64" t="s">
        <v>23</v>
      </c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7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15.75" customHeight="1" x14ac:dyDescent="0.15">
      <c r="A20" s="68"/>
      <c r="B20" s="112">
        <v>1</v>
      </c>
      <c r="C20" s="113">
        <v>2</v>
      </c>
      <c r="D20" s="113">
        <v>3</v>
      </c>
      <c r="E20" s="113">
        <v>4</v>
      </c>
      <c r="F20" s="113">
        <v>5</v>
      </c>
      <c r="G20" s="113">
        <v>6</v>
      </c>
      <c r="H20" s="114">
        <v>7</v>
      </c>
      <c r="I20" s="114">
        <v>8</v>
      </c>
      <c r="J20" s="114">
        <v>9</v>
      </c>
      <c r="K20" s="114">
        <v>10</v>
      </c>
      <c r="L20" s="115">
        <v>11</v>
      </c>
      <c r="M20" s="116">
        <v>12</v>
      </c>
      <c r="N20" s="69" t="s">
        <v>16</v>
      </c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customFormat="1" ht="40" customHeight="1" x14ac:dyDescent="0.15">
      <c r="A21" t="s">
        <v>5</v>
      </c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2" t="s">
        <v>25</v>
      </c>
      <c r="M21" s="123"/>
      <c r="N21" s="125" t="str">
        <f>((L22*0.6)+2) &amp; "mL"</f>
        <v>16.4mL</v>
      </c>
    </row>
    <row r="22" spans="1:26" ht="15.75" customHeight="1" x14ac:dyDescent="0.15">
      <c r="A22" s="71"/>
      <c r="B22" s="117"/>
      <c r="C22" s="118"/>
      <c r="D22" s="70"/>
      <c r="E22" s="70"/>
      <c r="F22" s="70"/>
      <c r="G22" s="119"/>
      <c r="H22" s="78"/>
      <c r="I22" s="79"/>
      <c r="J22" s="70"/>
      <c r="K22" s="70"/>
      <c r="L22" s="124">
        <f>COUNTIF(B15:M17,TRUE)</f>
        <v>24</v>
      </c>
      <c r="M22" s="70"/>
      <c r="N22" s="7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thickBot="1" x14ac:dyDescent="0.2">
      <c r="A23" s="73"/>
      <c r="B23" s="74"/>
      <c r="C23" s="75"/>
      <c r="D23" s="76"/>
      <c r="E23" s="76"/>
      <c r="F23" s="54"/>
      <c r="G23" s="77"/>
      <c r="H23" s="78"/>
      <c r="I23" s="79"/>
      <c r="J23" s="54"/>
      <c r="K23" s="54"/>
      <c r="L23" s="54"/>
      <c r="M23" s="54"/>
      <c r="N23" s="5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thickTop="1" x14ac:dyDescent="0.15">
      <c r="A24" s="37" t="s">
        <v>9</v>
      </c>
      <c r="B24" s="38"/>
      <c r="C24" t="str">
        <f>"Omni-Stainer "&amp;D2&amp;" module"</f>
        <v>Omni-Stainer S12 module</v>
      </c>
      <c r="D24" s="18"/>
      <c r="E24" s="19"/>
      <c r="F24" s="80"/>
      <c r="G24" s="77"/>
      <c r="H24" s="78"/>
      <c r="I24" s="79"/>
      <c r="J24" s="54"/>
      <c r="K24" s="54"/>
      <c r="L24" s="54"/>
      <c r="M24" s="54"/>
      <c r="N24" s="5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0"/>
      <c r="B25" s="21">
        <v>1</v>
      </c>
      <c r="C25" s="22">
        <v>2</v>
      </c>
      <c r="D25" s="23">
        <v>3</v>
      </c>
      <c r="E25" s="24">
        <v>4</v>
      </c>
      <c r="F25" s="80"/>
      <c r="G25" s="77"/>
      <c r="H25" s="78"/>
      <c r="I25" s="79"/>
      <c r="J25" s="54"/>
      <c r="K25" s="54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5" t="s">
        <v>5</v>
      </c>
      <c r="B26" s="26" t="str">
        <f t="shared" ref="B26:E26" si="8">IF(B25&lt;=$D$3,"Sample","")</f>
        <v>Sample</v>
      </c>
      <c r="C26" s="26" t="str">
        <f t="shared" si="8"/>
        <v>Sample</v>
      </c>
      <c r="D26" s="26" t="str">
        <f t="shared" si="8"/>
        <v>Sample</v>
      </c>
      <c r="E26" s="27" t="str">
        <f t="shared" si="8"/>
        <v>Sample</v>
      </c>
      <c r="F26" s="80"/>
      <c r="G26" s="77"/>
      <c r="H26" s="78"/>
      <c r="I26" s="79"/>
      <c r="J26" s="54"/>
      <c r="K26" s="54"/>
      <c r="L26" s="54"/>
      <c r="M26" s="54"/>
      <c r="N26" s="5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5" t="s">
        <v>3</v>
      </c>
      <c r="B27" s="26" t="str">
        <f>IF((B$25+4)&lt;=$D$3,"Sample","")</f>
        <v>Sample</v>
      </c>
      <c r="C27" s="26" t="str">
        <f>IF((C$25+4)&lt;=$D$3,"Sample","")</f>
        <v>Sample</v>
      </c>
      <c r="D27" s="26" t="str">
        <f>IF((D$25+4)&lt;=$D$3,"Sample","")</f>
        <v>Sample</v>
      </c>
      <c r="E27" s="27" t="str">
        <f>IF((E$25+4)&lt;=$D$3,"Sample","")</f>
        <v>Sample</v>
      </c>
      <c r="F27" s="80"/>
      <c r="G27" s="77"/>
      <c r="H27" s="78"/>
      <c r="I27" s="79"/>
      <c r="J27" s="54"/>
      <c r="K27" s="54"/>
      <c r="L27" s="54"/>
      <c r="M27" s="54"/>
      <c r="N27" s="5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 x14ac:dyDescent="0.2">
      <c r="A28" s="28" t="s">
        <v>4</v>
      </c>
      <c r="B28" s="29" t="str">
        <f>IF((B$25+8)&lt;=$D$3,"Sample","")</f>
        <v/>
      </c>
      <c r="C28" s="29" t="str">
        <f>IF((C$25+8)&lt;=$D$3,"Sample","")</f>
        <v/>
      </c>
      <c r="D28" s="29" t="str">
        <f>IF((D$25+8)&lt;=$D$3,"Sample","")</f>
        <v/>
      </c>
      <c r="E28" s="30" t="str">
        <f>IF((E$25+8)&lt;=$D$3,"Sample","")</f>
        <v/>
      </c>
      <c r="F28" s="80"/>
      <c r="G28" s="77"/>
      <c r="H28" s="78"/>
      <c r="I28" s="79"/>
      <c r="J28" s="54"/>
      <c r="K28" s="54"/>
      <c r="L28" s="54"/>
      <c r="M28" s="54"/>
      <c r="N28" s="5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Top="1" thickBot="1" x14ac:dyDescent="0.2">
      <c r="A29" s="81"/>
      <c r="B29" s="82"/>
      <c r="C29" s="83"/>
      <c r="D29" s="84"/>
      <c r="E29" s="84"/>
      <c r="F29" s="54"/>
      <c r="G29" s="85"/>
      <c r="H29" s="86"/>
      <c r="I29" s="87"/>
      <c r="J29" s="54"/>
      <c r="K29" s="54"/>
      <c r="L29" s="54"/>
      <c r="M29" s="54"/>
      <c r="N29" s="5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54"/>
      <c r="B30" s="88"/>
      <c r="C30" s="89"/>
      <c r="D30" s="89"/>
      <c r="E30" s="89"/>
      <c r="F30" s="54"/>
      <c r="G30" s="54"/>
      <c r="H30" s="54"/>
      <c r="I30" s="54"/>
      <c r="J30" s="54"/>
      <c r="K30" s="54"/>
      <c r="L30" s="54"/>
      <c r="M30" s="54"/>
      <c r="N30" s="5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10" t="s">
        <v>6</v>
      </c>
      <c r="B31" s="111"/>
      <c r="C31" s="90" t="s">
        <v>11</v>
      </c>
      <c r="D31" s="91"/>
      <c r="E31" s="92"/>
      <c r="F31" s="93"/>
      <c r="G31" s="54"/>
      <c r="H31" s="54"/>
      <c r="I31" s="54"/>
      <c r="J31" s="54"/>
      <c r="K31" s="54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54"/>
      <c r="B32" s="94"/>
      <c r="C32" s="95"/>
      <c r="D32" s="95"/>
      <c r="E32" s="95"/>
      <c r="F32" s="54"/>
      <c r="G32" s="54"/>
      <c r="H32" s="54"/>
      <c r="I32" s="54"/>
      <c r="J32" s="54"/>
      <c r="K32" s="54"/>
      <c r="L32" s="54"/>
      <c r="M32" s="54"/>
      <c r="N32" s="5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13" ht="1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</sheetData>
  <mergeCells count="13">
    <mergeCell ref="A31:B31"/>
    <mergeCell ref="C31:E31"/>
    <mergeCell ref="B22:B23"/>
    <mergeCell ref="G22:I29"/>
    <mergeCell ref="A8:B8"/>
    <mergeCell ref="A19:B19"/>
    <mergeCell ref="C19:M19"/>
    <mergeCell ref="A1:M1"/>
    <mergeCell ref="A2:C2"/>
    <mergeCell ref="A3:C3"/>
    <mergeCell ref="A4:C4"/>
    <mergeCell ref="A5:C5"/>
    <mergeCell ref="A6:C6"/>
  </mergeCells>
  <dataValidations count="3">
    <dataValidation type="list" allowBlank="1" showErrorMessage="1" sqref="D4:D6" xr:uid="{A9555C92-D3C0-F043-A0F4-12030F7F9ED4}">
      <formula1>"Yes,No"</formula1>
    </dataValidation>
    <dataValidation type="list" allowBlank="1" showErrorMessage="1" sqref="D3" xr:uid="{5D0F2F4B-49B8-8D49-B61D-61C278062F92}">
      <formula1>"1,2,3,4,5,6,7,8,9,10,11,12"</formula1>
    </dataValidation>
    <dataValidation type="list" allowBlank="1" showErrorMessage="1" sqref="D2" xr:uid="{87C39C5D-7491-524C-AC99-2260D0E5C493}">
      <formula1>"S12,C12"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 Wedin</cp:lastModifiedBy>
  <dcterms:created xsi:type="dcterms:W3CDTF">2023-05-23T23:26:24Z</dcterms:created>
  <dcterms:modified xsi:type="dcterms:W3CDTF">2023-09-06T08:13:13Z</dcterms:modified>
</cp:coreProperties>
</file>