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STG DSP Immunostaining" sheetId="1" r:id="rId4"/>
  </sheets>
</workbook>
</file>

<file path=xl/sharedStrings.xml><?xml version="1.0" encoding="utf-8"?>
<sst xmlns="http://schemas.openxmlformats.org/spreadsheetml/2006/main" uniqueCount="77">
  <si>
    <t>Baking?</t>
  </si>
  <si>
    <t>Yes</t>
  </si>
  <si>
    <r>
      <rPr>
        <b val="1"/>
        <sz val="11"/>
        <color indexed="18"/>
        <rFont val="Arial"/>
      </rPr>
      <t>Warning,</t>
    </r>
    <r>
      <rPr>
        <sz val="11"/>
        <color indexed="18"/>
        <rFont val="Arial"/>
      </rPr>
      <t xml:space="preserve"> check all the Yes/No is correct,</t>
    </r>
  </si>
  <si>
    <t>Dewax?</t>
  </si>
  <si>
    <t>Rehydration</t>
  </si>
  <si>
    <t>Antigen Retrieval HIER?</t>
  </si>
  <si>
    <t>Proteinase K (Fixation)?</t>
  </si>
  <si>
    <t>Primary Antibody Staining?</t>
  </si>
  <si>
    <t>No</t>
  </si>
  <si>
    <t>Secondary Antibody Staining?</t>
  </si>
  <si>
    <t>Direct conjugates + SYTO?</t>
  </si>
  <si>
    <t xml:space="preserve">Double Add Immunostaining reagents? </t>
  </si>
  <si>
    <t>Number of Samples:</t>
  </si>
  <si>
    <t>Antibody Staining Volume [μL]</t>
  </si>
  <si>
    <t>Sample Wash Volume [μL]</t>
  </si>
  <si>
    <t>ER Buffer (ER1 or ER2)</t>
  </si>
  <si>
    <t>ER2</t>
  </si>
  <si>
    <t>Antibody cocktail [μL] / slide (ab_volume + 10)</t>
  </si>
  <si>
    <t>Calculated cell -&gt;</t>
  </si>
  <si>
    <t>[Labware Type]</t>
  </si>
  <si>
    <t>[Deck Position]</t>
  </si>
  <si>
    <t>[Details]</t>
  </si>
  <si>
    <t>Tiprack 1</t>
  </si>
  <si>
    <t>300/200 μL Tip rack #1</t>
  </si>
  <si>
    <t>Omni-Stainer S12 Staining Module</t>
  </si>
  <si>
    <t>Assemble flowcells Dry</t>
  </si>
  <si>
    <t>A</t>
  </si>
  <si>
    <t>Sample 1</t>
  </si>
  <si>
    <t>Sample 2</t>
  </si>
  <si>
    <t>B</t>
  </si>
  <si>
    <t>C</t>
  </si>
  <si>
    <t>Buffer plate</t>
  </si>
  <si>
    <t>12-trough, sealed with a pierceablealuminum seal</t>
  </si>
  <si>
    <t xml:space="preserve">A  </t>
  </si>
  <si>
    <t>Dewax</t>
  </si>
  <si>
    <t>EtOH 100%</t>
  </si>
  <si>
    <t>EtOH 95%</t>
  </si>
  <si>
    <t>PBS</t>
  </si>
  <si>
    <t>X</t>
  </si>
  <si>
    <t>Water</t>
  </si>
  <si>
    <t>2x SSC wash buffer</t>
  </si>
  <si>
    <t>Last Updated:</t>
  </si>
  <si>
    <t>Volume (at least)</t>
  </si>
  <si>
    <t>3.6mL</t>
  </si>
  <si>
    <t>4.6mL</t>
  </si>
  <si>
    <t xml:space="preserve"> </t>
  </si>
  <si>
    <t>15 mL</t>
  </si>
  <si>
    <t xml:space="preserve"> © Parhelia Biosciences,   2023-2024</t>
  </si>
  <si>
    <t>Prepare Fresh</t>
  </si>
  <si>
    <t>Reagent Plate</t>
  </si>
  <si>
    <r>
      <rPr>
        <sz val="10"/>
        <color indexed="8"/>
        <rFont val="Verdana"/>
      </rPr>
      <t xml:space="preserve">96-well plate, or strips, </t>
    </r>
    <r>
      <rPr>
        <b val="1"/>
        <sz val="11"/>
        <color indexed="20"/>
        <rFont val="Arial"/>
      </rPr>
      <t xml:space="preserve">sealed </t>
    </r>
    <r>
      <rPr>
        <sz val="11"/>
        <color indexed="8"/>
        <rFont val="Arial"/>
      </rPr>
      <t>with aluminum seal. Columns corresponds to samples in the Omni-stainer. Antibody mixes can be the same or different between columns.</t>
    </r>
  </si>
  <si>
    <t>Reagent</t>
  </si>
  <si>
    <t>Volume [μL] / Well</t>
  </si>
  <si>
    <t>Row Vol. (μL)</t>
  </si>
  <si>
    <t>Antibody Diluent (Blocking Buffer)</t>
  </si>
  <si>
    <r>
      <rPr>
        <b val="1"/>
        <sz val="12"/>
        <color indexed="8"/>
        <rFont val="Calibri"/>
      </rPr>
      <t xml:space="preserve"> </t>
    </r>
  </si>
  <si>
    <t>Direct conjugates + CYTO</t>
  </si>
  <si>
    <t>120 μL</t>
  </si>
  <si>
    <t>D</t>
  </si>
  <si>
    <r>
      <rPr>
        <b val="1"/>
        <sz val="12"/>
        <color indexed="8"/>
        <rFont val="Calibri"/>
      </rPr>
      <t>120 μL</t>
    </r>
  </si>
  <si>
    <t>E</t>
  </si>
  <si>
    <t>F</t>
  </si>
  <si>
    <t>G</t>
  </si>
  <si>
    <t>H</t>
  </si>
  <si>
    <t>`</t>
  </si>
  <si>
    <t>Solution Calculators</t>
  </si>
  <si>
    <t>1X Antibody Staining Solution</t>
  </si>
  <si>
    <t>Vol [μL] / Sample</t>
  </si>
  <si>
    <t>Master Mix Vol.  [μL]</t>
  </si>
  <si>
    <t>Buffer W</t>
  </si>
  <si>
    <t>Nuclear stain (SYTO 13 [500 nM])</t>
  </si>
  <si>
    <t>Morphology Marker 1</t>
  </si>
  <si>
    <t>Morphology Marker 2</t>
  </si>
  <si>
    <t>Additional Markers</t>
  </si>
  <si>
    <t>Total Solution Volume</t>
  </si>
  <si>
    <t xml:space="preserve">Total Antibodies </t>
  </si>
  <si>
    <t>Last Updated: Feb 26, 2024.     Nels Wedin, Parhelia Biosciences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</si>
</sst>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&quot;-&quot;mmm&quot;-&quot;yyyy"/>
    <numFmt numFmtId="60" formatCode="0.0"/>
  </numFmts>
  <fonts count="36">
    <font>
      <sz val="10"/>
      <color indexed="8"/>
      <name val="Arial"/>
    </font>
    <font>
      <sz val="15"/>
      <color indexed="8"/>
      <name val="Calibri"/>
    </font>
    <font>
      <sz val="14"/>
      <color indexed="8"/>
      <name val="Arial"/>
    </font>
    <font>
      <sz val="18"/>
      <color indexed="10"/>
      <name val="Helvetica Neue"/>
    </font>
    <font>
      <sz val="11"/>
      <color indexed="18"/>
      <name val="Arial"/>
    </font>
    <font>
      <b val="1"/>
      <sz val="11"/>
      <color indexed="18"/>
      <name val="Arial"/>
    </font>
    <font>
      <sz val="16"/>
      <color indexed="10"/>
      <name val="Helvetica Neue"/>
    </font>
    <font>
      <b val="1"/>
      <sz val="13"/>
      <color indexed="8"/>
      <name val="Helvetica Neue"/>
    </font>
    <font>
      <b val="1"/>
      <sz val="14"/>
      <color indexed="8"/>
      <name val="Helvetica Neue"/>
    </font>
    <font>
      <sz val="18"/>
      <color indexed="8"/>
      <name val="Calibri"/>
    </font>
    <font>
      <b val="1"/>
      <sz val="11"/>
      <color indexed="23"/>
      <name val="Helvetica Neue"/>
    </font>
    <font>
      <b val="1"/>
      <sz val="22"/>
      <color indexed="24"/>
      <name val="Calibri"/>
    </font>
    <font>
      <sz val="14"/>
      <color indexed="26"/>
      <name val="Helvetica Neue"/>
    </font>
    <font>
      <sz val="18"/>
      <color indexed="26"/>
      <name val="Helvetica Neue"/>
    </font>
    <font>
      <b val="1"/>
      <sz val="16"/>
      <color indexed="11"/>
      <name val="Calibri"/>
    </font>
    <font>
      <sz val="14"/>
      <color indexed="9"/>
      <name val="JetBrains Mono"/>
    </font>
    <font>
      <b val="1"/>
      <sz val="16"/>
      <color indexed="9"/>
      <name val="Times New Roman"/>
    </font>
    <font>
      <sz val="16"/>
      <color indexed="8"/>
      <name val="Arial"/>
    </font>
    <font>
      <b val="1"/>
      <sz val="12"/>
      <color indexed="8"/>
      <name val="Arial"/>
    </font>
    <font>
      <sz val="12"/>
      <color indexed="8"/>
      <name val="Arial"/>
    </font>
    <font>
      <sz val="10"/>
      <color indexed="9"/>
      <name val="Arial"/>
    </font>
    <font>
      <b val="1"/>
      <sz val="12"/>
      <color indexed="8"/>
      <name val="Calibri"/>
    </font>
    <font>
      <b val="1"/>
      <sz val="14"/>
      <color indexed="8"/>
      <name val="Arial"/>
    </font>
    <font>
      <sz val="9"/>
      <color indexed="8"/>
      <name val="Arial"/>
    </font>
    <font>
      <b val="1"/>
      <sz val="10"/>
      <color indexed="8"/>
      <name val="Arial"/>
    </font>
    <font>
      <sz val="11"/>
      <color indexed="8"/>
      <name val="Arial"/>
    </font>
    <font>
      <sz val="10"/>
      <color indexed="8"/>
      <name val="Verdana"/>
    </font>
    <font>
      <b val="1"/>
      <sz val="11"/>
      <color indexed="20"/>
      <name val="Arial"/>
    </font>
    <font>
      <sz val="13"/>
      <color indexed="8"/>
      <name val="Calibri Light"/>
    </font>
    <font>
      <b val="1"/>
      <sz val="14"/>
      <color indexed="8"/>
      <name val="Calibri"/>
    </font>
    <font>
      <sz val="14"/>
      <color indexed="8"/>
      <name val="Calibri"/>
    </font>
    <font>
      <b val="1"/>
      <sz val="16"/>
      <color indexed="8"/>
      <name val="Calibri"/>
    </font>
    <font>
      <sz val="16"/>
      <color indexed="8"/>
      <name val="Calibri"/>
    </font>
    <font>
      <b val="1"/>
      <sz val="11"/>
      <color indexed="8"/>
      <name val="Helvetica Neue"/>
    </font>
    <font>
      <b val="1"/>
      <u val="single"/>
      <sz val="22"/>
      <color indexed="40"/>
      <name val="Arial"/>
    </font>
    <font>
      <b val="1"/>
      <sz val="10"/>
      <color indexed="8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41"/>
        <bgColor auto="1"/>
      </patternFill>
    </fill>
  </fills>
  <borders count="17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medium">
        <color indexed="8"/>
      </right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Dashed">
        <color indexed="20"/>
      </right>
      <top style="thin">
        <color indexed="8"/>
      </top>
      <bottom style="medium">
        <color indexed="8"/>
      </bottom>
      <diagonal/>
    </border>
    <border>
      <left style="mediumDashed">
        <color indexed="20"/>
      </left>
      <right/>
      <top/>
      <bottom/>
      <diagonal/>
    </border>
    <border>
      <left style="thick">
        <color indexed="20"/>
      </left>
      <right/>
      <top style="medium">
        <color indexed="8"/>
      </top>
      <bottom style="thin">
        <color indexed="22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9"/>
      </right>
      <top/>
      <bottom style="thin">
        <color indexed="22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thin">
        <color indexed="9"/>
      </right>
      <top style="thin">
        <color indexed="8"/>
      </top>
      <bottom style="thick">
        <color indexed="2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ck">
        <color indexed="29"/>
      </bottom>
      <diagonal/>
    </border>
    <border>
      <left style="thin">
        <color indexed="9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 style="thin">
        <color indexed="9"/>
      </right>
      <top style="thick">
        <color indexed="29"/>
      </top>
      <bottom style="thin">
        <color indexed="30"/>
      </bottom>
      <diagonal/>
    </border>
    <border>
      <left style="thin">
        <color indexed="9"/>
      </left>
      <right style="thin">
        <color indexed="9"/>
      </right>
      <top style="thick">
        <color indexed="29"/>
      </top>
      <bottom style="thin">
        <color indexed="30"/>
      </bottom>
      <diagonal/>
    </border>
    <border>
      <left style="thin">
        <color indexed="9"/>
      </left>
      <right style="thick">
        <color indexed="29"/>
      </right>
      <top style="thick">
        <color indexed="29"/>
      </top>
      <bottom style="thin">
        <color indexed="30"/>
      </bottom>
      <diagonal/>
    </border>
    <border>
      <left style="thick">
        <color indexed="29"/>
      </left>
      <right/>
      <top/>
      <bottom/>
      <diagonal/>
    </border>
    <border>
      <left style="thick">
        <color indexed="29"/>
      </left>
      <right style="medium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30"/>
      </left>
      <right style="medium">
        <color indexed="30"/>
      </right>
      <top style="thin">
        <color indexed="30"/>
      </top>
      <bottom style="thick">
        <color indexed="29"/>
      </bottom>
      <diagonal/>
    </border>
    <border>
      <left style="medium">
        <color indexed="30"/>
      </left>
      <right style="thin">
        <color indexed="30"/>
      </right>
      <top style="thin">
        <color indexed="30"/>
      </top>
      <bottom style="thick">
        <color indexed="29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ck">
        <color indexed="29"/>
      </bottom>
      <diagonal/>
    </border>
    <border>
      <left style="thin">
        <color indexed="30"/>
      </left>
      <right style="thick">
        <color indexed="29"/>
      </right>
      <top style="thin">
        <color indexed="30"/>
      </top>
      <bottom style="thick">
        <color indexed="29"/>
      </bottom>
      <diagonal/>
    </border>
    <border>
      <left style="thick">
        <color indexed="29"/>
      </left>
      <right style="thick">
        <color indexed="29"/>
      </right>
      <top style="thin">
        <color indexed="30"/>
      </top>
      <bottom style="thin">
        <color indexed="30"/>
      </bottom>
      <diagonal/>
    </border>
    <border>
      <left style="thick">
        <color indexed="29"/>
      </left>
      <right style="thin">
        <color indexed="8"/>
      </right>
      <top style="thick">
        <color indexed="29"/>
      </top>
      <bottom style="thin">
        <color indexed="31"/>
      </bottom>
      <diagonal/>
    </border>
    <border>
      <left style="thin">
        <color indexed="8"/>
      </left>
      <right style="thin">
        <color indexed="8"/>
      </right>
      <top style="thick">
        <color indexed="29"/>
      </top>
      <bottom style="thin">
        <color indexed="31"/>
      </bottom>
      <diagonal/>
    </border>
    <border>
      <left style="thin">
        <color indexed="8"/>
      </left>
      <right style="thick">
        <color indexed="29"/>
      </right>
      <top style="thick">
        <color indexed="29"/>
      </top>
      <bottom style="thin">
        <color indexed="31"/>
      </bottom>
      <diagonal/>
    </border>
    <border>
      <left style="thick">
        <color indexed="29"/>
      </left>
      <right style="thin">
        <color indexed="8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 style="thin">
        <color indexed="8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 style="thick">
        <color indexed="29"/>
      </right>
      <top style="thin">
        <color indexed="31"/>
      </top>
      <bottom style="thin">
        <color indexed="31"/>
      </bottom>
      <diagonal/>
    </border>
    <border>
      <left style="thick">
        <color indexed="29"/>
      </left>
      <right style="thick">
        <color indexed="29"/>
      </right>
      <top style="thin">
        <color indexed="30"/>
      </top>
      <bottom style="thick">
        <color indexed="29"/>
      </bottom>
      <diagonal/>
    </border>
    <border>
      <left style="thick">
        <color indexed="29"/>
      </left>
      <right style="thin">
        <color indexed="8"/>
      </right>
      <top style="thin">
        <color indexed="31"/>
      </top>
      <bottom style="thick">
        <color indexed="29"/>
      </bottom>
      <diagonal/>
    </border>
    <border>
      <left style="thin">
        <color indexed="8"/>
      </left>
      <right style="thin">
        <color indexed="8"/>
      </right>
      <top style="thin">
        <color indexed="31"/>
      </top>
      <bottom style="thick">
        <color indexed="29"/>
      </bottom>
      <diagonal/>
    </border>
    <border>
      <left style="thin">
        <color indexed="8"/>
      </left>
      <right style="thick">
        <color indexed="29"/>
      </right>
      <top style="thin">
        <color indexed="31"/>
      </top>
      <bottom style="thick">
        <color indexed="29"/>
      </bottom>
      <diagonal/>
    </border>
    <border>
      <left style="thin">
        <color indexed="17"/>
      </left>
      <right/>
      <top style="thick">
        <color indexed="29"/>
      </top>
      <bottom style="thin">
        <color indexed="22"/>
      </bottom>
      <diagonal/>
    </border>
    <border>
      <left/>
      <right/>
      <top style="thick">
        <color indexed="29"/>
      </top>
      <bottom/>
      <diagonal/>
    </border>
    <border>
      <left/>
      <right/>
      <top style="thick">
        <color indexed="29"/>
      </top>
      <bottom style="thin">
        <color indexed="32"/>
      </bottom>
      <diagonal/>
    </border>
    <border>
      <left/>
      <right/>
      <top/>
      <bottom style="thin">
        <color indexed="32"/>
      </bottom>
      <diagonal/>
    </border>
    <border>
      <left style="thin">
        <color indexed="22"/>
      </left>
      <right/>
      <top style="thin">
        <color indexed="22"/>
      </top>
      <bottom style="thin">
        <color indexed="8"/>
      </bottom>
      <diagonal/>
    </border>
    <border>
      <left/>
      <right/>
      <top style="thin">
        <color indexed="32"/>
      </top>
      <bottom style="thin">
        <color indexed="8"/>
      </bottom>
      <diagonal/>
    </border>
    <border>
      <left/>
      <right style="medium">
        <color indexed="8"/>
      </right>
      <top style="thin">
        <color indexed="32"/>
      </top>
      <bottom style="thin">
        <color indexed="8"/>
      </bottom>
      <diagonal/>
    </border>
    <border>
      <left style="thin">
        <color indexed="32"/>
      </left>
      <right style="thin">
        <color indexed="8"/>
      </right>
      <top style="thin">
        <color indexed="8"/>
      </top>
      <bottom style="thick">
        <color indexed="33"/>
      </bottom>
      <diagonal/>
    </border>
    <border>
      <left style="thin">
        <color indexed="8"/>
      </left>
      <right style="thin">
        <color indexed="34"/>
      </right>
      <top style="thin">
        <color indexed="8"/>
      </top>
      <bottom style="medium">
        <color indexed="8"/>
      </bottom>
      <diagonal/>
    </border>
    <border>
      <left style="thin">
        <color indexed="34"/>
      </left>
      <right style="thin">
        <color indexed="34"/>
      </right>
      <top style="thin">
        <color indexed="8"/>
      </top>
      <bottom style="medium">
        <color indexed="8"/>
      </bottom>
      <diagonal/>
    </border>
    <border>
      <left style="thin">
        <color indexed="3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32"/>
      </left>
      <right style="thin">
        <color indexed="8"/>
      </right>
      <top style="thick">
        <color indexed="33"/>
      </top>
      <bottom style="thin">
        <color indexed="3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9"/>
      </top>
      <bottom/>
      <diagonal/>
    </border>
    <border>
      <left style="thin">
        <color indexed="32"/>
      </left>
      <right style="thin">
        <color indexed="8"/>
      </right>
      <top style="thin">
        <color indexed="33"/>
      </top>
      <bottom style="thin">
        <color indexed="3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3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3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3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7"/>
      </left>
      <right/>
      <top style="thin">
        <color indexed="32"/>
      </top>
      <bottom style="thin">
        <color indexed="22"/>
      </bottom>
      <diagonal/>
    </border>
    <border>
      <left/>
      <right/>
      <top style="thin">
        <color indexed="32"/>
      </top>
      <bottom/>
      <diagonal/>
    </border>
    <border>
      <left/>
      <right/>
      <top style="thin">
        <color indexed="32"/>
      </top>
      <bottom style="thin">
        <color indexed="22"/>
      </bottom>
      <diagonal/>
    </border>
    <border>
      <left/>
      <right style="medium">
        <color indexed="8"/>
      </right>
      <top style="thin">
        <color indexed="32"/>
      </top>
      <bottom style="thin">
        <color indexed="22"/>
      </bottom>
      <diagonal/>
    </border>
    <border>
      <left style="medium">
        <color indexed="8"/>
      </left>
      <right/>
      <top style="thin">
        <color indexed="3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8"/>
      </top>
      <bottom style="thin">
        <color indexed="22"/>
      </bottom>
      <diagonal/>
    </border>
    <border>
      <left style="thin">
        <color indexed="8"/>
      </left>
      <right/>
      <top style="thin">
        <color indexed="22"/>
      </top>
      <bottom style="medium">
        <color indexed="8"/>
      </bottom>
      <diagonal/>
    </border>
    <border>
      <left/>
      <right/>
      <top style="thin">
        <color indexed="22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33"/>
      </bottom>
      <diagonal/>
    </border>
    <border>
      <left/>
      <right/>
      <top/>
      <bottom style="thin">
        <color indexed="33"/>
      </bottom>
      <diagonal/>
    </border>
    <border>
      <left/>
      <right/>
      <top style="medium">
        <color indexed="8"/>
      </top>
      <bottom style="thick">
        <color indexed="33"/>
      </bottom>
      <diagonal/>
    </border>
    <border>
      <left/>
      <right/>
      <top style="medium">
        <color indexed="8"/>
      </top>
      <bottom style="thick">
        <color indexed="22"/>
      </bottom>
      <diagonal/>
    </border>
    <border>
      <left/>
      <right style="thin">
        <color indexed="22"/>
      </right>
      <top style="medium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ck">
        <color indexed="22"/>
      </right>
      <top style="thick">
        <color indexed="33"/>
      </top>
      <bottom style="thin">
        <color indexed="33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 style="thin">
        <color indexed="38"/>
      </right>
      <top style="thick">
        <color indexed="22"/>
      </top>
      <bottom style="thick">
        <color indexed="22"/>
      </bottom>
      <diagonal/>
    </border>
    <border>
      <left style="thin">
        <color indexed="38"/>
      </left>
      <right style="thin">
        <color indexed="22"/>
      </right>
      <top style="thin">
        <color indexed="8"/>
      </top>
      <bottom style="thin">
        <color indexed="8"/>
      </bottom>
      <diagonal/>
    </border>
    <border>
      <left style="thin">
        <color indexed="33"/>
      </left>
      <right style="thick">
        <color indexed="22"/>
      </right>
      <top style="thin">
        <color indexed="33"/>
      </top>
      <bottom style="thin">
        <color indexed="33"/>
      </bottom>
      <diagonal/>
    </border>
    <border>
      <left style="thin">
        <color indexed="22"/>
      </left>
      <right style="thin">
        <color indexed="33"/>
      </right>
      <top style="thin">
        <color indexed="33"/>
      </top>
      <bottom style="thin">
        <color indexed="8"/>
      </bottom>
      <diagonal/>
    </border>
    <border>
      <left style="thin">
        <color indexed="2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ck">
        <color indexed="22"/>
      </right>
      <top style="thin">
        <color indexed="33"/>
      </top>
      <bottom style="thick">
        <color indexed="33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n">
        <color indexed="38"/>
      </bottom>
      <diagonal/>
    </border>
    <border>
      <left style="thick">
        <color indexed="22"/>
      </left>
      <right style="thin">
        <color indexed="38"/>
      </right>
      <top style="thick">
        <color indexed="22"/>
      </top>
      <bottom style="thin">
        <color indexed="38"/>
      </bottom>
      <diagonal/>
    </border>
    <border>
      <left style="thin">
        <color indexed="22"/>
      </left>
      <right/>
      <top style="thin">
        <color indexed="8"/>
      </top>
      <bottom style="thin">
        <color indexed="22"/>
      </bottom>
      <diagonal/>
    </border>
    <border>
      <left/>
      <right/>
      <top style="thin">
        <color indexed="33"/>
      </top>
      <bottom style="thin">
        <color indexed="22"/>
      </bottom>
      <diagonal/>
    </border>
    <border>
      <left/>
      <right/>
      <top style="thick">
        <color indexed="33"/>
      </top>
      <bottom style="thin">
        <color indexed="22"/>
      </bottom>
      <diagonal/>
    </border>
    <border>
      <left/>
      <right/>
      <top style="thin">
        <color indexed="38"/>
      </top>
      <bottom style="thin">
        <color indexed="22"/>
      </bottom>
      <diagonal/>
    </border>
    <border>
      <left/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17"/>
      </left>
      <right/>
      <top style="thin">
        <color indexed="22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 style="thin">
        <color indexed="17"/>
      </left>
      <right/>
      <top style="thin">
        <color indexed="8"/>
      </top>
      <bottom style="medium">
        <color indexed="39"/>
      </bottom>
      <diagonal/>
    </border>
    <border>
      <left/>
      <right/>
      <top style="thin">
        <color indexed="8"/>
      </top>
      <bottom style="medium">
        <color indexed="39"/>
      </bottom>
      <diagonal/>
    </border>
    <border>
      <left/>
      <right/>
      <top style="thin">
        <color indexed="8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39"/>
      </top>
      <bottom/>
      <diagonal/>
    </border>
    <border>
      <left/>
      <right style="thin">
        <color indexed="9"/>
      </right>
      <top style="medium">
        <color indexed="39"/>
      </top>
      <bottom/>
      <diagonal/>
    </border>
    <border>
      <left style="thin">
        <color indexed="9"/>
      </left>
      <right style="medium">
        <color indexed="39"/>
      </right>
      <top style="medium">
        <color indexed="39"/>
      </top>
      <bottom style="thin">
        <color indexed="9"/>
      </bottom>
      <diagonal/>
    </border>
    <border>
      <left style="medium">
        <color indexed="39"/>
      </left>
      <right/>
      <top/>
      <bottom/>
      <diagonal/>
    </border>
    <border>
      <left style="thin">
        <color indexed="9"/>
      </left>
      <right style="medium">
        <color indexed="39"/>
      </right>
      <top style="thin">
        <color indexed="9"/>
      </top>
      <bottom style="thin">
        <color indexed="9"/>
      </bottom>
      <diagonal/>
    </border>
    <border>
      <left style="medium">
        <color indexed="3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3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medium">
        <color indexed="39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medium">
        <color indexed="3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39"/>
      </right>
      <top style="thin">
        <color indexed="9"/>
      </top>
      <bottom/>
      <diagonal/>
    </border>
    <border>
      <left style="medium">
        <color indexed="39"/>
      </left>
      <right style="thin">
        <color indexed="8"/>
      </right>
      <top style="thin">
        <color indexed="8"/>
      </top>
      <bottom style="thin">
        <color indexed="4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42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4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medium">
        <color indexed="39"/>
      </right>
      <top/>
      <bottom/>
      <diagonal/>
    </border>
    <border>
      <left style="medium">
        <color indexed="39"/>
      </left>
      <right/>
      <top style="thin">
        <color indexed="42"/>
      </top>
      <bottom style="thin">
        <color indexed="42"/>
      </bottom>
      <diagonal/>
    </border>
    <border>
      <left/>
      <right/>
      <top style="thin">
        <color indexed="42"/>
      </top>
      <bottom style="thin">
        <color indexed="42"/>
      </bottom>
      <diagonal/>
    </border>
    <border>
      <left style="medium">
        <color indexed="39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medium">
        <color indexed="39"/>
      </right>
      <top/>
      <bottom style="thin">
        <color indexed="9"/>
      </bottom>
      <diagonal/>
    </border>
    <border>
      <left/>
      <right style="medium">
        <color indexed="39"/>
      </right>
      <top style="thin">
        <color indexed="9"/>
      </top>
      <bottom style="thin">
        <color indexed="9"/>
      </bottom>
      <diagonal/>
    </border>
    <border>
      <left style="medium">
        <color indexed="39"/>
      </left>
      <right/>
      <top/>
      <bottom style="medium">
        <color indexed="39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9"/>
      </right>
      <top style="thin">
        <color indexed="9"/>
      </top>
      <bottom style="medium">
        <color indexed="3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39"/>
      </bottom>
      <diagonal/>
    </border>
    <border>
      <left style="thin">
        <color indexed="9"/>
      </left>
      <right style="medium">
        <color indexed="39"/>
      </right>
      <top style="thin">
        <color indexed="9"/>
      </top>
      <bottom style="medium">
        <color indexed="39"/>
      </bottom>
      <diagonal/>
    </border>
    <border>
      <left style="thin">
        <color indexed="17"/>
      </left>
      <right/>
      <top style="medium">
        <color indexed="39"/>
      </top>
      <bottom/>
      <diagonal/>
    </border>
    <border>
      <left style="thin">
        <color indexed="17"/>
      </left>
      <right/>
      <top/>
      <bottom/>
      <diagonal/>
    </border>
    <border>
      <left style="thin">
        <color indexed="34"/>
      </left>
      <right/>
      <top/>
      <bottom/>
      <diagonal/>
    </border>
    <border>
      <left style="thin">
        <color indexed="34"/>
      </left>
      <right/>
      <top/>
      <bottom style="thin">
        <color indexed="34"/>
      </bottom>
      <diagonal/>
    </border>
    <border>
      <left/>
      <right/>
      <top/>
      <bottom style="thin">
        <color indexed="34"/>
      </bottom>
      <diagonal/>
    </border>
    <border>
      <left style="thin">
        <color indexed="17"/>
      </left>
      <right/>
      <top style="thin">
        <color indexed="34"/>
      </top>
      <bottom/>
      <diagonal/>
    </border>
    <border>
      <left/>
      <right/>
      <top style="thin">
        <color indexed="34"/>
      </top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bottom" wrapText="1"/>
    </xf>
    <xf numFmtId="0" fontId="2" fillId="2" borderId="2" applyNumberFormat="0" applyFont="1" applyFill="1" applyBorder="1" applyAlignment="1" applyProtection="0">
      <alignment horizontal="center" vertical="bottom" wrapText="1"/>
    </xf>
    <xf numFmtId="49" fontId="3" fillId="3" borderId="3" applyNumberFormat="1" applyFont="1" applyFill="1" applyBorder="1" applyAlignment="1" applyProtection="0">
      <alignment horizontal="left"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 wrapText="1"/>
    </xf>
    <xf numFmtId="0" fontId="0" fillId="2" borderId="7" applyNumberFormat="0" applyFont="1" applyFill="1" applyBorder="1" applyAlignment="1" applyProtection="0">
      <alignment vertical="bottom"/>
    </xf>
    <xf numFmtId="49" fontId="2" fillId="2" borderId="8" applyNumberFormat="1" applyFont="1" applyFill="1" applyBorder="1" applyAlignment="1" applyProtection="0">
      <alignment horizontal="left" vertical="bottom" wrapText="1"/>
    </xf>
    <xf numFmtId="0" fontId="2" fillId="2" borderId="9" applyNumberFormat="0" applyFont="1" applyFill="1" applyBorder="1" applyAlignment="1" applyProtection="0">
      <alignment horizontal="center" vertical="bottom" wrapText="1"/>
    </xf>
    <xf numFmtId="49" fontId="6" fillId="3" borderId="10" applyNumberFormat="1" applyFont="1" applyFill="1" applyBorder="1" applyAlignment="1" applyProtection="0">
      <alignment horizontal="left" vertical="bottom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2" fillId="2" borderId="14" applyNumberFormat="1" applyFont="1" applyFill="1" applyBorder="1" applyAlignment="1" applyProtection="0">
      <alignment horizontal="left" vertical="bottom" wrapText="1"/>
    </xf>
    <xf numFmtId="0" fontId="2" fillId="2" borderId="15" applyNumberFormat="0" applyFont="1" applyFill="1" applyBorder="1" applyAlignment="1" applyProtection="0">
      <alignment horizontal="center" vertical="bottom" wrapText="1"/>
    </xf>
    <xf numFmtId="49" fontId="6" fillId="3" borderId="16" applyNumberFormat="1" applyFont="1" applyFill="1" applyBorder="1" applyAlignment="1" applyProtection="0">
      <alignment horizontal="left" vertical="bottom" wrapText="1"/>
    </xf>
    <xf numFmtId="49" fontId="2" fillId="2" borderId="1" applyNumberFormat="1" applyFont="1" applyFill="1" applyBorder="1" applyAlignment="1" applyProtection="0">
      <alignment horizontal="left" vertical="bottom"/>
    </xf>
    <xf numFmtId="49" fontId="7" fillId="2" borderId="2" applyNumberFormat="1" applyFont="1" applyFill="1" applyBorder="1" applyAlignment="1" applyProtection="0">
      <alignment horizontal="left" vertical="bottom"/>
    </xf>
    <xf numFmtId="49" fontId="2" fillId="2" borderId="8" applyNumberFormat="1" applyFont="1" applyFill="1" applyBorder="1" applyAlignment="1" applyProtection="0">
      <alignment horizontal="left" vertical="bottom"/>
    </xf>
    <xf numFmtId="49" fontId="8" fillId="2" borderId="9" applyNumberFormat="1" applyFont="1" applyFill="1" applyBorder="1" applyAlignment="1" applyProtection="0">
      <alignment vertical="bottom"/>
    </xf>
    <xf numFmtId="49" fontId="3" fillId="3" borderId="10" applyNumberFormat="1" applyFont="1" applyFill="1" applyBorder="1" applyAlignment="1" applyProtection="0">
      <alignment horizontal="left" vertical="bottom" wrapText="1"/>
    </xf>
    <xf numFmtId="49" fontId="8" fillId="2" borderId="9" applyNumberFormat="1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horizontal="left" vertical="bottom"/>
    </xf>
    <xf numFmtId="49" fontId="8" fillId="2" borderId="18" applyNumberFormat="1" applyFont="1" applyFill="1" applyBorder="1" applyAlignment="1" applyProtection="0">
      <alignment horizontal="center" vertical="bottom"/>
    </xf>
    <xf numFmtId="0" fontId="9" fillId="4" borderId="10" applyNumberFormat="1" applyFont="1" applyFill="1" applyBorder="1" applyAlignment="1" applyProtection="0">
      <alignment horizontal="left" vertical="bottom" wrapText="1"/>
    </xf>
    <xf numFmtId="0" fontId="0" fillId="2" borderId="19" applyNumberFormat="0" applyFont="1" applyFill="1" applyBorder="1" applyAlignment="1" applyProtection="0">
      <alignment vertical="bottom"/>
    </xf>
    <xf numFmtId="49" fontId="8" fillId="2" borderId="8" applyNumberFormat="1" applyFont="1" applyFill="1" applyBorder="1" applyAlignment="1" applyProtection="0">
      <alignment horizontal="left" vertical="bottom"/>
    </xf>
    <xf numFmtId="49" fontId="8" fillId="2" borderId="9" applyNumberFormat="1" applyFont="1" applyFill="1" applyBorder="1" applyAlignment="1" applyProtection="0">
      <alignment horizontal="left" vertical="bottom"/>
    </xf>
    <xf numFmtId="0" fontId="0" fillId="2" borderId="20" applyNumberFormat="0" applyFont="1" applyFill="1" applyBorder="1" applyAlignment="1" applyProtection="0">
      <alignment vertical="bottom"/>
    </xf>
    <xf numFmtId="49" fontId="8" fillId="2" borderId="21" applyNumberFormat="1" applyFont="1" applyFill="1" applyBorder="1" applyAlignment="1" applyProtection="0">
      <alignment horizontal="left" vertical="bottom"/>
    </xf>
    <xf numFmtId="49" fontId="8" fillId="2" borderId="22" applyNumberFormat="1" applyFont="1" applyFill="1" applyBorder="1" applyAlignment="1" applyProtection="0">
      <alignment horizontal="center" vertical="bottom"/>
    </xf>
    <xf numFmtId="49" fontId="9" fillId="4" borderId="23" applyNumberFormat="1" applyFont="1" applyFill="1" applyBorder="1" applyAlignment="1" applyProtection="0">
      <alignment horizontal="left" vertical="bottom" wrapText="1"/>
    </xf>
    <xf numFmtId="0" fontId="0" fillId="2" borderId="24" applyNumberFormat="0" applyFont="1" applyFill="1" applyBorder="1" applyAlignment="1" applyProtection="0">
      <alignment vertical="bottom"/>
    </xf>
    <xf numFmtId="49" fontId="7" fillId="5" borderId="25" applyNumberFormat="1" applyFont="1" applyFill="1" applyBorder="1" applyAlignment="1" applyProtection="0">
      <alignment vertical="bottom" wrapText="1"/>
    </xf>
    <xf numFmtId="49" fontId="10" fillId="5" borderId="26" applyNumberFormat="1" applyFont="1" applyFill="1" applyBorder="1" applyAlignment="1" applyProtection="0">
      <alignment horizontal="right" vertical="bottom" wrapText="1"/>
    </xf>
    <xf numFmtId="0" fontId="11" fillId="6" borderId="2" applyNumberFormat="1" applyFont="1" applyFill="1" applyBorder="1" applyAlignment="1" applyProtection="0">
      <alignment horizontal="right" vertical="bottom" wrapText="1"/>
    </xf>
    <xf numFmtId="0" fontId="0" fillId="2" borderId="27" applyNumberFormat="0" applyFont="1" applyFill="1" applyBorder="1" applyAlignment="1" applyProtection="0">
      <alignment vertical="bottom"/>
    </xf>
    <xf numFmtId="49" fontId="12" fillId="2" borderId="19" applyNumberFormat="1" applyFont="1" applyFill="1" applyBorder="1" applyAlignment="1" applyProtection="0">
      <alignment vertical="bottom"/>
    </xf>
    <xf numFmtId="0" fontId="13" fillId="2" borderId="19" applyNumberFormat="0" applyFont="1" applyFill="1" applyBorder="1" applyAlignment="1" applyProtection="0">
      <alignment vertical="bottom"/>
    </xf>
    <xf numFmtId="49" fontId="14" fillId="7" borderId="28" applyNumberFormat="1" applyFont="1" applyFill="1" applyBorder="1" applyAlignment="1" applyProtection="0">
      <alignment horizontal="left" vertical="bottom" wrapText="1"/>
    </xf>
    <xf numFmtId="49" fontId="15" fillId="8" borderId="29" applyNumberFormat="1" applyFont="1" applyFill="1" applyBorder="1" applyAlignment="1" applyProtection="0">
      <alignment horizontal="center" vertical="center" wrapText="1"/>
    </xf>
    <xf numFmtId="49" fontId="0" fillId="2" borderId="30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12" fillId="2" borderId="20" applyNumberFormat="0" applyFont="1" applyFill="1" applyBorder="1" applyAlignment="1" applyProtection="0">
      <alignment vertical="bottom"/>
    </xf>
    <xf numFmtId="49" fontId="12" fillId="2" borderId="20" applyNumberFormat="1" applyFont="1" applyFill="1" applyBorder="1" applyAlignment="1" applyProtection="0">
      <alignment vertical="bottom"/>
    </xf>
    <xf numFmtId="0" fontId="13" fillId="2" borderId="20" applyNumberFormat="0" applyFont="1" applyFill="1" applyBorder="1" applyAlignment="1" applyProtection="0">
      <alignment vertical="bottom"/>
    </xf>
    <xf numFmtId="49" fontId="14" fillId="7" borderId="32" applyNumberFormat="1" applyFont="1" applyFill="1" applyBorder="1" applyAlignment="1" applyProtection="0">
      <alignment horizontal="left" vertical="bottom" wrapText="1"/>
    </xf>
    <xf numFmtId="0" fontId="16" fillId="8" borderId="33" applyNumberFormat="1" applyFont="1" applyFill="1" applyBorder="1" applyAlignment="1" applyProtection="0">
      <alignment horizontal="center" vertical="center"/>
    </xf>
    <xf numFmtId="0" fontId="0" fillId="2" borderId="34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top" wrapText="1"/>
    </xf>
    <xf numFmtId="0" fontId="0" fillId="2" borderId="37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14" fillId="7" borderId="40" applyNumberFormat="1" applyFont="1" applyFill="1" applyBorder="1" applyAlignment="1" applyProtection="0">
      <alignment horizontal="left" vertical="bottom" wrapText="1"/>
    </xf>
    <xf numFmtId="0" fontId="16" fillId="8" borderId="41" applyNumberFormat="1" applyFont="1" applyFill="1" applyBorder="1" applyAlignment="1" applyProtection="0">
      <alignment horizontal="center" vertical="center"/>
    </xf>
    <xf numFmtId="49" fontId="17" fillId="2" borderId="42" applyNumberFormat="1" applyFont="1" applyFill="1" applyBorder="1" applyAlignment="1" applyProtection="0">
      <alignment vertical="top"/>
    </xf>
    <xf numFmtId="0" fontId="0" fillId="2" borderId="43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horizontal="right" vertical="bottom"/>
    </xf>
    <xf numFmtId="0" fontId="18" fillId="2" borderId="47" applyNumberFormat="1" applyFont="1" applyFill="1" applyBorder="1" applyAlignment="1" applyProtection="0">
      <alignment horizontal="left" vertical="bottom"/>
    </xf>
    <xf numFmtId="0" fontId="18" fillId="2" borderId="48" applyNumberFormat="1" applyFont="1" applyFill="1" applyBorder="1" applyAlignment="1" applyProtection="0">
      <alignment horizontal="left" vertical="bottom"/>
    </xf>
    <xf numFmtId="0" fontId="18" fillId="2" borderId="49" applyNumberFormat="1" applyFont="1" applyFill="1" applyBorder="1" applyAlignment="1" applyProtection="0">
      <alignment horizontal="left" vertical="bottom"/>
    </xf>
    <xf numFmtId="0" fontId="18" fillId="2" borderId="50" applyNumberFormat="1" applyFont="1" applyFill="1" applyBorder="1" applyAlignment="1" applyProtection="0">
      <alignment horizontal="left" vertical="bottom"/>
    </xf>
    <xf numFmtId="49" fontId="0" fillId="2" borderId="51" applyNumberFormat="1" applyFont="1" applyFill="1" applyBorder="1" applyAlignment="1" applyProtection="0">
      <alignment horizontal="right" vertical="bottom"/>
    </xf>
    <xf numFmtId="49" fontId="18" fillId="5" borderId="52" applyNumberFormat="1" applyFont="1" applyFill="1" applyBorder="1" applyAlignment="1" applyProtection="0">
      <alignment horizontal="center" vertical="center"/>
    </xf>
    <xf numFmtId="49" fontId="18" fillId="5" borderId="53" applyNumberFormat="1" applyFont="1" applyFill="1" applyBorder="1" applyAlignment="1" applyProtection="0">
      <alignment horizontal="center" vertical="center"/>
    </xf>
    <xf numFmtId="49" fontId="18" fillId="5" borderId="54" applyNumberFormat="1" applyFont="1" applyFill="1" applyBorder="1" applyAlignment="1" applyProtection="0">
      <alignment horizontal="center" vertical="center"/>
    </xf>
    <xf numFmtId="0" fontId="19" fillId="2" borderId="45" applyNumberFormat="0" applyFont="1" applyFill="1" applyBorder="1" applyAlignment="1" applyProtection="0">
      <alignment vertical="bottom"/>
    </xf>
    <xf numFmtId="49" fontId="18" fillId="5" borderId="55" applyNumberFormat="1" applyFont="1" applyFill="1" applyBorder="1" applyAlignment="1" applyProtection="0">
      <alignment horizontal="center" vertical="center"/>
    </xf>
    <xf numFmtId="49" fontId="18" fillId="5" borderId="56" applyNumberFormat="1" applyFont="1" applyFill="1" applyBorder="1" applyAlignment="1" applyProtection="0">
      <alignment horizontal="center" vertical="center"/>
    </xf>
    <xf numFmtId="49" fontId="18" fillId="5" borderId="57" applyNumberFormat="1" applyFont="1" applyFill="1" applyBorder="1" applyAlignment="1" applyProtection="0">
      <alignment horizontal="center" vertical="center"/>
    </xf>
    <xf numFmtId="49" fontId="0" fillId="2" borderId="58" applyNumberFormat="1" applyFont="1" applyFill="1" applyBorder="1" applyAlignment="1" applyProtection="0">
      <alignment horizontal="right" vertical="bottom"/>
    </xf>
    <xf numFmtId="49" fontId="18" fillId="5" borderId="59" applyNumberFormat="1" applyFont="1" applyFill="1" applyBorder="1" applyAlignment="1" applyProtection="0">
      <alignment horizontal="center" vertical="center"/>
    </xf>
    <xf numFmtId="49" fontId="18" fillId="5" borderId="60" applyNumberFormat="1" applyFont="1" applyFill="1" applyBorder="1" applyAlignment="1" applyProtection="0">
      <alignment horizontal="center" vertical="center"/>
    </xf>
    <xf numFmtId="49" fontId="18" fillId="5" borderId="61" applyNumberFormat="1" applyFont="1" applyFill="1" applyBorder="1" applyAlignment="1" applyProtection="0">
      <alignment horizontal="center" vertical="center"/>
    </xf>
    <xf numFmtId="0" fontId="0" fillId="2" borderId="62" applyNumberFormat="0" applyFont="1" applyFill="1" applyBorder="1" applyAlignment="1" applyProtection="0">
      <alignment vertical="bottom"/>
    </xf>
    <xf numFmtId="0" fontId="0" fillId="2" borderId="63" applyNumberFormat="0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bottom"/>
    </xf>
    <xf numFmtId="0" fontId="0" fillId="2" borderId="65" applyNumberFormat="0" applyFont="1" applyFill="1" applyBorder="1" applyAlignment="1" applyProtection="0">
      <alignment vertical="bottom"/>
    </xf>
    <xf numFmtId="49" fontId="14" fillId="7" borderId="66" applyNumberFormat="1" applyFont="1" applyFill="1" applyBorder="1" applyAlignment="1" applyProtection="0">
      <alignment horizontal="left" vertical="bottom" wrapText="1"/>
    </xf>
    <xf numFmtId="0" fontId="16" fillId="8" borderId="31" applyNumberFormat="1" applyFont="1" applyFill="1" applyBorder="1" applyAlignment="1" applyProtection="0">
      <alignment horizontal="center" vertical="center"/>
    </xf>
    <xf numFmtId="49" fontId="0" fillId="2" borderId="67" applyNumberFormat="1" applyFont="1" applyFill="1" applyBorder="1" applyAlignment="1" applyProtection="0">
      <alignment vertical="bottom"/>
    </xf>
    <xf numFmtId="0" fontId="20" fillId="2" borderId="67" applyNumberFormat="0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bottom"/>
    </xf>
    <xf numFmtId="0" fontId="0" fillId="2" borderId="68" applyNumberFormat="0" applyFont="1" applyFill="1" applyBorder="1" applyAlignment="1" applyProtection="0">
      <alignment vertical="bottom"/>
    </xf>
    <xf numFmtId="0" fontId="0" fillId="2" borderId="69" applyNumberFormat="0" applyFont="1" applyFill="1" applyBorder="1" applyAlignment="1" applyProtection="0">
      <alignment vertical="bottom"/>
    </xf>
    <xf numFmtId="0" fontId="0" fillId="2" borderId="70" applyNumberFormat="1" applyFont="1" applyFill="1" applyBorder="1" applyAlignment="1" applyProtection="0">
      <alignment horizontal="center" vertical="bottom"/>
    </xf>
    <xf numFmtId="0" fontId="0" fillId="2" borderId="71" applyNumberFormat="1" applyFont="1" applyFill="1" applyBorder="1" applyAlignment="1" applyProtection="0">
      <alignment horizontal="center" vertical="bottom"/>
    </xf>
    <xf numFmtId="0" fontId="0" fillId="2" borderId="71" applyNumberFormat="1" applyFont="1" applyFill="1" applyBorder="1" applyAlignment="1" applyProtection="0">
      <alignment horizontal="center" vertical="bottom" wrapText="1"/>
    </xf>
    <xf numFmtId="0" fontId="0" fillId="2" borderId="72" applyNumberFormat="1" applyFont="1" applyFill="1" applyBorder="1" applyAlignment="1" applyProtection="0">
      <alignment horizontal="center" vertical="bottom" wrapText="1"/>
    </xf>
    <xf numFmtId="0" fontId="0" fillId="2" borderId="16" applyNumberFormat="1" applyFont="1" applyFill="1" applyBorder="1" applyAlignment="1" applyProtection="0">
      <alignment horizontal="center" vertical="bottom" wrapText="1"/>
    </xf>
    <xf numFmtId="0" fontId="0" fillId="2" borderId="73" applyNumberFormat="0" applyFont="1" applyFill="1" applyBorder="1" applyAlignment="1" applyProtection="0">
      <alignment vertical="bottom"/>
    </xf>
    <xf numFmtId="49" fontId="21" fillId="2" borderId="74" applyNumberFormat="1" applyFont="1" applyFill="1" applyBorder="1" applyAlignment="1" applyProtection="0">
      <alignment horizontal="right" vertical="center"/>
    </xf>
    <xf numFmtId="49" fontId="2" fillId="9" borderId="2" applyNumberFormat="1" applyFont="1" applyFill="1" applyBorder="1" applyAlignment="1" applyProtection="0">
      <alignment horizontal="center" vertical="top" wrapText="1"/>
    </xf>
    <xf numFmtId="49" fontId="2" fillId="9" borderId="3" applyNumberFormat="1" applyFont="1" applyFill="1" applyBorder="1" applyAlignment="1" applyProtection="0">
      <alignment horizontal="center" vertical="top" wrapText="1"/>
    </xf>
    <xf numFmtId="49" fontId="2" fillId="9" borderId="1" applyNumberFormat="1" applyFont="1" applyFill="1" applyBorder="1" applyAlignment="1" applyProtection="0">
      <alignment horizontal="center" vertical="top" wrapText="1"/>
    </xf>
    <xf numFmtId="0" fontId="0" fillId="2" borderId="75" applyNumberFormat="0" applyFont="1" applyFill="1" applyBorder="1" applyAlignment="1" applyProtection="0">
      <alignment vertical="bottom"/>
    </xf>
    <xf numFmtId="49" fontId="19" fillId="2" borderId="76" applyNumberFormat="1" applyFont="1" applyFill="1" applyBorder="1" applyAlignment="1" applyProtection="0">
      <alignment vertical="bottom" wrapText="1"/>
    </xf>
    <xf numFmtId="59" fontId="19" fillId="2" borderId="77" applyNumberFormat="1" applyFont="1" applyFill="1" applyBorder="1" applyAlignment="1" applyProtection="0">
      <alignment vertical="bottom" wrapText="1"/>
    </xf>
    <xf numFmtId="0" fontId="0" fillId="2" borderId="78" applyNumberFormat="0" applyFont="1" applyFill="1" applyBorder="1" applyAlignment="1" applyProtection="0">
      <alignment vertical="bottom"/>
    </xf>
    <xf numFmtId="49" fontId="0" fillId="2" borderId="79" applyNumberFormat="1" applyFont="1" applyFill="1" applyBorder="1" applyAlignment="1" applyProtection="0">
      <alignment vertical="center" wrapText="1"/>
    </xf>
    <xf numFmtId="49" fontId="22" fillId="2" borderId="80" applyNumberFormat="1" applyFont="1" applyFill="1" applyBorder="1" applyAlignment="1" applyProtection="0">
      <alignment horizontal="center" vertical="top" wrapText="1"/>
    </xf>
    <xf numFmtId="0" fontId="22" fillId="2" borderId="80" applyNumberFormat="0" applyFont="1" applyFill="1" applyBorder="1" applyAlignment="1" applyProtection="0">
      <alignment horizontal="center" vertical="top" wrapText="1"/>
    </xf>
    <xf numFmtId="49" fontId="22" fillId="2" borderId="81" applyNumberFormat="1" applyFont="1" applyFill="1" applyBorder="1" applyAlignment="1" applyProtection="0">
      <alignment horizontal="center" vertical="top" wrapText="1"/>
    </xf>
    <xf numFmtId="49" fontId="22" fillId="2" borderId="8" applyNumberFormat="1" applyFont="1" applyFill="1" applyBorder="1" applyAlignment="1" applyProtection="0">
      <alignment horizontal="center" vertical="top" wrapText="1"/>
    </xf>
    <xf numFmtId="49" fontId="22" fillId="2" borderId="9" applyNumberFormat="1" applyFont="1" applyFill="1" applyBorder="1" applyAlignment="1" applyProtection="0">
      <alignment horizontal="center" vertical="top" wrapText="1"/>
    </xf>
    <xf numFmtId="49" fontId="22" fillId="2" borderId="10" applyNumberFormat="1" applyFont="1" applyFill="1" applyBorder="1" applyAlignment="1" applyProtection="0">
      <alignment horizontal="center" vertical="top" wrapText="1"/>
    </xf>
    <xf numFmtId="49" fontId="22" fillId="2" borderId="82" applyNumberFormat="1" applyFont="1" applyFill="1" applyBorder="1" applyAlignment="1" applyProtection="0">
      <alignment horizontal="center" vertical="top" wrapText="1"/>
    </xf>
    <xf numFmtId="49" fontId="23" fillId="2" borderId="83" applyNumberFormat="1" applyFont="1" applyFill="1" applyBorder="1" applyAlignment="1" applyProtection="0">
      <alignment horizontal="center" vertical="center" wrapText="1"/>
    </xf>
    <xf numFmtId="0" fontId="23" fillId="2" borderId="84" applyNumberFormat="0" applyFont="1" applyFill="1" applyBorder="1" applyAlignment="1" applyProtection="0">
      <alignment horizontal="center" vertical="center" wrapText="1"/>
    </xf>
    <xf numFmtId="0" fontId="0" fillId="2" borderId="85" applyNumberFormat="0" applyFont="1" applyFill="1" applyBorder="1" applyAlignment="1" applyProtection="0">
      <alignment vertical="bottom"/>
    </xf>
    <xf numFmtId="0" fontId="0" fillId="2" borderId="86" applyNumberFormat="0" applyFont="1" applyFill="1" applyBorder="1" applyAlignment="1" applyProtection="0">
      <alignment vertical="bottom"/>
    </xf>
    <xf numFmtId="0" fontId="0" fillId="2" borderId="87" applyNumberFormat="0" applyFont="1" applyFill="1" applyBorder="1" applyAlignment="1" applyProtection="0">
      <alignment vertical="bottom"/>
    </xf>
    <xf numFmtId="0" fontId="0" fillId="2" borderId="88" applyNumberFormat="0" applyFont="1" applyFill="1" applyBorder="1" applyAlignment="1" applyProtection="0">
      <alignment vertical="bottom"/>
    </xf>
    <xf numFmtId="49" fontId="24" fillId="2" borderId="14" applyNumberFormat="1" applyFont="1" applyFill="1" applyBorder="1" applyAlignment="1" applyProtection="0">
      <alignment vertical="bottom"/>
    </xf>
    <xf numFmtId="49" fontId="24" fillId="2" borderId="15" applyNumberFormat="1" applyFont="1" applyFill="1" applyBorder="1" applyAlignment="1" applyProtection="0">
      <alignment vertical="bottom"/>
    </xf>
    <xf numFmtId="49" fontId="24" fillId="2" borderId="16" applyNumberFormat="1" applyFont="1" applyFill="1" applyBorder="1" applyAlignment="1" applyProtection="0">
      <alignment vertical="bottom"/>
    </xf>
    <xf numFmtId="0" fontId="0" fillId="2" borderId="89" applyNumberFormat="0" applyFont="1" applyFill="1" applyBorder="1" applyAlignment="1" applyProtection="0">
      <alignment vertical="bottom"/>
    </xf>
    <xf numFmtId="0" fontId="0" fillId="2" borderId="90" applyNumberFormat="0" applyFont="1" applyFill="1" applyBorder="1" applyAlignment="1" applyProtection="0">
      <alignment vertical="bottom"/>
    </xf>
    <xf numFmtId="0" fontId="0" fillId="2" borderId="91" applyNumberFormat="0" applyFont="1" applyFill="1" applyBorder="1" applyAlignment="1" applyProtection="0">
      <alignment vertical="bottom"/>
    </xf>
    <xf numFmtId="49" fontId="25" fillId="2" borderId="92" applyNumberFormat="1" applyFont="1" applyFill="1" applyBorder="1" applyAlignment="1" applyProtection="0">
      <alignment horizontal="center" vertical="bottom" wrapText="1"/>
    </xf>
    <xf numFmtId="49" fontId="25" fillId="2" borderId="93" applyNumberFormat="1" applyFont="1" applyFill="1" applyBorder="1" applyAlignment="1" applyProtection="0">
      <alignment horizontal="center" vertical="bottom" wrapText="1"/>
    </xf>
    <xf numFmtId="49" fontId="25" fillId="2" borderId="94" applyNumberFormat="1" applyFont="1" applyFill="1" applyBorder="1" applyAlignment="1" applyProtection="0">
      <alignment horizontal="center" vertical="bottom" wrapText="1"/>
    </xf>
    <xf numFmtId="49" fontId="25" fillId="2" borderId="95" applyNumberFormat="1" applyFont="1" applyFill="1" applyBorder="1" applyAlignment="1" applyProtection="0">
      <alignment horizontal="center" vertical="bottom" wrapText="1"/>
    </xf>
    <xf numFmtId="0" fontId="0" fillId="2" borderId="96" applyNumberFormat="0" applyFont="1" applyFill="1" applyBorder="1" applyAlignment="1" applyProtection="0">
      <alignment vertical="bottom"/>
    </xf>
    <xf numFmtId="49" fontId="28" fillId="2" borderId="97" applyNumberFormat="1" applyFont="1" applyFill="1" applyBorder="1" applyAlignment="1" applyProtection="0">
      <alignment horizontal="left" vertical="bottom"/>
    </xf>
    <xf numFmtId="49" fontId="21" fillId="2" borderId="98" applyNumberFormat="1" applyFont="1" applyFill="1" applyBorder="1" applyAlignment="1" applyProtection="0">
      <alignment vertical="bottom"/>
    </xf>
    <xf numFmtId="0" fontId="21" fillId="2" borderId="99" applyNumberFormat="0" applyFont="1" applyFill="1" applyBorder="1" applyAlignment="1" applyProtection="0">
      <alignment vertical="bottom"/>
    </xf>
    <xf numFmtId="0" fontId="21" fillId="2" borderId="100" applyNumberFormat="1" applyFont="1" applyFill="1" applyBorder="1" applyAlignment="1" applyProtection="0">
      <alignment horizontal="center" vertical="bottom"/>
    </xf>
    <xf numFmtId="49" fontId="24" fillId="2" borderId="101" applyNumberFormat="1" applyFont="1" applyFill="1" applyBorder="1" applyAlignment="1" applyProtection="0">
      <alignment vertical="bottom"/>
    </xf>
    <xf numFmtId="49" fontId="29" fillId="2" borderId="102" applyNumberFormat="1" applyFont="1" applyFill="1" applyBorder="1" applyAlignment="1" applyProtection="0">
      <alignment vertical="bottom" wrapText="1"/>
    </xf>
    <xf numFmtId="49" fontId="30" fillId="2" borderId="103" applyNumberFormat="1" applyFont="1" applyFill="1" applyBorder="1" applyAlignment="1" applyProtection="0">
      <alignment horizontal="center" vertical="center"/>
    </xf>
    <xf numFmtId="49" fontId="21" fillId="2" borderId="104" applyNumberFormat="1" applyFont="1" applyFill="1" applyBorder="1" applyAlignment="1" applyProtection="0">
      <alignment horizontal="center" vertical="center"/>
    </xf>
    <xf numFmtId="49" fontId="21" fillId="2" borderId="105" applyNumberFormat="1" applyFont="1" applyFill="1" applyBorder="1" applyAlignment="1" applyProtection="0">
      <alignment horizontal="center" vertical="bottom"/>
    </xf>
    <xf numFmtId="49" fontId="21" fillId="2" borderId="106" applyNumberFormat="1" applyFont="1" applyFill="1" applyBorder="1" applyAlignment="1" applyProtection="0">
      <alignment horizontal="center" vertical="bottom"/>
    </xf>
    <xf numFmtId="0" fontId="18" fillId="2" borderId="107" applyNumberFormat="1" applyFont="1" applyFill="1" applyBorder="1" applyAlignment="1" applyProtection="0">
      <alignment vertical="bottom"/>
    </xf>
    <xf numFmtId="49" fontId="31" fillId="2" borderId="102" applyNumberFormat="1" applyFont="1" applyFill="1" applyBorder="1" applyAlignment="1" applyProtection="0">
      <alignment vertical="bottom" wrapText="1"/>
    </xf>
    <xf numFmtId="49" fontId="21" fillId="2" borderId="108" applyNumberFormat="1" applyFont="1" applyFill="1" applyBorder="1" applyAlignment="1" applyProtection="0">
      <alignment horizontal="center" vertical="center"/>
    </xf>
    <xf numFmtId="49" fontId="18" fillId="2" borderId="107" applyNumberFormat="1" applyFont="1" applyFill="1" applyBorder="1" applyAlignment="1" applyProtection="0">
      <alignment vertical="bottom"/>
    </xf>
    <xf numFmtId="0" fontId="31" fillId="2" borderId="102" applyNumberFormat="0" applyFont="1" applyFill="1" applyBorder="1" applyAlignment="1" applyProtection="0">
      <alignment vertical="bottom" wrapText="1"/>
    </xf>
    <xf numFmtId="1" fontId="30" fillId="2" borderId="103" applyNumberFormat="1" applyFont="1" applyFill="1" applyBorder="1" applyAlignment="1" applyProtection="0">
      <alignment horizontal="center" vertical="center"/>
    </xf>
    <xf numFmtId="0" fontId="21" fillId="2" borderId="105" applyNumberFormat="0" applyFont="1" applyFill="1" applyBorder="1" applyAlignment="1" applyProtection="0">
      <alignment horizontal="center" vertical="bottom"/>
    </xf>
    <xf numFmtId="0" fontId="21" fillId="2" borderId="106" applyNumberFormat="0" applyFont="1" applyFill="1" applyBorder="1" applyAlignment="1" applyProtection="0">
      <alignment horizontal="center" vertical="bottom"/>
    </xf>
    <xf numFmtId="0" fontId="18" fillId="2" borderId="107" applyNumberFormat="0" applyFont="1" applyFill="1" applyBorder="1" applyAlignment="1" applyProtection="0">
      <alignment vertical="bottom"/>
    </xf>
    <xf numFmtId="0" fontId="31" fillId="2" borderId="102" applyNumberFormat="0" applyFont="1" applyFill="1" applyBorder="1" applyAlignment="1" applyProtection="0">
      <alignment vertical="bottom"/>
    </xf>
    <xf numFmtId="0" fontId="31" fillId="2" borderId="109" applyNumberFormat="0" applyFont="1" applyFill="1" applyBorder="1" applyAlignment="1" applyProtection="0">
      <alignment vertical="bottom"/>
    </xf>
    <xf numFmtId="0" fontId="32" fillId="2" borderId="110" applyNumberFormat="0" applyFont="1" applyFill="1" applyBorder="1" applyAlignment="1" applyProtection="0">
      <alignment vertical="bottom"/>
    </xf>
    <xf numFmtId="1" fontId="29" fillId="2" borderId="111" applyNumberFormat="1" applyFont="1" applyFill="1" applyBorder="1" applyAlignment="1" applyProtection="0">
      <alignment horizontal="left" vertical="center"/>
    </xf>
    <xf numFmtId="49" fontId="21" fillId="2" borderId="112" applyNumberFormat="1" applyFont="1" applyFill="1" applyBorder="1" applyAlignment="1" applyProtection="0">
      <alignment horizontal="center" vertical="center"/>
    </xf>
    <xf numFmtId="0" fontId="21" fillId="2" borderId="113" applyNumberFormat="0" applyFont="1" applyFill="1" applyBorder="1" applyAlignment="1" applyProtection="0">
      <alignment horizontal="center" vertical="bottom"/>
    </xf>
    <xf numFmtId="0" fontId="21" fillId="2" borderId="114" applyNumberFormat="0" applyFont="1" applyFill="1" applyBorder="1" applyAlignment="1" applyProtection="0">
      <alignment horizontal="center" vertical="bottom"/>
    </xf>
    <xf numFmtId="0" fontId="19" fillId="2" borderId="115" applyNumberFormat="0" applyFont="1" applyFill="1" applyBorder="1" applyAlignment="1" applyProtection="0">
      <alignment vertical="bottom"/>
    </xf>
    <xf numFmtId="0" fontId="0" fillId="2" borderId="116" applyNumberFormat="0" applyFont="1" applyFill="1" applyBorder="1" applyAlignment="1" applyProtection="0">
      <alignment vertical="bottom"/>
    </xf>
    <xf numFmtId="0" fontId="0" fillId="2" borderId="117" applyNumberFormat="0" applyFont="1" applyFill="1" applyBorder="1" applyAlignment="1" applyProtection="0">
      <alignment vertical="bottom"/>
    </xf>
    <xf numFmtId="0" fontId="0" fillId="2" borderId="118" applyNumberFormat="0" applyFont="1" applyFill="1" applyBorder="1" applyAlignment="1" applyProtection="0">
      <alignment horizontal="center" vertical="bottom"/>
    </xf>
    <xf numFmtId="49" fontId="18" fillId="2" borderId="119" applyNumberFormat="1" applyFont="1" applyFill="1" applyBorder="1" applyAlignment="1" applyProtection="0">
      <alignment vertical="bottom"/>
    </xf>
    <xf numFmtId="49" fontId="33" fillId="2" borderId="120" applyNumberFormat="1" applyFont="1" applyFill="1" applyBorder="1" applyAlignment="1" applyProtection="0">
      <alignment vertical="bottom"/>
    </xf>
    <xf numFmtId="0" fontId="0" fillId="2" borderId="121" applyNumberFormat="0" applyFont="1" applyFill="1" applyBorder="1" applyAlignment="1" applyProtection="0">
      <alignment vertical="bottom"/>
    </xf>
    <xf numFmtId="0" fontId="0" fillId="2" borderId="122" applyNumberFormat="0" applyFont="1" applyFill="1" applyBorder="1" applyAlignment="1" applyProtection="0">
      <alignment vertical="bottom"/>
    </xf>
    <xf numFmtId="0" fontId="0" fillId="2" borderId="123" applyNumberFormat="0" applyFont="1" applyFill="1" applyBorder="1" applyAlignment="1" applyProtection="0">
      <alignment vertical="bottom"/>
    </xf>
    <xf numFmtId="0" fontId="0" fillId="2" borderId="124" applyNumberFormat="0" applyFont="1" applyFill="1" applyBorder="1" applyAlignment="1" applyProtection="0">
      <alignment vertical="bottom"/>
    </xf>
    <xf numFmtId="49" fontId="34" fillId="2" borderId="125" applyNumberFormat="1" applyFont="1" applyFill="1" applyBorder="1" applyAlignment="1" applyProtection="0">
      <alignment vertical="bottom"/>
    </xf>
    <xf numFmtId="0" fontId="0" fillId="2" borderId="126" applyNumberFormat="0" applyFont="1" applyFill="1" applyBorder="1" applyAlignment="1" applyProtection="0">
      <alignment vertical="bottom"/>
    </xf>
    <xf numFmtId="0" fontId="0" fillId="2" borderId="127" applyNumberFormat="0" applyFont="1" applyFill="1" applyBorder="1" applyAlignment="1" applyProtection="0">
      <alignment vertical="bottom"/>
    </xf>
    <xf numFmtId="0" fontId="0" fillId="2" borderId="128" applyNumberFormat="0" applyFont="1" applyFill="1" applyBorder="1" applyAlignment="1" applyProtection="0">
      <alignment vertical="bottom"/>
    </xf>
    <xf numFmtId="0" fontId="0" fillId="2" borderId="129" applyNumberFormat="0" applyFont="1" applyFill="1" applyBorder="1" applyAlignment="1" applyProtection="0">
      <alignment vertical="bottom"/>
    </xf>
    <xf numFmtId="0" fontId="34" fillId="2" borderId="129" applyNumberFormat="0" applyFont="1" applyFill="1" applyBorder="1" applyAlignment="1" applyProtection="0">
      <alignment vertical="bottom"/>
    </xf>
    <xf numFmtId="0" fontId="0" fillId="2" borderId="130" applyNumberFormat="0" applyFont="1" applyFill="1" applyBorder="1" applyAlignment="1" applyProtection="0">
      <alignment vertical="bottom"/>
    </xf>
    <xf numFmtId="49" fontId="35" fillId="2" borderId="131" applyNumberFormat="1" applyFont="1" applyFill="1" applyBorder="1" applyAlignment="1" applyProtection="0">
      <alignment vertical="bottom" wrapText="1"/>
    </xf>
    <xf numFmtId="49" fontId="35" fillId="2" borderId="132" applyNumberFormat="1" applyFont="1" applyFill="1" applyBorder="1" applyAlignment="1" applyProtection="0">
      <alignment vertical="bottom" wrapText="1"/>
    </xf>
    <xf numFmtId="0" fontId="0" fillId="2" borderId="133" applyNumberFormat="0" applyFont="1" applyFill="1" applyBorder="1" applyAlignment="1" applyProtection="0">
      <alignment vertical="bottom"/>
    </xf>
    <xf numFmtId="0" fontId="0" fillId="2" borderId="134" applyNumberFormat="0" applyFont="1" applyFill="1" applyBorder="1" applyAlignment="1" applyProtection="0">
      <alignment vertical="bottom"/>
    </xf>
    <xf numFmtId="49" fontId="2" fillId="10" borderId="135" applyNumberFormat="1" applyFont="1" applyFill="1" applyBorder="1" applyAlignment="1" applyProtection="0">
      <alignment vertical="bottom"/>
    </xf>
    <xf numFmtId="0" fontId="2" fillId="10" borderId="136" applyNumberFormat="0" applyFont="1" applyFill="1" applyBorder="1" applyAlignment="1" applyProtection="0">
      <alignment vertical="bottom"/>
    </xf>
    <xf numFmtId="0" fontId="2" fillId="10" borderId="137" applyNumberFormat="0" applyFont="1" applyFill="1" applyBorder="1" applyAlignment="1" applyProtection="0">
      <alignment vertical="bottom"/>
    </xf>
    <xf numFmtId="0" fontId="0" fillId="2" borderId="138" applyNumberFormat="0" applyFont="1" applyFill="1" applyBorder="1" applyAlignment="1" applyProtection="0">
      <alignment vertical="bottom"/>
    </xf>
    <xf numFmtId="49" fontId="18" fillId="2" borderId="34" applyNumberFormat="1" applyFont="1" applyFill="1" applyBorder="1" applyAlignment="1" applyProtection="0">
      <alignment vertical="bottom" wrapText="1"/>
    </xf>
    <xf numFmtId="49" fontId="19" fillId="2" borderId="34" applyNumberFormat="1" applyFont="1" applyFill="1" applyBorder="1" applyAlignment="1" applyProtection="0">
      <alignment vertical="bottom" wrapText="1"/>
    </xf>
    <xf numFmtId="49" fontId="18" fillId="2" borderId="139" applyNumberFormat="1" applyFont="1" applyFill="1" applyBorder="1" applyAlignment="1" applyProtection="0">
      <alignment vertical="bottom" wrapText="1"/>
    </xf>
    <xf numFmtId="49" fontId="0" fillId="2" borderId="140" applyNumberFormat="1" applyFont="1" applyFill="1" applyBorder="1" applyAlignment="1" applyProtection="0">
      <alignment vertical="bottom" wrapText="1"/>
    </xf>
    <xf numFmtId="60" fontId="17" fillId="2" borderId="9" applyNumberFormat="1" applyFont="1" applyFill="1" applyBorder="1" applyAlignment="1" applyProtection="0">
      <alignment horizontal="center" vertical="bottom"/>
    </xf>
    <xf numFmtId="60" fontId="17" fillId="2" borderId="10" applyNumberFormat="1" applyFont="1" applyFill="1" applyBorder="1" applyAlignment="1" applyProtection="0">
      <alignment horizontal="center" vertical="bottom"/>
    </xf>
    <xf numFmtId="0" fontId="0" fillId="2" borderId="141" applyNumberFormat="0" applyFont="1" applyFill="1" applyBorder="1" applyAlignment="1" applyProtection="0">
      <alignment vertical="bottom"/>
    </xf>
    <xf numFmtId="49" fontId="0" fillId="2" borderId="140" applyNumberFormat="1" applyFont="1" applyFill="1" applyBorder="1" applyAlignment="1" applyProtection="0">
      <alignment vertical="bottom"/>
    </xf>
    <xf numFmtId="0" fontId="13" fillId="2" borderId="141" applyNumberFormat="0" applyFont="1" applyFill="1" applyBorder="1" applyAlignment="1" applyProtection="0">
      <alignment vertical="bottom"/>
    </xf>
    <xf numFmtId="60" fontId="17" fillId="2" borderId="142" applyNumberFormat="1" applyFont="1" applyFill="1" applyBorder="1" applyAlignment="1" applyProtection="0">
      <alignment horizontal="center" vertical="bottom"/>
    </xf>
    <xf numFmtId="0" fontId="0" fillId="2" borderId="143" applyNumberFormat="0" applyFont="1" applyFill="1" applyBorder="1" applyAlignment="1" applyProtection="0">
      <alignment vertical="bottom"/>
    </xf>
    <xf numFmtId="49" fontId="0" fillId="2" borderId="144" applyNumberFormat="1" applyFont="1" applyFill="1" applyBorder="1" applyAlignment="1" applyProtection="0">
      <alignment vertical="bottom"/>
    </xf>
    <xf numFmtId="60" fontId="17" fillId="2" borderId="145" applyNumberFormat="1" applyFont="1" applyFill="1" applyBorder="1" applyAlignment="1" applyProtection="0">
      <alignment horizontal="center" vertical="bottom"/>
    </xf>
    <xf numFmtId="60" fontId="17" fillId="2" borderId="146" applyNumberFormat="1" applyFont="1" applyFill="1" applyBorder="1" applyAlignment="1" applyProtection="0">
      <alignment horizontal="center" vertical="bottom"/>
    </xf>
    <xf numFmtId="0" fontId="0" fillId="2" borderId="147" applyNumberFormat="0" applyFont="1" applyFill="1" applyBorder="1" applyAlignment="1" applyProtection="0">
      <alignment vertical="bottom"/>
    </xf>
    <xf numFmtId="0" fontId="0" fillId="2" borderId="148" applyNumberFormat="0" applyFont="1" applyFill="1" applyBorder="1" applyAlignment="1" applyProtection="0">
      <alignment vertical="bottom"/>
    </xf>
    <xf numFmtId="0" fontId="0" fillId="2" borderId="149" applyNumberFormat="0" applyFont="1" applyFill="1" applyBorder="1" applyAlignment="1" applyProtection="0">
      <alignment vertical="bottom"/>
    </xf>
    <xf numFmtId="49" fontId="21" fillId="2" borderId="150" applyNumberFormat="1" applyFont="1" applyFill="1" applyBorder="1" applyAlignment="1" applyProtection="0">
      <alignment vertical="bottom" wrapText="1"/>
    </xf>
    <xf numFmtId="60" fontId="31" fillId="6" borderId="151" applyNumberFormat="1" applyFont="1" applyFill="1" applyBorder="1" applyAlignment="1" applyProtection="0">
      <alignment horizontal="center" vertical="bottom"/>
    </xf>
    <xf numFmtId="60" fontId="32" fillId="6" borderId="151" applyNumberFormat="1" applyFont="1" applyFill="1" applyBorder="1" applyAlignment="1" applyProtection="0">
      <alignment horizontal="center" vertical="bottom"/>
    </xf>
    <xf numFmtId="60" fontId="31" fillId="2" borderId="151" applyNumberFormat="1" applyFont="1" applyFill="1" applyBorder="1" applyAlignment="1" applyProtection="0">
      <alignment horizontal="center" vertical="bottom"/>
    </xf>
    <xf numFmtId="0" fontId="0" fillId="2" borderId="152" applyNumberFormat="0" applyFont="1" applyFill="1" applyBorder="1" applyAlignment="1" applyProtection="0">
      <alignment vertical="bottom"/>
    </xf>
    <xf numFmtId="0" fontId="0" fillId="2" borderId="153" applyNumberFormat="0" applyFont="1" applyFill="1" applyBorder="1" applyAlignment="1" applyProtection="0">
      <alignment vertical="bottom"/>
    </xf>
    <xf numFmtId="0" fontId="0" fillId="2" borderId="154" applyNumberFormat="0" applyFont="1" applyFill="1" applyBorder="1" applyAlignment="1" applyProtection="0">
      <alignment vertical="bottom"/>
    </xf>
    <xf numFmtId="0" fontId="0" fillId="2" borderId="155" applyNumberFormat="0" applyFont="1" applyFill="1" applyBorder="1" applyAlignment="1" applyProtection="0">
      <alignment vertical="bottom"/>
    </xf>
    <xf numFmtId="49" fontId="2" fillId="10" borderId="11" applyNumberFormat="1" applyFont="1" applyFill="1" applyBorder="1" applyAlignment="1" applyProtection="0">
      <alignment horizontal="center" vertical="center" wrapText="1"/>
    </xf>
    <xf numFmtId="0" fontId="2" fillId="10" borderId="12" applyNumberFormat="0" applyFont="1" applyFill="1" applyBorder="1" applyAlignment="1" applyProtection="0">
      <alignment horizontal="center" vertical="center" wrapText="1"/>
    </xf>
    <xf numFmtId="0" fontId="0" fillId="2" borderId="156" applyNumberFormat="0" applyFont="1" applyFill="1" applyBorder="1" applyAlignment="1" applyProtection="0">
      <alignment vertical="bottom"/>
    </xf>
    <xf numFmtId="0" fontId="0" fillId="2" borderId="157" applyNumberFormat="0" applyFont="1" applyFill="1" applyBorder="1" applyAlignment="1" applyProtection="0">
      <alignment vertical="bottom"/>
    </xf>
    <xf numFmtId="0" fontId="0" fillId="2" borderId="158" applyNumberFormat="0" applyFont="1" applyFill="1" applyBorder="1" applyAlignment="1" applyProtection="0">
      <alignment vertical="bottom"/>
    </xf>
    <xf numFmtId="0" fontId="0" fillId="2" borderId="159" applyNumberFormat="0" applyFont="1" applyFill="1" applyBorder="1" applyAlignment="1" applyProtection="0">
      <alignment vertical="bottom"/>
    </xf>
    <xf numFmtId="0" fontId="0" fillId="2" borderId="160" applyNumberFormat="0" applyFont="1" applyFill="1" applyBorder="1" applyAlignment="1" applyProtection="0">
      <alignment vertical="bottom"/>
    </xf>
    <xf numFmtId="0" fontId="0" fillId="2" borderId="161" applyNumberFormat="0" applyFont="1" applyFill="1" applyBorder="1" applyAlignment="1" applyProtection="0">
      <alignment vertical="bottom"/>
    </xf>
    <xf numFmtId="0" fontId="0" fillId="2" borderId="162" applyNumberFormat="0" applyFont="1" applyFill="1" applyBorder="1" applyAlignment="1" applyProtection="0">
      <alignment vertical="bottom"/>
    </xf>
    <xf numFmtId="0" fontId="0" fillId="2" borderId="163" applyNumberFormat="0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0" fontId="0" fillId="2" borderId="164" applyNumberFormat="0" applyFont="1" applyFill="1" applyBorder="1" applyAlignment="1" applyProtection="0">
      <alignment vertical="bottom"/>
    </xf>
    <xf numFmtId="0" fontId="0" fillId="2" borderId="165" applyNumberFormat="0" applyFont="1" applyFill="1" applyBorder="1" applyAlignment="1" applyProtection="0">
      <alignment vertical="bottom"/>
    </xf>
    <xf numFmtId="0" fontId="0" fillId="2" borderId="166" applyNumberFormat="0" applyFont="1" applyFill="1" applyBorder="1" applyAlignment="1" applyProtection="0">
      <alignment vertical="bottom"/>
    </xf>
    <xf numFmtId="0" fontId="0" fillId="2" borderId="167" applyNumberFormat="0" applyFont="1" applyFill="1" applyBorder="1" applyAlignment="1" applyProtection="0">
      <alignment vertical="bottom"/>
    </xf>
    <xf numFmtId="0" fontId="0" fillId="2" borderId="168" applyNumberFormat="0" applyFont="1" applyFill="1" applyBorder="1" applyAlignment="1" applyProtection="0">
      <alignment vertical="bottom"/>
    </xf>
    <xf numFmtId="0" fontId="0" fillId="2" borderId="169" applyNumberFormat="0" applyFont="1" applyFill="1" applyBorder="1" applyAlignment="1" applyProtection="0">
      <alignment vertical="bottom"/>
    </xf>
    <xf numFmtId="0" fontId="0" fillId="2" borderId="170" applyNumberFormat="0" applyFont="1" applyFill="1" applyBorder="1" applyAlignment="1" applyProtection="0">
      <alignment vertical="bottom"/>
    </xf>
  </cellXfs>
  <cellStyles count="1">
    <cellStyle name="Normal" xfId="0" builtinId="0"/>
  </cellStyles>
  <dxfs count="7">
    <dxf>
      <font>
        <color rgb="ff0061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5"/>
        </patternFill>
      </fill>
    </dxf>
    <dxf>
      <font>
        <color rgb="ff006100"/>
      </font>
      <fill>
        <patternFill patternType="solid">
          <fgColor indexed="12"/>
          <bgColor indexed="13"/>
        </patternFill>
      </fill>
    </dxf>
    <dxf>
      <font>
        <color rgb="ff9c5700"/>
      </font>
      <fill>
        <patternFill patternType="solid">
          <fgColor indexed="12"/>
          <bgColor indexed="36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00ff"/>
      <rgbColor rgb="ffffff00"/>
      <rgbColor rgb="00000000"/>
      <rgbColor rgb="ffc6efce"/>
      <rgbColor rgb="ff006100"/>
      <rgbColor rgb="ffffc7ce"/>
      <rgbColor rgb="ff9c0006"/>
      <rgbColor rgb="ffaaaaaa"/>
      <rgbColor rgb="ffc00000"/>
      <rgbColor rgb="ffffcc99"/>
      <rgbColor rgb="ffff0000"/>
      <rgbColor rgb="ffd8d8d8"/>
      <rgbColor rgb="ff00b050"/>
      <rgbColor rgb="ff393939"/>
      <rgbColor rgb="fffa7d00"/>
      <rgbColor rgb="fff2f2f2"/>
      <rgbColor rgb="ff00ffff"/>
      <rgbColor rgb="ff002060"/>
      <rgbColor rgb="ff595959"/>
      <rgbColor rgb="ff00b0f0"/>
      <rgbColor rgb="ff800080"/>
      <rgbColor rgb="ffa5a5a5"/>
      <rgbColor rgb="ffa5a5a5"/>
      <rgbColor rgb="ff385623"/>
      <rgbColor rgb="ff00ff00"/>
      <rgbColor rgb="ffc5deb5"/>
      <rgbColor rgb="ffffeb9c"/>
      <rgbColor rgb="ff9c5700"/>
      <rgbColor rgb="ff70ad47"/>
      <rgbColor rgb="ffff40ff"/>
      <rgbColor rgb="ffd92aed"/>
      <rgbColor rgb="fffff2cb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151589</xdr:colOff>
      <xdr:row>0</xdr:row>
      <xdr:rowOff>58882</xdr:rowOff>
    </xdr:from>
    <xdr:to>
      <xdr:col>16</xdr:col>
      <xdr:colOff>783849</xdr:colOff>
      <xdr:row>20</xdr:row>
      <xdr:rowOff>212957</xdr:rowOff>
    </xdr:to>
    <xdr:grpSp>
      <xdr:nvGrpSpPr>
        <xdr:cNvPr id="4" name="Picture 1"/>
        <xdr:cNvGrpSpPr/>
      </xdr:nvGrpSpPr>
      <xdr:grpSpPr>
        <a:xfrm>
          <a:off x="8546289" y="58881"/>
          <a:ext cx="7795061" cy="7532142"/>
          <a:chOff x="0" y="0"/>
          <a:chExt cx="7795059" cy="7532140"/>
        </a:xfrm>
      </xdr:grpSpPr>
      <xdr:sp>
        <xdr:nvSpPr>
          <xdr:cNvPr id="2" name="Rectangle"/>
          <xdr:cNvSpPr/>
        </xdr:nvSpPr>
        <xdr:spPr>
          <a:xfrm>
            <a:off x="0" y="0"/>
            <a:ext cx="7795060" cy="7532141"/>
          </a:xfrm>
          <a:prstGeom prst="rect">
            <a:avLst/>
          </a:prstGeom>
          <a:solidFill>
            <a:srgbClr val="EDEDED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pic>
        <xdr:nvPicPr>
          <xdr:cNvPr id="3" name="image1.png" descr="image1.png"/>
          <xdr:cNvPicPr>
            <a:picLocks noChangeAspect="1"/>
          </xdr:cNvPicPr>
        </xdr:nvPicPr>
        <xdr:blipFill>
          <a:blip r:embed="rId1">
            <a:extLst/>
          </a:blip>
          <a:srcRect l="346" t="0" r="346" b="3043"/>
          <a:stretch>
            <a:fillRect/>
          </a:stretch>
        </xdr:blipFill>
        <xdr:spPr>
          <a:xfrm>
            <a:off x="0" y="0"/>
            <a:ext cx="7795060" cy="7532141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sx="100000" sy="100000" kx="0" ky="0" algn="b" rotWithShape="0" blurRad="50800" dist="18000" dir="5400000">
              <a:srgbClr val="000000">
                <a:alpha val="40000"/>
              </a:srgbClr>
            </a:outerShdw>
          </a:effectLst>
        </xdr:spPr>
      </xdr:pic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K1309"/>
  <sheetViews>
    <sheetView workbookViewId="0" showGridLines="0" defaultGridColor="1"/>
  </sheetViews>
  <sheetFormatPr defaultColWidth="12.6667" defaultRowHeight="15" customHeight="1" outlineLevelRow="0" outlineLevelCol="0"/>
  <cols>
    <col min="1" max="1" width="37.3359" style="1" customWidth="1"/>
    <col min="2" max="2" width="17.1016" style="1" customWidth="1"/>
    <col min="3" max="4" width="12.5" style="1" customWidth="1"/>
    <col min="5" max="5" width="21.0078" style="1" customWidth="1"/>
    <col min="6" max="6" width="9.73438" style="1" customWidth="1"/>
    <col min="7" max="7" width="8" style="1" customWidth="1"/>
    <col min="8" max="8" width="8.35156" style="1" customWidth="1"/>
    <col min="9" max="11" width="12.8516" style="1" customWidth="1"/>
    <col min="12" max="12" width="8.5" style="1" customWidth="1"/>
    <col min="13" max="13" width="5" style="1" customWidth="1"/>
    <col min="14" max="14" width="3.17188" style="1" customWidth="1"/>
    <col min="15" max="15" width="9.5" style="1" customWidth="1"/>
    <col min="16" max="16" width="13" style="1" customWidth="1"/>
    <col min="17" max="17" width="12.5" style="1" customWidth="1"/>
    <col min="18" max="18" width="64.5" style="1" customWidth="1"/>
    <col min="19" max="19" width="11" style="1" customWidth="1"/>
    <col min="20" max="20" width="26.8516" style="1" customWidth="1"/>
    <col min="21" max="21" width="34.1719" style="1" customWidth="1"/>
    <col min="22" max="26" width="14.5" style="1" customWidth="1"/>
    <col min="27" max="37" width="12.6719" style="1" customWidth="1"/>
    <col min="38" max="16384" width="12.6719" style="1" customWidth="1"/>
  </cols>
  <sheetData>
    <row r="1" ht="24.95" customHeight="1">
      <c r="A1" t="s" s="2">
        <v>0</v>
      </c>
      <c r="B1" s="3"/>
      <c r="C1" t="s" s="4">
        <v>1</v>
      </c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t="s" s="8">
        <v>2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9"/>
    </row>
    <row r="2" ht="20.55" customHeight="1">
      <c r="A2" t="s" s="10">
        <v>3</v>
      </c>
      <c r="B2" s="11"/>
      <c r="C2" t="s" s="12">
        <v>1</v>
      </c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5"/>
    </row>
    <row r="3" ht="20.55" customHeight="1">
      <c r="A3" t="s" s="10">
        <v>4</v>
      </c>
      <c r="B3" s="11"/>
      <c r="C3" t="s" s="12">
        <v>1</v>
      </c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ht="20.55" customHeight="1">
      <c r="A4" t="s" s="10">
        <v>5</v>
      </c>
      <c r="B4" s="11"/>
      <c r="C4" t="s" s="12">
        <v>1</v>
      </c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ht="21.05" customHeight="1">
      <c r="A5" t="s" s="16">
        <v>6</v>
      </c>
      <c r="B5" s="17"/>
      <c r="C5" t="s" s="18">
        <v>1</v>
      </c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ht="24.95" customHeight="1">
      <c r="A6" t="s" s="19">
        <v>7</v>
      </c>
      <c r="B6" s="20"/>
      <c r="C6" t="s" s="4">
        <v>8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ht="24.45" customHeight="1">
      <c r="A7" t="s" s="21">
        <v>9</v>
      </c>
      <c r="B7" s="22"/>
      <c r="C7" t="s" s="23">
        <v>8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ht="24.45" customHeight="1">
      <c r="A8" t="s" s="10">
        <v>10</v>
      </c>
      <c r="B8" s="24"/>
      <c r="C8" t="s" s="23">
        <v>1</v>
      </c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ht="24.45" customHeight="1">
      <c r="A9" t="s" s="25">
        <v>11</v>
      </c>
      <c r="B9" s="26"/>
      <c r="C9" t="s" s="23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ht="22" customHeight="1">
      <c r="A10" t="s" s="25">
        <v>12</v>
      </c>
      <c r="B10" s="26"/>
      <c r="C10" s="27">
        <v>2</v>
      </c>
      <c r="D10" s="13"/>
      <c r="E10" s="14"/>
      <c r="F10" s="14"/>
      <c r="G10" s="14"/>
      <c r="H10" s="28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ht="22" customHeight="1">
      <c r="A11" t="s" s="29">
        <v>13</v>
      </c>
      <c r="B11" s="30"/>
      <c r="C11" s="27">
        <v>110</v>
      </c>
      <c r="D11" s="13"/>
      <c r="E11" s="14"/>
      <c r="F11" s="14"/>
      <c r="G11" s="14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ht="22" customHeight="1">
      <c r="A12" t="s" s="29">
        <v>14</v>
      </c>
      <c r="B12" s="30"/>
      <c r="C12" s="27">
        <v>150</v>
      </c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ht="26" customHeight="1">
      <c r="A13" t="s" s="32">
        <v>15</v>
      </c>
      <c r="B13" s="33"/>
      <c r="C13" t="s" s="34">
        <v>16</v>
      </c>
      <c r="D13" s="3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ht="45" customHeight="1">
      <c r="A14" t="s" s="36">
        <v>17</v>
      </c>
      <c r="B14" t="s" s="37">
        <v>18</v>
      </c>
      <c r="C14" s="38">
        <f>IF(C9="No",C11+10,2*C11+10)</f>
        <v>120</v>
      </c>
      <c r="D14" s="39"/>
      <c r="E14" s="14"/>
      <c r="F14" s="28"/>
      <c r="G14" s="28"/>
      <c r="H14" s="40"/>
      <c r="I14" s="4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ht="38" customHeight="1">
      <c r="A15" t="s" s="42">
        <v>19</v>
      </c>
      <c r="B15" t="s" s="43">
        <v>20</v>
      </c>
      <c r="C15" t="s" s="44">
        <v>21</v>
      </c>
      <c r="D15" s="45"/>
      <c r="E15" s="45"/>
      <c r="F15" s="46"/>
      <c r="G15" s="46"/>
      <c r="H15" s="47"/>
      <c r="I15" s="4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ht="23" customHeight="1">
      <c r="A16" t="s" s="49">
        <v>22</v>
      </c>
      <c r="B16" s="50">
        <v>9</v>
      </c>
      <c r="C16" t="s" s="44">
        <v>23</v>
      </c>
      <c r="D16" s="51"/>
      <c r="E16" s="52"/>
      <c r="F16" s="39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ht="16" customHeight="1">
      <c r="A17" s="53"/>
      <c r="B17" s="54"/>
      <c r="C17" s="55"/>
      <c r="D17" s="56"/>
      <c r="E17" s="56"/>
      <c r="F17" s="5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ht="77" customHeight="1">
      <c r="A18" t="s" s="58">
        <v>24</v>
      </c>
      <c r="B18" s="59">
        <v>3</v>
      </c>
      <c r="C18" t="s" s="60">
        <f>"Assemble flowcells "&amp;IF(C2="Yes","Dry",IF(C3="Yes","in 100% EtOH","in PBS"))</f>
        <v>25</v>
      </c>
      <c r="D18" s="61"/>
      <c r="E18" s="62"/>
      <c r="F18" s="6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ht="39" customHeight="1">
      <c r="A19" s="64"/>
      <c r="B19" s="65">
        <v>1</v>
      </c>
      <c r="C19" s="66">
        <v>2</v>
      </c>
      <c r="D19" s="67">
        <v>3</v>
      </c>
      <c r="E19" s="68">
        <v>4</v>
      </c>
      <c r="F19" s="6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ht="45" customHeight="1">
      <c r="A20" t="s" s="69">
        <v>26</v>
      </c>
      <c r="B20" t="s" s="70">
        <f>IF(B$19&lt;=$C$10,"Sample 1","")</f>
        <v>27</v>
      </c>
      <c r="C20" t="s" s="71">
        <f>IF(C$19&lt;=$C$10,"Sample 2","")</f>
        <v>28</v>
      </c>
      <c r="D20" t="s" s="71">
        <f>IF(D$19&lt;=$C$10,"Sample 3","")</f>
      </c>
      <c r="E20" t="s" s="72">
        <f>IF(E$19&lt;=$C$10,"Sample 4","")</f>
      </c>
      <c r="F20" s="7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ht="45" customHeight="1">
      <c r="A21" t="s" s="69">
        <v>29</v>
      </c>
      <c r="B21" t="s" s="74">
        <f>IF((B$19+4)&lt;=$C$10,"Sample 5","")</f>
      </c>
      <c r="C21" t="s" s="75">
        <f>IF((C$19+4)&lt;=$C$10,"Sample 6","")</f>
      </c>
      <c r="D21" t="s" s="75">
        <f>IF((D$19+4)&lt;=$C$10,"Sample 7","")</f>
      </c>
      <c r="E21" t="s" s="76">
        <f>IF((E$19+4)&lt;=$C$10,"Sample 8","")</f>
      </c>
      <c r="F21" s="7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ht="45" customHeight="1">
      <c r="A22" t="s" s="77">
        <v>30</v>
      </c>
      <c r="B22" t="s" s="78">
        <f>IF((B$19+8)&lt;=$C$10,"Sample 9","")</f>
      </c>
      <c r="C22" t="s" s="79">
        <f>IF((C$19+8)&lt;=$C$10,"Sample 10","")</f>
      </c>
      <c r="D22" t="s" s="79">
        <f>IF((D$19+8)&lt;=$C$10,"Sample 11","")</f>
      </c>
      <c r="E22" t="s" s="80">
        <f>IF((E$19+8)&lt;=$C$10,"Sample 12","")</f>
      </c>
      <c r="F22" s="7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ht="11" customHeight="1">
      <c r="A23" s="81"/>
      <c r="B23" s="82"/>
      <c r="C23" s="83"/>
      <c r="D23" s="83"/>
      <c r="E23" s="83"/>
      <c r="F23" s="84"/>
      <c r="G23" s="84"/>
      <c r="H23" s="84"/>
      <c r="I23" s="84"/>
      <c r="J23" s="84"/>
      <c r="K23" s="84"/>
      <c r="L23" s="84"/>
      <c r="M23" s="8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ht="23" customHeight="1">
      <c r="A24" t="s" s="85">
        <v>31</v>
      </c>
      <c r="B24" s="86">
        <v>1</v>
      </c>
      <c r="C24" t="s" s="87">
        <v>32</v>
      </c>
      <c r="D24" s="88"/>
      <c r="E24" s="89"/>
      <c r="F24" s="89"/>
      <c r="G24" s="89"/>
      <c r="H24" s="89"/>
      <c r="I24" s="89"/>
      <c r="J24" s="89"/>
      <c r="K24" s="89"/>
      <c r="L24" s="89"/>
      <c r="M24" s="90"/>
      <c r="N24" s="13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ht="18" customHeight="1">
      <c r="A25" s="91"/>
      <c r="B25" s="92">
        <v>1</v>
      </c>
      <c r="C25" s="93">
        <v>2</v>
      </c>
      <c r="D25" s="93">
        <v>3</v>
      </c>
      <c r="E25" s="93">
        <v>4</v>
      </c>
      <c r="F25" s="93">
        <v>5</v>
      </c>
      <c r="G25" s="93">
        <v>6</v>
      </c>
      <c r="H25" s="94">
        <v>7</v>
      </c>
      <c r="I25" s="94">
        <v>8</v>
      </c>
      <c r="J25" s="94">
        <v>9</v>
      </c>
      <c r="K25" s="94">
        <v>10</v>
      </c>
      <c r="L25" s="95">
        <v>11</v>
      </c>
      <c r="M25" s="96">
        <v>12</v>
      </c>
      <c r="N25" s="13"/>
      <c r="O25" s="45"/>
      <c r="P25" s="45"/>
      <c r="Q25" s="97"/>
      <c r="R25" s="57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ht="77" customHeight="1">
      <c r="A26" t="s" s="98">
        <v>33</v>
      </c>
      <c r="B26" t="s" s="99">
        <v>34</v>
      </c>
      <c r="C26" t="s" s="99">
        <v>35</v>
      </c>
      <c r="D26" t="s" s="99">
        <v>36</v>
      </c>
      <c r="E26" t="s" s="99">
        <v>37</v>
      </c>
      <c r="F26" t="s" s="99">
        <f>IF(C13="ER1","ER1","X")</f>
        <v>38</v>
      </c>
      <c r="G26" t="s" s="99">
        <f>IF(C13="ER2","ER2","X")</f>
        <v>16</v>
      </c>
      <c r="H26" t="s" s="100">
        <v>39</v>
      </c>
      <c r="I26" t="s" s="101">
        <f>IF(B63="Yes","Proteinase K","X")</f>
        <v>38</v>
      </c>
      <c r="J26" t="s" s="99">
        <f>IF($B$64="Yes","NBF","X")</f>
        <v>38</v>
      </c>
      <c r="K26" t="s" s="100">
        <f>IF($B$64="Yes","NBF Stop","X")</f>
        <v>38</v>
      </c>
      <c r="L26" t="s" s="101">
        <v>40</v>
      </c>
      <c r="M26" t="s" s="99">
        <v>38</v>
      </c>
      <c r="N26" s="102"/>
      <c r="O26" t="s" s="103">
        <v>41</v>
      </c>
      <c r="P26" s="104">
        <v>45359</v>
      </c>
      <c r="Q26" s="105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ht="25" customHeight="1">
      <c r="A27" t="s" s="106">
        <v>42</v>
      </c>
      <c r="B27" t="s" s="107">
        <f>((($C$12*2*$C$10)/1000)+3)&amp;"mL"</f>
        <v>43</v>
      </c>
      <c r="C27" t="s" s="107">
        <f>((($C$12*2*$C$10)/1000)+4)&amp;"mL"</f>
        <v>44</v>
      </c>
      <c r="D27" t="s" s="107">
        <f>((($C$12*2*$C$10)/1000)+4)&amp;"mL"</f>
        <v>44</v>
      </c>
      <c r="E27" t="s" s="107">
        <f>((($C$12*2*$C$10)/1000)+4)&amp;"mL"</f>
        <v>44</v>
      </c>
      <c r="F27" s="108"/>
      <c r="G27" t="s" s="107">
        <f>IF(G$26="X"," ",((($C$12*2*$C$10)/1000)+3)&amp;"mL")</f>
        <v>43</v>
      </c>
      <c r="H27" t="s" s="109">
        <f>IF(H$26="X"," ",((($C$12*2*$C$10)/1000)+3)&amp;"mL")</f>
        <v>43</v>
      </c>
      <c r="I27" t="s" s="110">
        <f>IF(I$26="X"," ",((($C$12*2*$C$10)/1000)+3)&amp;"mL")</f>
        <v>45</v>
      </c>
      <c r="J27" t="s" s="111">
        <f>IF(J$26="X"," ",((($C$12*2*$C$10)/1000)+3)&amp;"mL")</f>
        <v>45</v>
      </c>
      <c r="K27" t="s" s="112">
        <f>IF(K$26="X"," ",((($C$12*2*$C$10)/1000)+3)&amp;"mL")</f>
        <v>45</v>
      </c>
      <c r="L27" t="s" s="113">
        <v>46</v>
      </c>
      <c r="M27" s="108"/>
      <c r="N27" s="102"/>
      <c r="O27" t="s" s="114">
        <v>47</v>
      </c>
      <c r="P27" s="115"/>
      <c r="Q27" s="39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ht="15.75" customHeight="1">
      <c r="A28" s="116"/>
      <c r="B28" s="117"/>
      <c r="C28" s="118"/>
      <c r="D28" s="118"/>
      <c r="E28" s="118"/>
      <c r="F28" s="118"/>
      <c r="G28" s="118"/>
      <c r="H28" s="119"/>
      <c r="I28" t="s" s="120">
        <v>48</v>
      </c>
      <c r="J28" t="s" s="121">
        <v>48</v>
      </c>
      <c r="K28" t="s" s="122">
        <v>48</v>
      </c>
      <c r="L28" s="123"/>
      <c r="M28" s="118"/>
      <c r="N28" s="124"/>
      <c r="O28" s="125"/>
      <c r="P28" s="125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ht="35" customHeight="1">
      <c r="A29" t="s" s="49">
        <v>49</v>
      </c>
      <c r="B29" s="50">
        <v>2</v>
      </c>
      <c r="C29" t="s" s="126">
        <v>50</v>
      </c>
      <c r="D29" s="127"/>
      <c r="E29" s="127"/>
      <c r="F29" s="127"/>
      <c r="G29" s="127"/>
      <c r="H29" s="127"/>
      <c r="I29" s="128"/>
      <c r="J29" s="128"/>
      <c r="K29" s="128"/>
      <c r="L29" s="127"/>
      <c r="M29" s="127"/>
      <c r="N29" s="127"/>
      <c r="O29" s="127"/>
      <c r="P29" s="129"/>
      <c r="Q29" s="130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ht="20" customHeight="1">
      <c r="A30" t="s" s="131">
        <v>51</v>
      </c>
      <c r="B30" t="s" s="132">
        <v>52</v>
      </c>
      <c r="C30" s="133"/>
      <c r="D30" s="134">
        <v>1</v>
      </c>
      <c r="E30" s="134">
        <v>2</v>
      </c>
      <c r="F30" s="134">
        <v>3</v>
      </c>
      <c r="G30" s="134">
        <v>4</v>
      </c>
      <c r="H30" s="134">
        <v>5</v>
      </c>
      <c r="I30" s="134">
        <v>6</v>
      </c>
      <c r="J30" s="134">
        <v>7</v>
      </c>
      <c r="K30" s="134">
        <v>8</v>
      </c>
      <c r="L30" s="134">
        <v>9</v>
      </c>
      <c r="M30" s="134">
        <v>10</v>
      </c>
      <c r="N30" s="134">
        <v>11</v>
      </c>
      <c r="O30" s="134">
        <v>12</v>
      </c>
      <c r="P30" t="s" s="135">
        <v>53</v>
      </c>
      <c r="Q30" s="130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ht="24" customHeight="1">
      <c r="A31" t="s" s="136">
        <f>IF(OR(C6="Yes",C7="Yes",C8="Yes"),"Antibody Diluent (Blocking Buffer)"," ")</f>
        <v>54</v>
      </c>
      <c r="B31" t="s" s="137">
        <f>IF(C6="Yes",$C$14&amp;" μL"," ")</f>
        <v>45</v>
      </c>
      <c r="C31" t="s" s="138">
        <v>26</v>
      </c>
      <c r="D31" t="s" s="139">
        <f>IF(D$30&lt;=$C$10,$B31," ")</f>
        <v>55</v>
      </c>
      <c r="E31" t="s" s="139">
        <f>IF(E$30&lt;=$C$10,$B31," ")</f>
        <v>55</v>
      </c>
      <c r="F31" t="s" s="139">
        <f>IF(F$30&lt;=$C$10,$B31," ")</f>
        <v>45</v>
      </c>
      <c r="G31" t="s" s="139">
        <f>IF(G$30&lt;=$C$10,$B31," ")</f>
        <v>45</v>
      </c>
      <c r="H31" t="s" s="139">
        <f>IF(H$30&lt;=$C$10,$B31," ")</f>
        <v>45</v>
      </c>
      <c r="I31" t="s" s="139">
        <f>IF(I$30&lt;=$C$10,$B31," ")</f>
        <v>45</v>
      </c>
      <c r="J31" t="s" s="139">
        <f>IF(J$30&lt;=$C$10,$B31," ")</f>
        <v>45</v>
      </c>
      <c r="K31" t="s" s="139">
        <f>IF(K$30&lt;=$C$10,$B31," ")</f>
        <v>45</v>
      </c>
      <c r="L31" t="s" s="139">
        <f>IF(L$30&lt;=$C$10,$B31," ")</f>
        <v>45</v>
      </c>
      <c r="M31" t="s" s="139">
        <f>IF(M$30&lt;=$C$10,$B31," ")</f>
        <v>45</v>
      </c>
      <c r="N31" t="s" s="139">
        <f>IF(N$30&lt;=$C$10,$B31," ")</f>
        <v>45</v>
      </c>
      <c r="O31" t="s" s="140">
        <f>IF(O$30&lt;=$C$10,$B31," ")</f>
        <v>45</v>
      </c>
      <c r="P31" s="141">
        <f>$C$14*$C$10</f>
        <v>240</v>
      </c>
      <c r="Q31" s="130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ht="24" customHeight="1">
      <c r="A32" t="s" s="142">
        <f>IF(C6="Yes","1x (Primary) Antibody Staining Solution"," ")</f>
        <v>45</v>
      </c>
      <c r="B32" t="s" s="137">
        <f>IF(C6="Yes",$C$14&amp;" μL"," ")</f>
        <v>45</v>
      </c>
      <c r="C32" t="s" s="143">
        <v>29</v>
      </c>
      <c r="D32" t="s" s="139">
        <f>IF(D$30&lt;=$C$10,$B32," ")</f>
        <v>55</v>
      </c>
      <c r="E32" t="s" s="139">
        <f>IF(E$30&lt;=$C$10,$B32," ")</f>
        <v>55</v>
      </c>
      <c r="F32" t="s" s="139">
        <f>IF(F$30&lt;=$C$10,$B32," ")</f>
        <v>45</v>
      </c>
      <c r="G32" t="s" s="139">
        <f>IF(G$30&lt;=$C$10,$B32," ")</f>
        <v>45</v>
      </c>
      <c r="H32" t="s" s="139">
        <f>IF(H$30&lt;=$C$10,$B32," ")</f>
        <v>45</v>
      </c>
      <c r="I32" t="s" s="139">
        <f>IF(I$30&lt;=$C$10,$B32," ")</f>
        <v>45</v>
      </c>
      <c r="J32" t="s" s="139">
        <f>IF(J$30&lt;=$C$10,$B32," ")</f>
        <v>45</v>
      </c>
      <c r="K32" t="s" s="139">
        <f>IF(K$30&lt;=$C$10,$B32," ")</f>
        <v>45</v>
      </c>
      <c r="L32" t="s" s="139">
        <f>IF(L$30&lt;=$C$10,$B32," ")</f>
        <v>45</v>
      </c>
      <c r="M32" t="s" s="139">
        <f>IF(M$30&lt;=$C$10,$B32," ")</f>
        <v>45</v>
      </c>
      <c r="N32" t="s" s="139">
        <f>IF(N$30&lt;=$C$10,$B32," ")</f>
        <v>45</v>
      </c>
      <c r="O32" t="s" s="140">
        <f>IF(O$30&lt;=$C$10,$B32," ")</f>
        <v>45</v>
      </c>
      <c r="P32" t="s" s="144">
        <f>IF(C6="Yes",$C$14*$C$10," ")</f>
        <v>45</v>
      </c>
      <c r="Q32" s="130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ht="24" customHeight="1">
      <c r="A33" t="s" s="142">
        <f>IF(C7="Yes","1x (Secondary) Antibody Staining Solution"," ")</f>
        <v>45</v>
      </c>
      <c r="B33" t="s" s="137">
        <f>IF(C7="Yes",$C$14&amp;" μL"," ")</f>
        <v>45</v>
      </c>
      <c r="C33" t="s" s="143">
        <v>30</v>
      </c>
      <c r="D33" t="s" s="139">
        <f>IF(D$30&lt;=$C$10,$B33," ")</f>
        <v>55</v>
      </c>
      <c r="E33" t="s" s="139">
        <f>IF(E$30&lt;=$C$10,$B33," ")</f>
        <v>55</v>
      </c>
      <c r="F33" t="s" s="139">
        <f>IF(F$30&lt;=$C$10,$B33," ")</f>
        <v>45</v>
      </c>
      <c r="G33" t="s" s="139">
        <f>IF(G$30&lt;=$C$10,$B33," ")</f>
        <v>45</v>
      </c>
      <c r="H33" t="s" s="139">
        <f>IF(H$30&lt;=$C$10,$B33," ")</f>
        <v>45</v>
      </c>
      <c r="I33" t="s" s="139">
        <f>IF(I$30&lt;=$C$10,$B33," ")</f>
        <v>45</v>
      </c>
      <c r="J33" t="s" s="139">
        <f>IF(J$30&lt;=$C$10,$B33," ")</f>
        <v>45</v>
      </c>
      <c r="K33" t="s" s="139">
        <f>IF(K$30&lt;=$C$10,$B33," ")</f>
        <v>45</v>
      </c>
      <c r="L33" t="s" s="139">
        <f>IF(L$30&lt;=$C$10,$B33," ")</f>
        <v>45</v>
      </c>
      <c r="M33" t="s" s="139">
        <f>IF(M$30&lt;=$C$10,$B33," ")</f>
        <v>45</v>
      </c>
      <c r="N33" t="s" s="139">
        <f>IF(N$30&lt;=$C$10,$B33," ")</f>
        <v>45</v>
      </c>
      <c r="O33" t="s" s="140">
        <f>IF(O$30&lt;=$C$10,$B33," ")</f>
        <v>45</v>
      </c>
      <c r="P33" t="s" s="144">
        <f>IF(C7="Yes",$C$14*$C$10," ")</f>
        <v>45</v>
      </c>
      <c r="Q33" s="130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ht="24" customHeight="1">
      <c r="A34" t="s" s="136">
        <f>IF(C8="Yes","Direct conjugates + CYTO"," ")</f>
        <v>56</v>
      </c>
      <c r="B34" t="s" s="137">
        <f>IF(C8="Yes",$C$14&amp;" μL"," ")</f>
        <v>57</v>
      </c>
      <c r="C34" t="s" s="143">
        <v>58</v>
      </c>
      <c r="D34" t="s" s="139">
        <f>IF(D$30&lt;=$C$10,$B34," ")</f>
        <v>59</v>
      </c>
      <c r="E34" t="s" s="139">
        <f>IF(E$30&lt;=$C$10,$B34," ")</f>
        <v>59</v>
      </c>
      <c r="F34" t="s" s="139">
        <f>IF(F$30&lt;=$C$10,$B34," ")</f>
        <v>45</v>
      </c>
      <c r="G34" t="s" s="139">
        <f>IF(G$30&lt;=$C$10,$B34," ")</f>
        <v>45</v>
      </c>
      <c r="H34" t="s" s="139">
        <f>IF(H$30&lt;=$C$10,$B34," ")</f>
        <v>45</v>
      </c>
      <c r="I34" t="s" s="139">
        <f>IF(I$30&lt;=$C$10,$B34," ")</f>
        <v>45</v>
      </c>
      <c r="J34" t="s" s="139">
        <f>IF(J$30&lt;=$C$10,$B34," ")</f>
        <v>45</v>
      </c>
      <c r="K34" t="s" s="139">
        <f>IF(K$30&lt;=$C$10,$B34," ")</f>
        <v>45</v>
      </c>
      <c r="L34" t="s" s="139">
        <f>IF(L$30&lt;=$C$10,$B34," ")</f>
        <v>45</v>
      </c>
      <c r="M34" t="s" s="139">
        <f>IF(M$30&lt;=$C$10,$B34," ")</f>
        <v>45</v>
      </c>
      <c r="N34" t="s" s="139">
        <f>IF(N$30&lt;=$C$10,$B34," ")</f>
        <v>45</v>
      </c>
      <c r="O34" t="s" s="140">
        <f>IF(O$30&lt;=$C$10,$B34," ")</f>
        <v>45</v>
      </c>
      <c r="P34" s="141">
        <f>IF(C8="Yes",$C$14*$C$10," ")</f>
        <v>240</v>
      </c>
      <c r="Q34" s="130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ht="23" customHeight="1">
      <c r="A35" s="145"/>
      <c r="B35" s="146"/>
      <c r="C35" t="s" s="143">
        <v>60</v>
      </c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8"/>
      <c r="P35" s="149"/>
      <c r="Q35" s="130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ht="23" customHeight="1">
      <c r="A36" s="150"/>
      <c r="B36" s="146"/>
      <c r="C36" t="s" s="143">
        <v>61</v>
      </c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8"/>
      <c r="P36" s="149"/>
      <c r="Q36" s="130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ht="23" customHeight="1">
      <c r="A37" s="151"/>
      <c r="B37" s="146"/>
      <c r="C37" t="s" s="143">
        <v>62</v>
      </c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8"/>
      <c r="P37" s="149"/>
      <c r="Q37" s="130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ht="23" customHeight="1">
      <c r="A38" s="152"/>
      <c r="B38" s="153"/>
      <c r="C38" t="s" s="154">
        <v>63</v>
      </c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6"/>
      <c r="P38" s="149"/>
      <c r="Q38" s="130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ht="18" customHeight="1">
      <c r="A39" s="157"/>
      <c r="B39" s="158"/>
      <c r="C39" s="159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t="s" s="161">
        <v>64</v>
      </c>
      <c r="Q39" s="130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ht="21" customHeight="1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ht="34" customHeight="1">
      <c r="A41" s="164"/>
      <c r="B41" s="165"/>
      <c r="C41" s="165"/>
      <c r="D41" s="165"/>
      <c r="E41" s="165"/>
      <c r="F41" s="165"/>
      <c r="G41" s="165"/>
      <c r="H41" s="166"/>
      <c r="I41" s="166"/>
      <c r="J41" s="166"/>
      <c r="K41" s="166"/>
      <c r="L41" s="166"/>
      <c r="M41" s="166"/>
      <c r="N41" s="166"/>
      <c r="O41" s="166"/>
      <c r="P41" s="166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ht="28" customHeight="1">
      <c r="A42" t="s" s="167">
        <v>65</v>
      </c>
      <c r="B42" s="168"/>
      <c r="C42" s="168"/>
      <c r="D42" s="168"/>
      <c r="E42" s="168"/>
      <c r="F42" s="169"/>
      <c r="G42" s="170"/>
      <c r="H42" s="171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ht="28" customHeight="1">
      <c r="A43" s="172"/>
      <c r="B43" s="14"/>
      <c r="C43" s="14"/>
      <c r="D43" s="28"/>
      <c r="E43" s="28"/>
      <c r="F43" s="97"/>
      <c r="G43" s="173"/>
      <c r="H43" s="171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</row>
    <row r="44" ht="29" customHeight="1">
      <c r="A44" s="174"/>
      <c r="B44" s="175"/>
      <c r="C44" s="176"/>
      <c r="D44" s="177"/>
      <c r="E44" s="177"/>
      <c r="F44" s="177"/>
      <c r="G44" s="173"/>
      <c r="H44" s="171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</row>
    <row r="45" ht="23" customHeight="1">
      <c r="A45" t="s" s="178">
        <v>66</v>
      </c>
      <c r="B45" s="179"/>
      <c r="C45" s="180"/>
      <c r="D45" s="177"/>
      <c r="E45" s="177"/>
      <c r="F45" s="177"/>
      <c r="G45" s="173"/>
      <c r="H45" s="171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</row>
    <row r="46" ht="15" customHeight="1">
      <c r="A46" s="181"/>
      <c r="B46" t="s" s="182">
        <v>67</v>
      </c>
      <c r="C46" t="s" s="183">
        <v>67</v>
      </c>
      <c r="D46" t="s" s="184">
        <v>68</v>
      </c>
      <c r="E46" s="177"/>
      <c r="F46" s="177"/>
      <c r="G46" s="173"/>
      <c r="H46" s="171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</row>
    <row r="47" ht="27" customHeight="1">
      <c r="A47" t="s" s="185">
        <v>69</v>
      </c>
      <c r="B47" s="186">
        <f>C14-B53</f>
        <v>99</v>
      </c>
      <c r="C47" s="186">
        <f>$C$14-C53</f>
        <v>99</v>
      </c>
      <c r="D47" s="187">
        <f>B47*$C$10</f>
        <v>198</v>
      </c>
      <c r="E47" s="188"/>
      <c r="F47" s="177"/>
      <c r="G47" s="173"/>
      <c r="H47" s="171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</row>
    <row r="48" ht="30" customHeight="1">
      <c r="A48" t="s" s="189">
        <v>70</v>
      </c>
      <c r="B48" s="186">
        <f>$C$14/10</f>
        <v>12</v>
      </c>
      <c r="C48" s="186">
        <f>$C$14/10</f>
        <v>12</v>
      </c>
      <c r="D48" s="187">
        <f>$C$10*B48</f>
        <v>24</v>
      </c>
      <c r="E48" s="188"/>
      <c r="F48" s="177"/>
      <c r="G48" s="173"/>
      <c r="H48" s="171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</row>
    <row r="49" ht="23" customHeight="1">
      <c r="A49" t="s" s="189">
        <v>71</v>
      </c>
      <c r="B49" s="186">
        <f>$C$14/40</f>
        <v>3</v>
      </c>
      <c r="C49" s="186">
        <f>$C$14/40</f>
        <v>3</v>
      </c>
      <c r="D49" s="187">
        <f>$C$10*B49</f>
        <v>6</v>
      </c>
      <c r="E49" s="190"/>
      <c r="F49" s="177"/>
      <c r="G49" s="173"/>
      <c r="H49" s="171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</row>
    <row r="50" ht="20" customHeight="1">
      <c r="A50" t="s" s="189">
        <v>72</v>
      </c>
      <c r="B50" s="186">
        <f>$C$14/40</f>
        <v>3</v>
      </c>
      <c r="C50" s="186">
        <f>$C$14/40</f>
        <v>3</v>
      </c>
      <c r="D50" s="191">
        <f>$C$10*B50</f>
        <v>6</v>
      </c>
      <c r="E50" s="177"/>
      <c r="F50" s="177"/>
      <c r="G50" s="192"/>
      <c r="H50" s="171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</row>
    <row r="51" ht="20" customHeight="1">
      <c r="A51" t="s" s="193">
        <v>73</v>
      </c>
      <c r="B51" s="194">
        <f>$C$14/40</f>
        <v>3</v>
      </c>
      <c r="C51" s="194">
        <f>$C$14/40</f>
        <v>3</v>
      </c>
      <c r="D51" s="195">
        <f>$C$10*B51</f>
        <v>6</v>
      </c>
      <c r="E51" s="196"/>
      <c r="F51" s="197"/>
      <c r="G51" s="198"/>
      <c r="H51" s="171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</row>
    <row r="52" ht="22" customHeight="1">
      <c r="A52" t="s" s="199">
        <v>74</v>
      </c>
      <c r="B52" s="200">
        <f>SUM(B47:B51)</f>
        <v>120</v>
      </c>
      <c r="C52" s="201">
        <f>SUM(C47:C51)</f>
        <v>120</v>
      </c>
      <c r="D52" s="202">
        <f>$C$10*B52</f>
        <v>240</v>
      </c>
      <c r="E52" s="14"/>
      <c r="F52" s="14"/>
      <c r="G52" s="198"/>
      <c r="H52" s="171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ht="23" customHeight="1">
      <c r="A53" t="s" s="199">
        <v>75</v>
      </c>
      <c r="B53" s="200">
        <f>SUM(B48:B51)</f>
        <v>21</v>
      </c>
      <c r="C53" s="201">
        <f>SUM(C48:C51)</f>
        <v>21</v>
      </c>
      <c r="D53" s="202">
        <f>$C$10*B53</f>
        <v>42</v>
      </c>
      <c r="E53" s="14"/>
      <c r="F53" s="14"/>
      <c r="G53" s="198"/>
      <c r="H53" s="171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</row>
    <row r="54" ht="15.75" customHeight="1">
      <c r="A54" s="203"/>
      <c r="B54" s="204"/>
      <c r="C54" s="204"/>
      <c r="D54" s="204"/>
      <c r="E54" s="14"/>
      <c r="F54" s="14"/>
      <c r="G54" s="205"/>
      <c r="H54" s="171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</row>
    <row r="55" ht="15.75" customHeight="1">
      <c r="A55" s="171"/>
      <c r="B55" s="14"/>
      <c r="C55" s="14"/>
      <c r="D55" s="14"/>
      <c r="E55" s="14"/>
      <c r="F55" s="14"/>
      <c r="G55" s="206"/>
      <c r="H55" s="171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</row>
    <row r="56" ht="15.75" customHeight="1">
      <c r="A56" s="171"/>
      <c r="B56" s="14"/>
      <c r="C56" s="14"/>
      <c r="D56" s="14"/>
      <c r="E56" s="14"/>
      <c r="F56" s="14"/>
      <c r="G56" s="206"/>
      <c r="H56" s="171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</row>
    <row r="57" ht="15.75" customHeight="1">
      <c r="A57" t="s" s="207">
        <v>76</v>
      </c>
      <c r="B57" s="208"/>
      <c r="C57" s="208"/>
      <c r="D57" s="14"/>
      <c r="E57" s="14"/>
      <c r="F57" s="14"/>
      <c r="G57" s="206"/>
      <c r="H57" s="171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</row>
    <row r="58" ht="15.75" customHeight="1">
      <c r="A58" s="171"/>
      <c r="B58" s="14"/>
      <c r="C58" s="28"/>
      <c r="D58" s="28"/>
      <c r="E58" s="28"/>
      <c r="F58" s="28"/>
      <c r="G58" s="206"/>
      <c r="H58" s="171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</row>
    <row r="59" ht="46" customHeight="1">
      <c r="A59" s="209"/>
      <c r="B59" s="210"/>
      <c r="C59" s="211"/>
      <c r="D59" s="212"/>
      <c r="E59" s="212"/>
      <c r="F59" s="212"/>
      <c r="G59" s="213"/>
      <c r="H59" s="171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</row>
    <row r="60" ht="13" customHeight="1">
      <c r="A60" s="214"/>
      <c r="B60" s="168"/>
      <c r="C60" s="168"/>
      <c r="D60" s="168"/>
      <c r="E60" s="168"/>
      <c r="F60" s="168"/>
      <c r="G60" s="168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</row>
    <row r="61" ht="13" customHeight="1">
      <c r="A61" s="21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</row>
    <row r="62" ht="13" customHeight="1">
      <c r="A62" s="21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</row>
    <row r="63" ht="13" customHeight="1">
      <c r="A63" s="21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</row>
    <row r="64" ht="13" customHeight="1">
      <c r="A64" s="21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</row>
    <row r="65" ht="13" customHeight="1">
      <c r="A65" s="21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</row>
    <row r="66" ht="15.75" customHeight="1">
      <c r="A66" s="21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</row>
    <row r="67" ht="15.75" customHeight="1">
      <c r="A67" s="21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</row>
    <row r="68" ht="15.75" customHeight="1">
      <c r="A68" s="21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</row>
    <row r="69" ht="15.75" customHeight="1">
      <c r="A69" s="21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</row>
    <row r="70" ht="15.75" customHeight="1">
      <c r="A70" s="21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</row>
    <row r="71" ht="15.75" customHeight="1">
      <c r="A71" s="21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</row>
    <row r="72" ht="15.75" customHeight="1">
      <c r="A72" s="21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</row>
    <row r="73" ht="15.75" customHeight="1">
      <c r="A73" s="21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</row>
    <row r="74" ht="15.75" customHeight="1">
      <c r="A74" s="21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</row>
    <row r="75" ht="15.75" customHeight="1">
      <c r="A75" s="21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</row>
    <row r="76" ht="15.75" customHeight="1">
      <c r="A76" s="21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</row>
    <row r="77" ht="15.75" customHeight="1">
      <c r="A77" s="21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</row>
    <row r="78" ht="15.75" customHeight="1">
      <c r="A78" s="21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</row>
    <row r="79" ht="15.75" customHeight="1">
      <c r="A79" s="21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</row>
    <row r="80" ht="15.75" customHeight="1">
      <c r="A80" s="21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</row>
    <row r="81" ht="15.75" customHeight="1">
      <c r="A81" s="21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</row>
    <row r="82" ht="15.75" customHeight="1">
      <c r="A82" s="216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5"/>
    </row>
    <row r="83" ht="15.75" customHeight="1">
      <c r="A83" s="216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5"/>
    </row>
    <row r="84" ht="15.75" customHeight="1">
      <c r="A84" s="216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5"/>
    </row>
    <row r="85" ht="15.75" customHeight="1">
      <c r="A85" s="216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5"/>
    </row>
    <row r="86" ht="15.75" customHeight="1">
      <c r="A86" s="2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5"/>
    </row>
    <row r="87" ht="15.75" customHeight="1">
      <c r="A87" s="216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5"/>
    </row>
    <row r="88" ht="15.75" customHeight="1">
      <c r="A88" s="216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5"/>
    </row>
    <row r="89" ht="15.75" customHeight="1">
      <c r="A89" s="216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5"/>
    </row>
    <row r="90" ht="15.75" customHeight="1">
      <c r="A90" s="216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5"/>
    </row>
    <row r="91" ht="15.75" customHeight="1">
      <c r="A91" s="216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5"/>
    </row>
    <row r="92" ht="15.75" customHeight="1">
      <c r="A92" s="216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5"/>
    </row>
    <row r="93" ht="15.75" customHeight="1">
      <c r="A93" s="216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5"/>
    </row>
    <row r="94" ht="15.75" customHeight="1">
      <c r="A94" s="216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5"/>
    </row>
    <row r="95" ht="15.75" customHeight="1">
      <c r="A95" s="216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5"/>
    </row>
    <row r="96" ht="15.75" customHeight="1">
      <c r="A96" s="216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/>
    </row>
    <row r="97" ht="15.75" customHeight="1">
      <c r="A97" s="216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5"/>
    </row>
    <row r="98" ht="15.75" customHeight="1">
      <c r="A98" s="216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5"/>
    </row>
    <row r="99" ht="15.75" customHeight="1">
      <c r="A99" s="216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5"/>
    </row>
    <row r="100" ht="15.75" customHeight="1">
      <c r="A100" s="216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5"/>
    </row>
    <row r="101" ht="15.75" customHeight="1">
      <c r="A101" s="216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5"/>
    </row>
    <row r="102" ht="15.75" customHeight="1">
      <c r="A102" s="216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5"/>
    </row>
    <row r="103" ht="15.75" customHeight="1">
      <c r="A103" s="216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5"/>
    </row>
    <row r="104" ht="15.75" customHeight="1">
      <c r="A104" s="216"/>
      <c r="B104" s="14"/>
      <c r="C104" t="s" s="217">
        <v>1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5"/>
    </row>
    <row r="105" ht="15.75" customHeight="1">
      <c r="A105" s="21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5"/>
    </row>
    <row r="106" ht="15.75" customHeight="1">
      <c r="A106" s="21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5"/>
    </row>
    <row r="107" ht="15.75" customHeight="1">
      <c r="A107" s="216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5"/>
    </row>
    <row r="108" ht="15.75" customHeight="1">
      <c r="A108" s="216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5"/>
    </row>
    <row r="109" ht="15.75" customHeight="1">
      <c r="A109" s="216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5"/>
    </row>
    <row r="110" ht="15.75" customHeight="1">
      <c r="A110" s="216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5"/>
    </row>
    <row r="111" ht="15.75" customHeight="1">
      <c r="A111" s="216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5"/>
    </row>
    <row r="112" ht="15.75" customHeight="1">
      <c r="A112" s="216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5"/>
    </row>
    <row r="113" ht="15.75" customHeight="1">
      <c r="A113" s="216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5"/>
    </row>
    <row r="114" ht="15.75" customHeight="1">
      <c r="A114" s="216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5"/>
    </row>
    <row r="115" ht="15.75" customHeight="1">
      <c r="A115" s="216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5"/>
    </row>
    <row r="116" ht="15.75" customHeight="1">
      <c r="A116" s="216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5"/>
    </row>
    <row r="117" ht="15.75" customHeight="1">
      <c r="A117" s="216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5"/>
    </row>
    <row r="118" ht="15.75" customHeight="1">
      <c r="A118" s="216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5"/>
    </row>
    <row r="119" ht="15.75" customHeight="1">
      <c r="A119" s="216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5"/>
    </row>
    <row r="120" ht="15.75" customHeight="1">
      <c r="A120" s="216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5"/>
    </row>
    <row r="121" ht="15.75" customHeight="1">
      <c r="A121" s="216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5"/>
    </row>
    <row r="122" ht="15.75" customHeight="1">
      <c r="A122" s="216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5"/>
    </row>
    <row r="123" ht="15.75" customHeight="1">
      <c r="A123" s="216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5"/>
    </row>
    <row r="124" ht="15.75" customHeight="1">
      <c r="A124" s="216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5"/>
    </row>
    <row r="125" ht="15.75" customHeight="1">
      <c r="A125" s="216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5"/>
    </row>
    <row r="126" ht="15.75" customHeight="1">
      <c r="A126" s="216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5"/>
    </row>
    <row r="127" ht="15.75" customHeight="1">
      <c r="A127" s="216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5"/>
    </row>
    <row r="128" ht="15.75" customHeight="1">
      <c r="A128" s="216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5"/>
    </row>
    <row r="129" ht="15.75" customHeight="1">
      <c r="A129" s="216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5"/>
    </row>
    <row r="130" ht="15.75" customHeight="1">
      <c r="A130" s="216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5"/>
    </row>
    <row r="131" ht="15.75" customHeight="1">
      <c r="A131" s="216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5"/>
    </row>
    <row r="132" ht="15.75" customHeight="1">
      <c r="A132" s="21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5"/>
    </row>
    <row r="133" ht="15.75" customHeight="1">
      <c r="A133" s="216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5"/>
    </row>
    <row r="134" ht="15.75" customHeight="1">
      <c r="A134" s="216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5"/>
    </row>
    <row r="135" ht="15.75" customHeight="1">
      <c r="A135" s="216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5"/>
    </row>
    <row r="136" ht="15.75" customHeight="1">
      <c r="A136" s="216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5"/>
    </row>
    <row r="137" ht="15.75" customHeight="1">
      <c r="A137" s="216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5"/>
    </row>
    <row r="138" ht="15.75" customHeight="1">
      <c r="A138" s="216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5"/>
    </row>
    <row r="139" ht="15.75" customHeight="1">
      <c r="A139" s="216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5"/>
    </row>
    <row r="140" ht="15.75" customHeight="1">
      <c r="A140" s="216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5"/>
    </row>
    <row r="141" ht="15.75" customHeight="1">
      <c r="A141" s="216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5"/>
    </row>
    <row r="142" ht="15.75" customHeight="1">
      <c r="A142" s="216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5"/>
    </row>
    <row r="143" ht="15.75" customHeight="1">
      <c r="A143" s="216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5"/>
    </row>
    <row r="144" ht="15.75" customHeight="1">
      <c r="A144" s="216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5"/>
    </row>
    <row r="145" ht="15.75" customHeight="1">
      <c r="A145" s="216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5"/>
    </row>
    <row r="146" ht="15.75" customHeight="1">
      <c r="A146" s="216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5"/>
    </row>
    <row r="147" ht="15.75" customHeight="1">
      <c r="A147" s="216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5"/>
    </row>
    <row r="148" ht="15.75" customHeight="1">
      <c r="A148" s="216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5"/>
    </row>
    <row r="149" ht="15.75" customHeight="1">
      <c r="A149" s="216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5"/>
    </row>
    <row r="150" ht="15.75" customHeight="1">
      <c r="A150" s="216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5"/>
    </row>
    <row r="151" ht="15.75" customHeight="1">
      <c r="A151" s="216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5"/>
    </row>
    <row r="152" ht="15.75" customHeight="1">
      <c r="A152" s="216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5"/>
    </row>
    <row r="153" ht="15.75" customHeight="1">
      <c r="A153" s="216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5"/>
    </row>
    <row r="154" ht="15.75" customHeight="1">
      <c r="A154" s="216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5"/>
    </row>
    <row r="155" ht="15.75" customHeight="1">
      <c r="A155" s="216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5"/>
    </row>
    <row r="156" ht="15.75" customHeight="1">
      <c r="A156" s="216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5"/>
    </row>
    <row r="157" ht="15.75" customHeight="1">
      <c r="A157" s="216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5"/>
    </row>
    <row r="158" ht="15.75" customHeight="1">
      <c r="A158" s="216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5"/>
    </row>
    <row r="159" ht="15.75" customHeight="1">
      <c r="A159" s="21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5"/>
    </row>
    <row r="160" ht="15.75" customHeight="1">
      <c r="A160" s="216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5"/>
    </row>
    <row r="161" ht="15.75" customHeight="1">
      <c r="A161" s="216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5"/>
    </row>
    <row r="162" ht="15.75" customHeight="1">
      <c r="A162" s="216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5"/>
    </row>
    <row r="163" ht="15.75" customHeight="1">
      <c r="A163" s="216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5"/>
    </row>
    <row r="164" ht="15.75" customHeight="1">
      <c r="A164" s="216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5"/>
    </row>
    <row r="165" ht="15.75" customHeight="1">
      <c r="A165" s="216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5"/>
    </row>
    <row r="166" ht="15.75" customHeight="1">
      <c r="A166" s="216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5"/>
    </row>
    <row r="167" ht="15.75" customHeight="1">
      <c r="A167" s="216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5"/>
    </row>
    <row r="168" ht="15.75" customHeight="1">
      <c r="A168" s="216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5"/>
    </row>
    <row r="169" ht="15.75" customHeight="1">
      <c r="A169" s="216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5"/>
    </row>
    <row r="170" ht="15.75" customHeight="1">
      <c r="A170" s="216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5"/>
    </row>
    <row r="171" ht="15.75" customHeight="1">
      <c r="A171" s="216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5"/>
    </row>
    <row r="172" ht="15.75" customHeight="1">
      <c r="A172" s="216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5"/>
    </row>
    <row r="173" ht="15.75" customHeight="1">
      <c r="A173" s="216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5"/>
    </row>
    <row r="174" ht="15.75" customHeight="1">
      <c r="A174" s="216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5"/>
    </row>
    <row r="175" ht="15.75" customHeight="1">
      <c r="A175" s="216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5"/>
    </row>
    <row r="176" ht="15.75" customHeight="1">
      <c r="A176" s="216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5"/>
    </row>
    <row r="177" ht="15.75" customHeight="1">
      <c r="A177" s="216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5"/>
    </row>
    <row r="178" ht="15.75" customHeight="1">
      <c r="A178" s="216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5"/>
    </row>
    <row r="179" ht="15.75" customHeight="1">
      <c r="A179" s="216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5"/>
    </row>
    <row r="180" ht="15.75" customHeight="1">
      <c r="A180" s="216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5"/>
    </row>
    <row r="181" ht="15.75" customHeight="1">
      <c r="A181" s="216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5"/>
    </row>
    <row r="182" ht="15.75" customHeight="1">
      <c r="A182" s="216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5"/>
    </row>
    <row r="183" ht="15.75" customHeight="1">
      <c r="A183" s="216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5"/>
    </row>
    <row r="184" ht="15.75" customHeight="1">
      <c r="A184" s="216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5"/>
    </row>
    <row r="185" ht="15.75" customHeight="1">
      <c r="A185" s="216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5"/>
    </row>
    <row r="186" ht="15.75" customHeight="1">
      <c r="A186" s="216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5"/>
    </row>
    <row r="187" ht="15.75" customHeight="1">
      <c r="A187" s="216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5"/>
    </row>
    <row r="188" ht="15.75" customHeight="1">
      <c r="A188" s="216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5"/>
    </row>
    <row r="189" ht="15.75" customHeight="1">
      <c r="A189" s="216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5"/>
    </row>
    <row r="190" ht="15.75" customHeight="1">
      <c r="A190" s="216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5"/>
    </row>
    <row r="191" ht="15.75" customHeight="1">
      <c r="A191" s="216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5"/>
    </row>
    <row r="192" ht="15.75" customHeight="1">
      <c r="A192" s="216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5"/>
    </row>
    <row r="193" ht="15.75" customHeight="1">
      <c r="A193" s="216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5"/>
    </row>
    <row r="194" ht="15.75" customHeight="1">
      <c r="A194" s="216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5"/>
    </row>
    <row r="195" ht="15.75" customHeight="1">
      <c r="A195" s="216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5"/>
    </row>
    <row r="196" ht="15.75" customHeight="1">
      <c r="A196" s="216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5"/>
    </row>
    <row r="197" ht="15.75" customHeight="1">
      <c r="A197" s="216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5"/>
    </row>
    <row r="198" ht="15.75" customHeight="1">
      <c r="A198" s="216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5"/>
    </row>
    <row r="199" ht="15.75" customHeight="1">
      <c r="A199" s="216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5"/>
    </row>
    <row r="200" ht="15.75" customHeight="1">
      <c r="A200" s="216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5"/>
    </row>
    <row r="201" ht="15.75" customHeight="1">
      <c r="A201" s="216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5"/>
    </row>
    <row r="202" ht="15.75" customHeight="1">
      <c r="A202" s="216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5"/>
    </row>
    <row r="203" ht="15.75" customHeight="1">
      <c r="A203" s="216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5"/>
    </row>
    <row r="204" ht="15.75" customHeight="1">
      <c r="A204" s="216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5"/>
    </row>
    <row r="205" ht="15.75" customHeight="1">
      <c r="A205" s="216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5"/>
    </row>
    <row r="206" ht="15.75" customHeight="1">
      <c r="A206" s="216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5"/>
    </row>
    <row r="207" ht="15.75" customHeight="1">
      <c r="A207" s="216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5"/>
    </row>
    <row r="208" ht="15.75" customHeight="1">
      <c r="A208" s="216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5"/>
    </row>
    <row r="209" ht="15.75" customHeight="1">
      <c r="A209" s="216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5"/>
    </row>
    <row r="210" ht="15.75" customHeight="1">
      <c r="A210" s="216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5"/>
    </row>
    <row r="211" ht="15.75" customHeight="1">
      <c r="A211" s="216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5"/>
    </row>
    <row r="212" ht="15.75" customHeight="1">
      <c r="A212" s="216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5"/>
    </row>
    <row r="213" ht="15.75" customHeight="1">
      <c r="A213" s="216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5"/>
    </row>
    <row r="214" ht="15.75" customHeight="1">
      <c r="A214" s="216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5"/>
    </row>
    <row r="215" ht="15.75" customHeight="1">
      <c r="A215" s="216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5"/>
    </row>
    <row r="216" ht="15.75" customHeight="1">
      <c r="A216" s="216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5"/>
    </row>
    <row r="217" ht="15.75" customHeight="1">
      <c r="A217" s="216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5"/>
    </row>
    <row r="218" ht="15.75" customHeight="1">
      <c r="A218" s="216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5"/>
    </row>
    <row r="219" ht="15.75" customHeight="1">
      <c r="A219" s="21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5"/>
    </row>
    <row r="220" ht="15.75" customHeight="1">
      <c r="A220" s="216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5"/>
    </row>
    <row r="221" ht="15.75" customHeight="1">
      <c r="A221" s="216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5"/>
    </row>
    <row r="222" ht="15.75" customHeight="1">
      <c r="A222" s="216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5"/>
    </row>
    <row r="223" ht="15.75" customHeight="1">
      <c r="A223" s="216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5"/>
    </row>
    <row r="224" ht="15.75" customHeight="1">
      <c r="A224" s="216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5"/>
    </row>
    <row r="225" ht="15.75" customHeight="1">
      <c r="A225" s="216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5"/>
    </row>
    <row r="226" ht="15.75" customHeight="1">
      <c r="A226" s="216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5"/>
    </row>
    <row r="227" ht="15.75" customHeight="1">
      <c r="A227" s="216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5"/>
    </row>
    <row r="228" ht="15.75" customHeight="1">
      <c r="A228" s="216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5"/>
    </row>
    <row r="229" ht="15.75" customHeight="1">
      <c r="A229" s="216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5"/>
    </row>
    <row r="230" ht="15.75" customHeight="1">
      <c r="A230" s="216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5"/>
    </row>
    <row r="231" ht="15.75" customHeight="1">
      <c r="A231" s="216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5"/>
    </row>
    <row r="232" ht="15.75" customHeight="1">
      <c r="A232" s="216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5"/>
    </row>
    <row r="233" ht="15.75" customHeight="1">
      <c r="A233" s="216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5"/>
    </row>
    <row r="234" ht="15.75" customHeight="1">
      <c r="A234" s="21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5"/>
    </row>
    <row r="235" ht="15.75" customHeight="1">
      <c r="A235" s="216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5"/>
    </row>
    <row r="236" ht="15.75" customHeight="1">
      <c r="A236" s="216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5"/>
    </row>
    <row r="237" ht="15.75" customHeight="1">
      <c r="A237" s="216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5"/>
    </row>
    <row r="238" ht="15.75" customHeight="1">
      <c r="A238" s="216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5"/>
    </row>
    <row r="239" ht="15.75" customHeight="1">
      <c r="A239" s="216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5"/>
    </row>
    <row r="240" ht="15.75" customHeight="1">
      <c r="A240" s="216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5"/>
    </row>
    <row r="241" ht="15.75" customHeight="1">
      <c r="A241" s="216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5"/>
    </row>
    <row r="242" ht="15.75" customHeight="1">
      <c r="A242" s="216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5"/>
    </row>
    <row r="243" ht="15.75" customHeight="1">
      <c r="A243" s="216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5"/>
    </row>
    <row r="244" ht="15.75" customHeight="1">
      <c r="A244" s="216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5"/>
    </row>
    <row r="245" ht="15.75" customHeight="1">
      <c r="A245" s="216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5"/>
    </row>
    <row r="246" ht="15.75" customHeight="1">
      <c r="A246" s="216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5"/>
    </row>
    <row r="247" ht="15.75" customHeight="1">
      <c r="A247" s="216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5"/>
    </row>
    <row r="248" ht="15.75" customHeight="1">
      <c r="A248" s="216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5"/>
    </row>
    <row r="249" ht="15.75" customHeight="1">
      <c r="A249" s="216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5"/>
    </row>
    <row r="250" ht="15.75" customHeight="1">
      <c r="A250" s="216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5"/>
    </row>
    <row r="251" ht="15.75" customHeight="1">
      <c r="A251" s="216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5"/>
    </row>
    <row r="252" ht="15.75" customHeight="1">
      <c r="A252" s="216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5"/>
    </row>
    <row r="253" ht="15.75" customHeight="1">
      <c r="A253" s="216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5"/>
    </row>
    <row r="254" ht="15.75" customHeight="1">
      <c r="A254" s="216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5"/>
    </row>
    <row r="255" ht="15.75" customHeight="1">
      <c r="A255" s="216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5"/>
    </row>
    <row r="256" ht="15.75" customHeight="1">
      <c r="A256" s="216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5"/>
    </row>
    <row r="257" ht="15.75" customHeight="1">
      <c r="A257" s="216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5"/>
    </row>
    <row r="258" ht="15.75" customHeight="1">
      <c r="A258" s="216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5"/>
    </row>
    <row r="259" ht="15.75" customHeight="1">
      <c r="A259" s="216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5"/>
    </row>
    <row r="260" ht="15.75" customHeight="1">
      <c r="A260" s="216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5"/>
    </row>
    <row r="261" ht="15.75" customHeight="1">
      <c r="A261" s="216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5"/>
    </row>
    <row r="262" ht="15.75" customHeight="1">
      <c r="A262" s="216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5"/>
    </row>
    <row r="263" ht="15.75" customHeight="1">
      <c r="A263" s="216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5"/>
    </row>
    <row r="264" ht="15.75" customHeight="1">
      <c r="A264" s="216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5"/>
    </row>
    <row r="265" ht="15.75" customHeight="1">
      <c r="A265" s="216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5"/>
    </row>
    <row r="266" ht="15.75" customHeight="1">
      <c r="A266" s="216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5"/>
    </row>
    <row r="267" ht="15.75" customHeight="1">
      <c r="A267" s="216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5"/>
    </row>
    <row r="268" ht="15.75" customHeight="1">
      <c r="A268" s="216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5"/>
    </row>
    <row r="269" ht="15.75" customHeight="1">
      <c r="A269" s="216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5"/>
    </row>
    <row r="270" ht="15.75" customHeight="1">
      <c r="A270" s="216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5"/>
    </row>
    <row r="271" ht="15.75" customHeight="1">
      <c r="A271" s="216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5"/>
    </row>
    <row r="272" ht="15.75" customHeight="1">
      <c r="A272" s="216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5"/>
    </row>
    <row r="273" ht="15.75" customHeight="1">
      <c r="A273" s="216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5"/>
    </row>
    <row r="274" ht="15.75" customHeight="1">
      <c r="A274" s="216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5"/>
    </row>
    <row r="275" ht="15.75" customHeight="1">
      <c r="A275" s="216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5"/>
    </row>
    <row r="276" ht="15.75" customHeight="1">
      <c r="A276" s="216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5"/>
    </row>
    <row r="277" ht="15.75" customHeight="1">
      <c r="A277" s="216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5"/>
    </row>
    <row r="278" ht="15.75" customHeight="1">
      <c r="A278" s="216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5"/>
    </row>
    <row r="279" ht="15.75" customHeight="1">
      <c r="A279" s="216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5"/>
    </row>
    <row r="280" ht="15.75" customHeight="1">
      <c r="A280" s="216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5"/>
    </row>
    <row r="281" ht="15.75" customHeight="1">
      <c r="A281" s="216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5"/>
    </row>
    <row r="282" ht="15.75" customHeight="1">
      <c r="A282" s="216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5"/>
    </row>
    <row r="283" ht="15.75" customHeight="1">
      <c r="A283" s="216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5"/>
    </row>
    <row r="284" ht="15.75" customHeight="1">
      <c r="A284" s="216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5"/>
    </row>
    <row r="285" ht="15.75" customHeight="1">
      <c r="A285" s="216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5"/>
    </row>
    <row r="286" ht="15.75" customHeight="1">
      <c r="A286" s="216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5"/>
    </row>
    <row r="287" ht="15.75" customHeight="1">
      <c r="A287" s="216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5"/>
    </row>
    <row r="288" ht="15.75" customHeight="1">
      <c r="A288" s="216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5"/>
    </row>
    <row r="289" ht="15.75" customHeight="1">
      <c r="A289" s="216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5"/>
    </row>
    <row r="290" ht="15.75" customHeight="1">
      <c r="A290" s="216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5"/>
    </row>
    <row r="291" ht="15.75" customHeight="1">
      <c r="A291" s="216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5"/>
    </row>
    <row r="292" ht="15.75" customHeight="1">
      <c r="A292" s="216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5"/>
    </row>
    <row r="293" ht="15.75" customHeight="1">
      <c r="A293" s="216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5"/>
    </row>
    <row r="294" ht="15.75" customHeight="1">
      <c r="A294" s="216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5"/>
    </row>
    <row r="295" ht="15.75" customHeight="1">
      <c r="A295" s="216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5"/>
    </row>
    <row r="296" ht="15.75" customHeight="1">
      <c r="A296" s="216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5"/>
    </row>
    <row r="297" ht="15.75" customHeight="1">
      <c r="A297" s="216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5"/>
    </row>
    <row r="298" ht="15.75" customHeight="1">
      <c r="A298" s="216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5"/>
    </row>
    <row r="299" ht="15.75" customHeight="1">
      <c r="A299" s="216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5"/>
    </row>
    <row r="300" ht="15.75" customHeight="1">
      <c r="A300" s="216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5"/>
    </row>
    <row r="301" ht="15.75" customHeight="1">
      <c r="A301" s="216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5"/>
    </row>
    <row r="302" ht="15.75" customHeight="1">
      <c r="A302" s="216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5"/>
    </row>
    <row r="303" ht="15.75" customHeight="1">
      <c r="A303" s="216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5"/>
    </row>
    <row r="304" ht="15.75" customHeight="1">
      <c r="A304" s="216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5"/>
    </row>
    <row r="305" ht="15.75" customHeight="1">
      <c r="A305" s="216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5"/>
    </row>
    <row r="306" ht="15.75" customHeight="1">
      <c r="A306" s="216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5"/>
    </row>
    <row r="307" ht="15.75" customHeight="1">
      <c r="A307" s="216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5"/>
    </row>
    <row r="308" ht="15.75" customHeight="1">
      <c r="A308" s="216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5"/>
    </row>
    <row r="309" ht="15.75" customHeight="1">
      <c r="A309" s="216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5"/>
    </row>
    <row r="310" ht="15.75" customHeight="1">
      <c r="A310" s="216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5"/>
    </row>
    <row r="311" ht="15.75" customHeight="1">
      <c r="A311" s="216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5"/>
    </row>
    <row r="312" ht="15.75" customHeight="1">
      <c r="A312" s="216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5"/>
    </row>
    <row r="313" ht="15.75" customHeight="1">
      <c r="A313" s="216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5"/>
    </row>
    <row r="314" ht="15.75" customHeight="1">
      <c r="A314" s="216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5"/>
    </row>
    <row r="315" ht="15.75" customHeight="1">
      <c r="A315" s="216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5"/>
    </row>
    <row r="316" ht="15.75" customHeight="1">
      <c r="A316" s="216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5"/>
    </row>
    <row r="317" ht="15.75" customHeight="1">
      <c r="A317" s="216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5"/>
    </row>
    <row r="318" ht="15.75" customHeight="1">
      <c r="A318" s="216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5"/>
    </row>
    <row r="319" ht="15.75" customHeight="1">
      <c r="A319" s="216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5"/>
    </row>
    <row r="320" ht="15.75" customHeight="1">
      <c r="A320" s="216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5"/>
    </row>
    <row r="321" ht="15.75" customHeight="1">
      <c r="A321" s="216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5"/>
    </row>
    <row r="322" ht="15.75" customHeight="1">
      <c r="A322" s="216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5"/>
    </row>
    <row r="323" ht="15.75" customHeight="1">
      <c r="A323" s="216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5"/>
    </row>
    <row r="324" ht="15.75" customHeight="1">
      <c r="A324" s="216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5"/>
    </row>
    <row r="325" ht="15.75" customHeight="1">
      <c r="A325" s="216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5"/>
    </row>
    <row r="326" ht="15.75" customHeight="1">
      <c r="A326" s="216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5"/>
    </row>
    <row r="327" ht="15.75" customHeight="1">
      <c r="A327" s="216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5"/>
    </row>
    <row r="328" ht="15.75" customHeight="1">
      <c r="A328" s="216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5"/>
    </row>
    <row r="329" ht="15.75" customHeight="1">
      <c r="A329" s="216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5"/>
    </row>
    <row r="330" ht="15.75" customHeight="1">
      <c r="A330" s="216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5"/>
    </row>
    <row r="331" ht="15.75" customHeight="1">
      <c r="A331" s="216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5"/>
    </row>
    <row r="332" ht="15.75" customHeight="1">
      <c r="A332" s="216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5"/>
    </row>
    <row r="333" ht="15.75" customHeight="1">
      <c r="A333" s="216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5"/>
    </row>
    <row r="334" ht="15.75" customHeight="1">
      <c r="A334" s="216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5"/>
    </row>
    <row r="335" ht="15.75" customHeight="1">
      <c r="A335" s="216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5"/>
    </row>
    <row r="336" ht="15.75" customHeight="1">
      <c r="A336" s="216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5"/>
    </row>
    <row r="337" ht="15.75" customHeight="1">
      <c r="A337" s="216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5"/>
    </row>
    <row r="338" ht="15.75" customHeight="1">
      <c r="A338" s="216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5"/>
    </row>
    <row r="339" ht="15.75" customHeight="1">
      <c r="A339" s="216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5"/>
    </row>
    <row r="340" ht="15.75" customHeight="1">
      <c r="A340" s="216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5"/>
    </row>
    <row r="341" ht="15.75" customHeight="1">
      <c r="A341" s="216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5"/>
    </row>
    <row r="342" ht="15.75" customHeight="1">
      <c r="A342" s="216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5"/>
    </row>
    <row r="343" ht="15.75" customHeight="1">
      <c r="A343" s="216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5"/>
    </row>
    <row r="344" ht="15.75" customHeight="1">
      <c r="A344" s="216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5"/>
    </row>
    <row r="345" ht="15.75" customHeight="1">
      <c r="A345" s="216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5"/>
    </row>
    <row r="346" ht="15.75" customHeight="1">
      <c r="A346" s="216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5"/>
    </row>
    <row r="347" ht="15.75" customHeight="1">
      <c r="A347" s="216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5"/>
    </row>
    <row r="348" ht="15.75" customHeight="1">
      <c r="A348" s="216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5"/>
    </row>
    <row r="349" ht="15.75" customHeight="1">
      <c r="A349" s="216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5"/>
    </row>
    <row r="350" ht="15.75" customHeight="1">
      <c r="A350" s="216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5"/>
    </row>
    <row r="351" ht="15.75" customHeight="1">
      <c r="A351" s="216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5"/>
    </row>
    <row r="352" ht="15.75" customHeight="1">
      <c r="A352" s="216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5"/>
    </row>
    <row r="353" ht="15.75" customHeight="1">
      <c r="A353" s="216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5"/>
    </row>
    <row r="354" ht="15.75" customHeight="1">
      <c r="A354" s="216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5"/>
    </row>
    <row r="355" ht="15.75" customHeight="1">
      <c r="A355" s="216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5"/>
    </row>
    <row r="356" ht="15.75" customHeight="1">
      <c r="A356" s="216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5"/>
    </row>
    <row r="357" ht="15.75" customHeight="1">
      <c r="A357" s="216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5"/>
    </row>
    <row r="358" ht="15.75" customHeight="1">
      <c r="A358" s="216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5"/>
    </row>
    <row r="359" ht="15.75" customHeight="1">
      <c r="A359" s="216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5"/>
    </row>
    <row r="360" ht="15.75" customHeight="1">
      <c r="A360" s="216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5"/>
    </row>
    <row r="361" ht="15.75" customHeight="1">
      <c r="A361" s="216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5"/>
    </row>
    <row r="362" ht="15.75" customHeight="1">
      <c r="A362" s="216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5"/>
    </row>
    <row r="363" ht="15.75" customHeight="1">
      <c r="A363" s="216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5"/>
    </row>
    <row r="364" ht="15.75" customHeight="1">
      <c r="A364" s="216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5"/>
    </row>
    <row r="365" ht="15.75" customHeight="1">
      <c r="A365" s="216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5"/>
    </row>
    <row r="366" ht="15.75" customHeight="1">
      <c r="A366" s="216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5"/>
    </row>
    <row r="367" ht="15.75" customHeight="1">
      <c r="A367" s="216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5"/>
    </row>
    <row r="368" ht="15.75" customHeight="1">
      <c r="A368" s="216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5"/>
    </row>
    <row r="369" ht="15.75" customHeight="1">
      <c r="A369" s="216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5"/>
    </row>
    <row r="370" ht="15.75" customHeight="1">
      <c r="A370" s="216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5"/>
    </row>
    <row r="371" ht="15.75" customHeight="1">
      <c r="A371" s="216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5"/>
    </row>
    <row r="372" ht="15.75" customHeight="1">
      <c r="A372" s="216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5"/>
    </row>
    <row r="373" ht="15.75" customHeight="1">
      <c r="A373" s="216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5"/>
    </row>
    <row r="374" ht="15.75" customHeight="1">
      <c r="A374" s="216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5"/>
    </row>
    <row r="375" ht="15.75" customHeight="1">
      <c r="A375" s="216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5"/>
    </row>
    <row r="376" ht="15.75" customHeight="1">
      <c r="A376" s="216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5"/>
    </row>
    <row r="377" ht="15.75" customHeight="1">
      <c r="A377" s="216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5"/>
    </row>
    <row r="378" ht="15.75" customHeight="1">
      <c r="A378" s="216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5"/>
    </row>
    <row r="379" ht="15.75" customHeight="1">
      <c r="A379" s="216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5"/>
    </row>
    <row r="380" ht="15.75" customHeight="1">
      <c r="A380" s="216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5"/>
    </row>
    <row r="381" ht="15.75" customHeight="1">
      <c r="A381" s="216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5"/>
    </row>
    <row r="382" ht="15.75" customHeight="1">
      <c r="A382" s="216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5"/>
    </row>
    <row r="383" ht="15.75" customHeight="1">
      <c r="A383" s="216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5"/>
    </row>
    <row r="384" ht="15.75" customHeight="1">
      <c r="A384" s="216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5"/>
    </row>
    <row r="385" ht="15.75" customHeight="1">
      <c r="A385" s="216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5"/>
    </row>
    <row r="386" ht="15.75" customHeight="1">
      <c r="A386" s="216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5"/>
    </row>
    <row r="387" ht="15.75" customHeight="1">
      <c r="A387" s="216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5"/>
    </row>
    <row r="388" ht="15.75" customHeight="1">
      <c r="A388" s="216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5"/>
    </row>
    <row r="389" ht="15.75" customHeight="1">
      <c r="A389" s="216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5"/>
    </row>
    <row r="390" ht="15.75" customHeight="1">
      <c r="A390" s="216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5"/>
    </row>
    <row r="391" ht="15.75" customHeight="1">
      <c r="A391" s="216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5"/>
    </row>
    <row r="392" ht="15.75" customHeight="1">
      <c r="A392" s="216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5"/>
    </row>
    <row r="393" ht="15.75" customHeight="1">
      <c r="A393" s="216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5"/>
    </row>
    <row r="394" ht="15.75" customHeight="1">
      <c r="A394" s="216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5"/>
    </row>
    <row r="395" ht="15.75" customHeight="1">
      <c r="A395" s="216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5"/>
    </row>
    <row r="396" ht="15.75" customHeight="1">
      <c r="A396" s="216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5"/>
    </row>
    <row r="397" ht="15.75" customHeight="1">
      <c r="A397" s="216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5"/>
    </row>
    <row r="398" ht="15.75" customHeight="1">
      <c r="A398" s="216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5"/>
    </row>
    <row r="399" ht="15.75" customHeight="1">
      <c r="A399" s="216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5"/>
    </row>
    <row r="400" ht="15.75" customHeight="1">
      <c r="A400" s="216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5"/>
    </row>
    <row r="401" ht="15.75" customHeight="1">
      <c r="A401" s="216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5"/>
    </row>
    <row r="402" ht="15.75" customHeight="1">
      <c r="A402" s="216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5"/>
    </row>
    <row r="403" ht="15.75" customHeight="1">
      <c r="A403" s="216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5"/>
    </row>
    <row r="404" ht="15.75" customHeight="1">
      <c r="A404" s="216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5"/>
    </row>
    <row r="405" ht="15.75" customHeight="1">
      <c r="A405" s="216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5"/>
    </row>
    <row r="406" ht="15.75" customHeight="1">
      <c r="A406" s="216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5"/>
    </row>
    <row r="407" ht="15.75" customHeight="1">
      <c r="A407" s="216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5"/>
    </row>
    <row r="408" ht="15.75" customHeight="1">
      <c r="A408" s="216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5"/>
    </row>
    <row r="409" ht="15.75" customHeight="1">
      <c r="A409" s="216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5"/>
    </row>
    <row r="410" ht="15.75" customHeight="1">
      <c r="A410" s="216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5"/>
    </row>
    <row r="411" ht="15.75" customHeight="1">
      <c r="A411" s="216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5"/>
    </row>
    <row r="412" ht="15.75" customHeight="1">
      <c r="A412" s="216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5"/>
    </row>
    <row r="413" ht="15.75" customHeight="1">
      <c r="A413" s="216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5"/>
    </row>
    <row r="414" ht="15.75" customHeight="1">
      <c r="A414" s="216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5"/>
    </row>
    <row r="415" ht="15.75" customHeight="1">
      <c r="A415" s="216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5"/>
    </row>
    <row r="416" ht="15.75" customHeight="1">
      <c r="A416" s="216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5"/>
    </row>
    <row r="417" ht="15.75" customHeight="1">
      <c r="A417" s="216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5"/>
    </row>
    <row r="418" ht="15.75" customHeight="1">
      <c r="A418" s="216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5"/>
    </row>
    <row r="419" ht="15.75" customHeight="1">
      <c r="A419" s="216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5"/>
    </row>
    <row r="420" ht="15.75" customHeight="1">
      <c r="A420" s="216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5"/>
    </row>
    <row r="421" ht="15.75" customHeight="1">
      <c r="A421" s="216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5"/>
    </row>
    <row r="422" ht="15.75" customHeight="1">
      <c r="A422" s="216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5"/>
    </row>
    <row r="423" ht="15.75" customHeight="1">
      <c r="A423" s="216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5"/>
    </row>
    <row r="424" ht="15.75" customHeight="1">
      <c r="A424" s="216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5"/>
    </row>
    <row r="425" ht="15.75" customHeight="1">
      <c r="A425" s="216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5"/>
    </row>
    <row r="426" ht="15.75" customHeight="1">
      <c r="A426" s="216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5"/>
    </row>
    <row r="427" ht="15.75" customHeight="1">
      <c r="A427" s="216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5"/>
    </row>
    <row r="428" ht="15.75" customHeight="1">
      <c r="A428" s="216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5"/>
    </row>
    <row r="429" ht="15.75" customHeight="1">
      <c r="A429" s="216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5"/>
    </row>
    <row r="430" ht="15.75" customHeight="1">
      <c r="A430" s="216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5"/>
    </row>
    <row r="431" ht="15.75" customHeight="1">
      <c r="A431" s="216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5"/>
    </row>
    <row r="432" ht="15.75" customHeight="1">
      <c r="A432" s="216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5"/>
    </row>
    <row r="433" ht="15.75" customHeight="1">
      <c r="A433" s="216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5"/>
    </row>
    <row r="434" ht="15.75" customHeight="1">
      <c r="A434" s="216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5"/>
    </row>
    <row r="435" ht="15.75" customHeight="1">
      <c r="A435" s="216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5"/>
    </row>
    <row r="436" ht="15.75" customHeight="1">
      <c r="A436" s="216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5"/>
    </row>
    <row r="437" ht="15.75" customHeight="1">
      <c r="A437" s="216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5"/>
    </row>
    <row r="438" ht="15.75" customHeight="1">
      <c r="A438" s="216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5"/>
    </row>
    <row r="439" ht="15.75" customHeight="1">
      <c r="A439" s="216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5"/>
    </row>
    <row r="440" ht="15.75" customHeight="1">
      <c r="A440" s="216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5"/>
    </row>
    <row r="441" ht="15.75" customHeight="1">
      <c r="A441" s="216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5"/>
    </row>
    <row r="442" ht="15.75" customHeight="1">
      <c r="A442" s="216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5"/>
    </row>
    <row r="443" ht="15.75" customHeight="1">
      <c r="A443" s="216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5"/>
    </row>
    <row r="444" ht="15.75" customHeight="1">
      <c r="A444" s="216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5"/>
    </row>
    <row r="445" ht="15.75" customHeight="1">
      <c r="A445" s="216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5"/>
    </row>
    <row r="446" ht="15.75" customHeight="1">
      <c r="A446" s="216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5"/>
    </row>
    <row r="447" ht="15.75" customHeight="1">
      <c r="A447" s="216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5"/>
    </row>
    <row r="448" ht="15.75" customHeight="1">
      <c r="A448" s="216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5"/>
    </row>
    <row r="449" ht="15.75" customHeight="1">
      <c r="A449" s="216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5"/>
    </row>
    <row r="450" ht="15.75" customHeight="1">
      <c r="A450" s="216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5"/>
    </row>
    <row r="451" ht="15.75" customHeight="1">
      <c r="A451" s="216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5"/>
    </row>
    <row r="452" ht="15.75" customHeight="1">
      <c r="A452" s="216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5"/>
    </row>
    <row r="453" ht="15.75" customHeight="1">
      <c r="A453" s="216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5"/>
    </row>
    <row r="454" ht="15.75" customHeight="1">
      <c r="A454" s="216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5"/>
    </row>
    <row r="455" ht="15.75" customHeight="1">
      <c r="A455" s="216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5"/>
    </row>
    <row r="456" ht="15.75" customHeight="1">
      <c r="A456" s="216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5"/>
    </row>
    <row r="457" ht="15.75" customHeight="1">
      <c r="A457" s="216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5"/>
    </row>
    <row r="458" ht="15.75" customHeight="1">
      <c r="A458" s="216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5"/>
    </row>
    <row r="459" ht="15.75" customHeight="1">
      <c r="A459" s="216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5"/>
    </row>
    <row r="460" ht="15.75" customHeight="1">
      <c r="A460" s="216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5"/>
    </row>
    <row r="461" ht="15.75" customHeight="1">
      <c r="A461" s="216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5"/>
    </row>
    <row r="462" ht="15.75" customHeight="1">
      <c r="A462" s="216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5"/>
    </row>
    <row r="463" ht="15.75" customHeight="1">
      <c r="A463" s="216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5"/>
    </row>
    <row r="464" ht="15.75" customHeight="1">
      <c r="A464" s="216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5"/>
    </row>
    <row r="465" ht="15.75" customHeight="1">
      <c r="A465" s="216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5"/>
    </row>
    <row r="466" ht="15.75" customHeight="1">
      <c r="A466" s="216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5"/>
    </row>
    <row r="467" ht="15.75" customHeight="1">
      <c r="A467" s="216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5"/>
    </row>
    <row r="468" ht="15.75" customHeight="1">
      <c r="A468" s="216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5"/>
    </row>
    <row r="469" ht="15.75" customHeight="1">
      <c r="A469" s="216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5"/>
    </row>
    <row r="470" ht="15.75" customHeight="1">
      <c r="A470" s="216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5"/>
    </row>
    <row r="471" ht="15.75" customHeight="1">
      <c r="A471" s="216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5"/>
    </row>
    <row r="472" ht="15.75" customHeight="1">
      <c r="A472" s="216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5"/>
    </row>
    <row r="473" ht="15.75" customHeight="1">
      <c r="A473" s="216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5"/>
    </row>
    <row r="474" ht="15.75" customHeight="1">
      <c r="A474" s="216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5"/>
    </row>
    <row r="475" ht="15.75" customHeight="1">
      <c r="A475" s="216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5"/>
    </row>
    <row r="476" ht="15.75" customHeight="1">
      <c r="A476" s="216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5"/>
    </row>
    <row r="477" ht="15.75" customHeight="1">
      <c r="A477" s="216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5"/>
    </row>
    <row r="478" ht="15.75" customHeight="1">
      <c r="A478" s="216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5"/>
    </row>
    <row r="479" ht="15.75" customHeight="1">
      <c r="A479" s="216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5"/>
    </row>
    <row r="480" ht="15.75" customHeight="1">
      <c r="A480" s="216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5"/>
    </row>
    <row r="481" ht="15.75" customHeight="1">
      <c r="A481" s="216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5"/>
    </row>
    <row r="482" ht="15.75" customHeight="1">
      <c r="A482" s="216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5"/>
    </row>
    <row r="483" ht="15.75" customHeight="1">
      <c r="A483" s="216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5"/>
    </row>
    <row r="484" ht="15.75" customHeight="1">
      <c r="A484" s="216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5"/>
    </row>
    <row r="485" ht="15.75" customHeight="1">
      <c r="A485" s="216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5"/>
    </row>
    <row r="486" ht="15.75" customHeight="1">
      <c r="A486" s="216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5"/>
    </row>
    <row r="487" ht="15.75" customHeight="1">
      <c r="A487" s="216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5"/>
    </row>
    <row r="488" ht="15.75" customHeight="1">
      <c r="A488" s="216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5"/>
    </row>
    <row r="489" ht="15.75" customHeight="1">
      <c r="A489" s="216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5"/>
    </row>
    <row r="490" ht="15.75" customHeight="1">
      <c r="A490" s="216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5"/>
    </row>
    <row r="491" ht="15.75" customHeight="1">
      <c r="A491" s="216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5"/>
    </row>
    <row r="492" ht="15.75" customHeight="1">
      <c r="A492" s="216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5"/>
    </row>
    <row r="493" ht="15.75" customHeight="1">
      <c r="A493" s="216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5"/>
    </row>
    <row r="494" ht="15.75" customHeight="1">
      <c r="A494" s="216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5"/>
    </row>
    <row r="495" ht="15.75" customHeight="1">
      <c r="A495" s="216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5"/>
    </row>
    <row r="496" ht="15.75" customHeight="1">
      <c r="A496" s="216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5"/>
    </row>
    <row r="497" ht="15.75" customHeight="1">
      <c r="A497" s="216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5"/>
    </row>
    <row r="498" ht="15.75" customHeight="1">
      <c r="A498" s="216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5"/>
    </row>
    <row r="499" ht="15.75" customHeight="1">
      <c r="A499" s="216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5"/>
    </row>
    <row r="500" ht="15.75" customHeight="1">
      <c r="A500" s="216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5"/>
    </row>
    <row r="501" ht="15.75" customHeight="1">
      <c r="A501" s="216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5"/>
    </row>
    <row r="502" ht="15.75" customHeight="1">
      <c r="A502" s="216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5"/>
    </row>
    <row r="503" ht="15.75" customHeight="1">
      <c r="A503" s="216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5"/>
    </row>
    <row r="504" ht="15.75" customHeight="1">
      <c r="A504" s="216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5"/>
    </row>
    <row r="505" ht="15.75" customHeight="1">
      <c r="A505" s="216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5"/>
    </row>
    <row r="506" ht="15.75" customHeight="1">
      <c r="A506" s="216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5"/>
    </row>
    <row r="507" ht="15.75" customHeight="1">
      <c r="A507" s="216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5"/>
    </row>
    <row r="508" ht="15.75" customHeight="1">
      <c r="A508" s="216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5"/>
    </row>
    <row r="509" ht="15.75" customHeight="1">
      <c r="A509" s="216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5"/>
    </row>
    <row r="510" ht="15.75" customHeight="1">
      <c r="A510" s="216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5"/>
    </row>
    <row r="511" ht="15.75" customHeight="1">
      <c r="A511" s="216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5"/>
    </row>
    <row r="512" ht="15.75" customHeight="1">
      <c r="A512" s="216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5"/>
    </row>
    <row r="513" ht="15.75" customHeight="1">
      <c r="A513" s="216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5"/>
    </row>
    <row r="514" ht="15.75" customHeight="1">
      <c r="A514" s="216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5"/>
    </row>
    <row r="515" ht="15.75" customHeight="1">
      <c r="A515" s="216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5"/>
    </row>
    <row r="516" ht="15.75" customHeight="1">
      <c r="A516" s="216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5"/>
    </row>
    <row r="517" ht="15.75" customHeight="1">
      <c r="A517" s="216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5"/>
    </row>
    <row r="518" ht="15.75" customHeight="1">
      <c r="A518" s="216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5"/>
    </row>
    <row r="519" ht="15.75" customHeight="1">
      <c r="A519" s="216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5"/>
    </row>
    <row r="520" ht="15.75" customHeight="1">
      <c r="A520" s="216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5"/>
    </row>
    <row r="521" ht="15.75" customHeight="1">
      <c r="A521" s="216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5"/>
    </row>
    <row r="522" ht="15.75" customHeight="1">
      <c r="A522" s="216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5"/>
    </row>
    <row r="523" ht="15.75" customHeight="1">
      <c r="A523" s="216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5"/>
    </row>
    <row r="524" ht="15.75" customHeight="1">
      <c r="A524" s="216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5"/>
    </row>
    <row r="525" ht="15.75" customHeight="1">
      <c r="A525" s="216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5"/>
    </row>
    <row r="526" ht="15.75" customHeight="1">
      <c r="A526" s="216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5"/>
    </row>
    <row r="527" ht="15.75" customHeight="1">
      <c r="A527" s="216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5"/>
    </row>
    <row r="528" ht="15.75" customHeight="1">
      <c r="A528" s="216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5"/>
    </row>
    <row r="529" ht="15.75" customHeight="1">
      <c r="A529" s="216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5"/>
    </row>
    <row r="530" ht="15.75" customHeight="1">
      <c r="A530" s="216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5"/>
    </row>
    <row r="531" ht="15.75" customHeight="1">
      <c r="A531" s="216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5"/>
    </row>
    <row r="532" ht="15.75" customHeight="1">
      <c r="A532" s="216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5"/>
    </row>
    <row r="533" ht="15.75" customHeight="1">
      <c r="A533" s="216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5"/>
    </row>
    <row r="534" ht="15.75" customHeight="1">
      <c r="A534" s="216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5"/>
    </row>
    <row r="535" ht="15.75" customHeight="1">
      <c r="A535" s="216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5"/>
    </row>
    <row r="536" ht="15.75" customHeight="1">
      <c r="A536" s="216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5"/>
    </row>
    <row r="537" ht="15.75" customHeight="1">
      <c r="A537" s="216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5"/>
    </row>
    <row r="538" ht="15.75" customHeight="1">
      <c r="A538" s="216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5"/>
    </row>
    <row r="539" ht="15.75" customHeight="1">
      <c r="A539" s="216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5"/>
    </row>
    <row r="540" ht="15.75" customHeight="1">
      <c r="A540" s="216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5"/>
    </row>
    <row r="541" ht="15.75" customHeight="1">
      <c r="A541" s="216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5"/>
    </row>
    <row r="542" ht="15.75" customHeight="1">
      <c r="A542" s="216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5"/>
    </row>
    <row r="543" ht="15.75" customHeight="1">
      <c r="A543" s="216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5"/>
    </row>
    <row r="544" ht="15.75" customHeight="1">
      <c r="A544" s="216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5"/>
    </row>
    <row r="545" ht="15.75" customHeight="1">
      <c r="A545" s="216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5"/>
    </row>
    <row r="546" ht="15.75" customHeight="1">
      <c r="A546" s="216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5"/>
    </row>
    <row r="547" ht="15.75" customHeight="1">
      <c r="A547" s="216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5"/>
    </row>
    <row r="548" ht="15.75" customHeight="1">
      <c r="A548" s="216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5"/>
    </row>
    <row r="549" ht="15.75" customHeight="1">
      <c r="A549" s="216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5"/>
    </row>
    <row r="550" ht="15.75" customHeight="1">
      <c r="A550" s="216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5"/>
    </row>
    <row r="551" ht="15.75" customHeight="1">
      <c r="A551" s="216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5"/>
    </row>
    <row r="552" ht="15.75" customHeight="1">
      <c r="A552" s="216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5"/>
    </row>
    <row r="553" ht="15.75" customHeight="1">
      <c r="A553" s="216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5"/>
    </row>
    <row r="554" ht="15.75" customHeight="1">
      <c r="A554" s="216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5"/>
    </row>
    <row r="555" ht="15.75" customHeight="1">
      <c r="A555" s="216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5"/>
    </row>
    <row r="556" ht="15.75" customHeight="1">
      <c r="A556" s="216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5"/>
    </row>
    <row r="557" ht="15.75" customHeight="1">
      <c r="A557" s="216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5"/>
    </row>
    <row r="558" ht="15.75" customHeight="1">
      <c r="A558" s="216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5"/>
    </row>
    <row r="559" ht="15.75" customHeight="1">
      <c r="A559" s="216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5"/>
    </row>
    <row r="560" ht="15.75" customHeight="1">
      <c r="A560" s="216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5"/>
    </row>
    <row r="561" ht="15.75" customHeight="1">
      <c r="A561" s="216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5"/>
    </row>
    <row r="562" ht="15.75" customHeight="1">
      <c r="A562" s="216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5"/>
    </row>
    <row r="563" ht="15.75" customHeight="1">
      <c r="A563" s="216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5"/>
    </row>
    <row r="564" ht="15.75" customHeight="1">
      <c r="A564" s="216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5"/>
    </row>
    <row r="565" ht="15.75" customHeight="1">
      <c r="A565" s="216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5"/>
    </row>
    <row r="566" ht="15.75" customHeight="1">
      <c r="A566" s="216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5"/>
    </row>
    <row r="567" ht="15.75" customHeight="1">
      <c r="A567" s="216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5"/>
    </row>
    <row r="568" ht="15.75" customHeight="1">
      <c r="A568" s="216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5"/>
    </row>
    <row r="569" ht="15.75" customHeight="1">
      <c r="A569" s="216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5"/>
    </row>
    <row r="570" ht="15.75" customHeight="1">
      <c r="A570" s="216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5"/>
    </row>
    <row r="571" ht="15.75" customHeight="1">
      <c r="A571" s="216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5"/>
    </row>
    <row r="572" ht="15.75" customHeight="1">
      <c r="A572" s="216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5"/>
    </row>
    <row r="573" ht="15.75" customHeight="1">
      <c r="A573" s="216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5"/>
    </row>
    <row r="574" ht="15.75" customHeight="1">
      <c r="A574" s="216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5"/>
    </row>
    <row r="575" ht="15.75" customHeight="1">
      <c r="A575" s="216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5"/>
    </row>
    <row r="576" ht="15.75" customHeight="1">
      <c r="A576" s="216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5"/>
    </row>
    <row r="577" ht="15.75" customHeight="1">
      <c r="A577" s="216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5"/>
    </row>
    <row r="578" ht="15.75" customHeight="1">
      <c r="A578" s="216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5"/>
    </row>
    <row r="579" ht="15.75" customHeight="1">
      <c r="A579" s="216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5"/>
    </row>
    <row r="580" ht="15.75" customHeight="1">
      <c r="A580" s="216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5"/>
    </row>
    <row r="581" ht="15.75" customHeight="1">
      <c r="A581" s="216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5"/>
    </row>
    <row r="582" ht="15.75" customHeight="1">
      <c r="A582" s="216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5"/>
    </row>
    <row r="583" ht="15.75" customHeight="1">
      <c r="A583" s="216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5"/>
    </row>
    <row r="584" ht="15.75" customHeight="1">
      <c r="A584" s="216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5"/>
    </row>
    <row r="585" ht="15.75" customHeight="1">
      <c r="A585" s="216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5"/>
    </row>
    <row r="586" ht="15.75" customHeight="1">
      <c r="A586" s="216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5"/>
    </row>
    <row r="587" ht="15.75" customHeight="1">
      <c r="A587" s="216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5"/>
    </row>
    <row r="588" ht="15.75" customHeight="1">
      <c r="A588" s="216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5"/>
    </row>
    <row r="589" ht="15.75" customHeight="1">
      <c r="A589" s="216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5"/>
    </row>
    <row r="590" ht="15.75" customHeight="1">
      <c r="A590" s="216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5"/>
    </row>
    <row r="591" ht="15.75" customHeight="1">
      <c r="A591" s="216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5"/>
    </row>
    <row r="592" ht="15.75" customHeight="1">
      <c r="A592" s="216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5"/>
    </row>
    <row r="593" ht="15.75" customHeight="1">
      <c r="A593" s="216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5"/>
    </row>
    <row r="594" ht="15.75" customHeight="1">
      <c r="A594" s="216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5"/>
    </row>
    <row r="595" ht="15.75" customHeight="1">
      <c r="A595" s="216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5"/>
    </row>
    <row r="596" ht="15.75" customHeight="1">
      <c r="A596" s="216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5"/>
    </row>
    <row r="597" ht="15.75" customHeight="1">
      <c r="A597" s="216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5"/>
    </row>
    <row r="598" ht="15.75" customHeight="1">
      <c r="A598" s="216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5"/>
    </row>
    <row r="599" ht="15.75" customHeight="1">
      <c r="A599" s="216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5"/>
    </row>
    <row r="600" ht="15.75" customHeight="1">
      <c r="A600" s="216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5"/>
    </row>
    <row r="601" ht="15.75" customHeight="1">
      <c r="A601" s="216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5"/>
    </row>
    <row r="602" ht="15.75" customHeight="1">
      <c r="A602" s="216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5"/>
    </row>
    <row r="603" ht="15.75" customHeight="1">
      <c r="A603" s="216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5"/>
    </row>
    <row r="604" ht="15.75" customHeight="1">
      <c r="A604" s="216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5"/>
    </row>
    <row r="605" ht="15.75" customHeight="1">
      <c r="A605" s="216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5"/>
    </row>
    <row r="606" ht="15.75" customHeight="1">
      <c r="A606" s="216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5"/>
    </row>
    <row r="607" ht="15.75" customHeight="1">
      <c r="A607" s="216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5"/>
    </row>
    <row r="608" ht="15.75" customHeight="1">
      <c r="A608" s="216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5"/>
    </row>
    <row r="609" ht="15.75" customHeight="1">
      <c r="A609" s="216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5"/>
    </row>
    <row r="610" ht="15.75" customHeight="1">
      <c r="A610" s="216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5"/>
    </row>
    <row r="611" ht="15.75" customHeight="1">
      <c r="A611" s="216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5"/>
    </row>
    <row r="612" ht="15.75" customHeight="1">
      <c r="A612" s="216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5"/>
    </row>
    <row r="613" ht="15.75" customHeight="1">
      <c r="A613" s="216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5"/>
    </row>
    <row r="614" ht="15.75" customHeight="1">
      <c r="A614" s="216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5"/>
    </row>
    <row r="615" ht="15.75" customHeight="1">
      <c r="A615" s="216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5"/>
    </row>
    <row r="616" ht="15.75" customHeight="1">
      <c r="A616" s="216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5"/>
    </row>
    <row r="617" ht="15.75" customHeight="1">
      <c r="A617" s="216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5"/>
    </row>
    <row r="618" ht="15.75" customHeight="1">
      <c r="A618" s="216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5"/>
    </row>
    <row r="619" ht="15.75" customHeight="1">
      <c r="A619" s="216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5"/>
    </row>
    <row r="620" ht="15.75" customHeight="1">
      <c r="A620" s="216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5"/>
    </row>
    <row r="621" ht="15.75" customHeight="1">
      <c r="A621" s="216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5"/>
    </row>
    <row r="622" ht="15.75" customHeight="1">
      <c r="A622" s="216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5"/>
    </row>
    <row r="623" ht="15.75" customHeight="1">
      <c r="A623" s="216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5"/>
    </row>
    <row r="624" ht="15.75" customHeight="1">
      <c r="A624" s="216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5"/>
    </row>
    <row r="625" ht="15.75" customHeight="1">
      <c r="A625" s="216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5"/>
    </row>
    <row r="626" ht="15.75" customHeight="1">
      <c r="A626" s="216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5"/>
    </row>
    <row r="627" ht="15.75" customHeight="1">
      <c r="A627" s="216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5"/>
    </row>
    <row r="628" ht="15.75" customHeight="1">
      <c r="A628" s="216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5"/>
    </row>
    <row r="629" ht="15.75" customHeight="1">
      <c r="A629" s="216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5"/>
    </row>
    <row r="630" ht="15.75" customHeight="1">
      <c r="A630" s="216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5"/>
    </row>
    <row r="631" ht="15.75" customHeight="1">
      <c r="A631" s="216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5"/>
    </row>
    <row r="632" ht="15.75" customHeight="1">
      <c r="A632" s="216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5"/>
    </row>
    <row r="633" ht="15.75" customHeight="1">
      <c r="A633" s="216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5"/>
    </row>
    <row r="634" ht="15.75" customHeight="1">
      <c r="A634" s="216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5"/>
    </row>
    <row r="635" ht="15.75" customHeight="1">
      <c r="A635" s="216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5"/>
    </row>
    <row r="636" ht="15.75" customHeight="1">
      <c r="A636" s="216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5"/>
    </row>
    <row r="637" ht="15.75" customHeight="1">
      <c r="A637" s="216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5"/>
    </row>
    <row r="638" ht="15.75" customHeight="1">
      <c r="A638" s="216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5"/>
    </row>
    <row r="639" ht="15.75" customHeight="1">
      <c r="A639" s="216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5"/>
    </row>
    <row r="640" ht="15.75" customHeight="1">
      <c r="A640" s="216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5"/>
    </row>
    <row r="641" ht="15.75" customHeight="1">
      <c r="A641" s="216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5"/>
    </row>
    <row r="642" ht="15.75" customHeight="1">
      <c r="A642" s="216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5"/>
    </row>
    <row r="643" ht="15.75" customHeight="1">
      <c r="A643" s="216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5"/>
    </row>
    <row r="644" ht="15.75" customHeight="1">
      <c r="A644" s="216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5"/>
    </row>
    <row r="645" ht="15.75" customHeight="1">
      <c r="A645" s="216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5"/>
    </row>
    <row r="646" ht="15.75" customHeight="1">
      <c r="A646" s="216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5"/>
    </row>
    <row r="647" ht="15.75" customHeight="1">
      <c r="A647" s="216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5"/>
    </row>
    <row r="648" ht="15.75" customHeight="1">
      <c r="A648" s="216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5"/>
    </row>
    <row r="649" ht="15.75" customHeight="1">
      <c r="A649" s="216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5"/>
    </row>
    <row r="650" ht="15.75" customHeight="1">
      <c r="A650" s="216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5"/>
    </row>
    <row r="651" ht="15.75" customHeight="1">
      <c r="A651" s="216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5"/>
    </row>
    <row r="652" ht="15.75" customHeight="1">
      <c r="A652" s="216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5"/>
    </row>
    <row r="653" ht="15.75" customHeight="1">
      <c r="A653" s="216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5"/>
    </row>
    <row r="654" ht="15.75" customHeight="1">
      <c r="A654" s="216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5"/>
    </row>
    <row r="655" ht="15.75" customHeight="1">
      <c r="A655" s="216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5"/>
    </row>
    <row r="656" ht="15.75" customHeight="1">
      <c r="A656" s="216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5"/>
    </row>
    <row r="657" ht="15.75" customHeight="1">
      <c r="A657" s="216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5"/>
    </row>
    <row r="658" ht="15.75" customHeight="1">
      <c r="A658" s="216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5"/>
    </row>
    <row r="659" ht="15.75" customHeight="1">
      <c r="A659" s="216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5"/>
    </row>
    <row r="660" ht="15.75" customHeight="1">
      <c r="A660" s="216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5"/>
    </row>
    <row r="661" ht="15.75" customHeight="1">
      <c r="A661" s="216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5"/>
    </row>
    <row r="662" ht="15.75" customHeight="1">
      <c r="A662" s="216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5"/>
    </row>
    <row r="663" ht="15.75" customHeight="1">
      <c r="A663" s="216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5"/>
    </row>
    <row r="664" ht="15.75" customHeight="1">
      <c r="A664" s="216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5"/>
    </row>
    <row r="665" ht="15.75" customHeight="1">
      <c r="A665" s="216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5"/>
    </row>
    <row r="666" ht="15.75" customHeight="1">
      <c r="A666" s="216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5"/>
    </row>
    <row r="667" ht="15.75" customHeight="1">
      <c r="A667" s="216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5"/>
    </row>
    <row r="668" ht="15.75" customHeight="1">
      <c r="A668" s="216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5"/>
    </row>
    <row r="669" ht="15.75" customHeight="1">
      <c r="A669" s="216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5"/>
    </row>
    <row r="670" ht="15.75" customHeight="1">
      <c r="A670" s="216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5"/>
    </row>
    <row r="671" ht="15.75" customHeight="1">
      <c r="A671" s="216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5"/>
    </row>
    <row r="672" ht="15.75" customHeight="1">
      <c r="A672" s="216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5"/>
    </row>
    <row r="673" ht="15.75" customHeight="1">
      <c r="A673" s="216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5"/>
    </row>
    <row r="674" ht="15.75" customHeight="1">
      <c r="A674" s="216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5"/>
    </row>
    <row r="675" ht="15.75" customHeight="1">
      <c r="A675" s="216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5"/>
    </row>
    <row r="676" ht="15.75" customHeight="1">
      <c r="A676" s="216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5"/>
    </row>
    <row r="677" ht="15.75" customHeight="1">
      <c r="A677" s="216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5"/>
    </row>
    <row r="678" ht="15.75" customHeight="1">
      <c r="A678" s="216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5"/>
    </row>
    <row r="679" ht="15.75" customHeight="1">
      <c r="A679" s="216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5"/>
    </row>
    <row r="680" ht="15.75" customHeight="1">
      <c r="A680" s="216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5"/>
    </row>
    <row r="681" ht="15.75" customHeight="1">
      <c r="A681" s="216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5"/>
    </row>
    <row r="682" ht="15.75" customHeight="1">
      <c r="A682" s="216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5"/>
    </row>
    <row r="683" ht="15.75" customHeight="1">
      <c r="A683" s="216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5"/>
    </row>
    <row r="684" ht="15.75" customHeight="1">
      <c r="A684" s="216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5"/>
    </row>
    <row r="685" ht="15.75" customHeight="1">
      <c r="A685" s="216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5"/>
    </row>
    <row r="686" ht="15.75" customHeight="1">
      <c r="A686" s="216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5"/>
    </row>
    <row r="687" ht="15.75" customHeight="1">
      <c r="A687" s="216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5"/>
    </row>
    <row r="688" ht="15.75" customHeight="1">
      <c r="A688" s="216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5"/>
    </row>
    <row r="689" ht="15.75" customHeight="1">
      <c r="A689" s="216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5"/>
    </row>
    <row r="690" ht="15.75" customHeight="1">
      <c r="A690" s="216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5"/>
    </row>
    <row r="691" ht="15.75" customHeight="1">
      <c r="A691" s="216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5"/>
    </row>
    <row r="692" ht="15.75" customHeight="1">
      <c r="A692" s="216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5"/>
    </row>
    <row r="693" ht="15.75" customHeight="1">
      <c r="A693" s="216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5"/>
    </row>
    <row r="694" ht="15.75" customHeight="1">
      <c r="A694" s="216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5"/>
    </row>
    <row r="695" ht="15.75" customHeight="1">
      <c r="A695" s="216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5"/>
    </row>
    <row r="696" ht="15.75" customHeight="1">
      <c r="A696" s="216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5"/>
    </row>
    <row r="697" ht="15.75" customHeight="1">
      <c r="A697" s="216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5"/>
    </row>
    <row r="698" ht="15.75" customHeight="1">
      <c r="A698" s="216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5"/>
    </row>
    <row r="699" ht="15.75" customHeight="1">
      <c r="A699" s="216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5"/>
    </row>
    <row r="700" ht="15.75" customHeight="1">
      <c r="A700" s="216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5"/>
    </row>
    <row r="701" ht="15.75" customHeight="1">
      <c r="A701" s="216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5"/>
    </row>
    <row r="702" ht="15.75" customHeight="1">
      <c r="A702" s="216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5"/>
    </row>
    <row r="703" ht="15.75" customHeight="1">
      <c r="A703" s="216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5"/>
    </row>
    <row r="704" ht="15.75" customHeight="1">
      <c r="A704" s="216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5"/>
    </row>
    <row r="705" ht="15.75" customHeight="1">
      <c r="A705" s="216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5"/>
    </row>
    <row r="706" ht="15.75" customHeight="1">
      <c r="A706" s="216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5"/>
    </row>
    <row r="707" ht="15.75" customHeight="1">
      <c r="A707" s="216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5"/>
    </row>
    <row r="708" ht="15.75" customHeight="1">
      <c r="A708" s="216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5"/>
    </row>
    <row r="709" ht="15.75" customHeight="1">
      <c r="A709" s="216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5"/>
    </row>
    <row r="710" ht="15.75" customHeight="1">
      <c r="A710" s="216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5"/>
    </row>
    <row r="711" ht="15.75" customHeight="1">
      <c r="A711" s="216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5"/>
    </row>
    <row r="712" ht="15.75" customHeight="1">
      <c r="A712" s="216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5"/>
    </row>
    <row r="713" ht="15.75" customHeight="1">
      <c r="A713" s="216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5"/>
    </row>
    <row r="714" ht="15.75" customHeight="1">
      <c r="A714" s="216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5"/>
    </row>
    <row r="715" ht="15.75" customHeight="1">
      <c r="A715" s="216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5"/>
    </row>
    <row r="716" ht="15.75" customHeight="1">
      <c r="A716" s="216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5"/>
    </row>
    <row r="717" ht="15.75" customHeight="1">
      <c r="A717" s="216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5"/>
    </row>
    <row r="718" ht="15.75" customHeight="1">
      <c r="A718" s="216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5"/>
    </row>
    <row r="719" ht="15.75" customHeight="1">
      <c r="A719" s="216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5"/>
    </row>
    <row r="720" ht="15.75" customHeight="1">
      <c r="A720" s="216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5"/>
    </row>
    <row r="721" ht="15.75" customHeight="1">
      <c r="A721" s="216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5"/>
    </row>
    <row r="722" ht="15.75" customHeight="1">
      <c r="A722" s="216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5"/>
    </row>
    <row r="723" ht="15.75" customHeight="1">
      <c r="A723" s="216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5"/>
    </row>
    <row r="724" ht="15.75" customHeight="1">
      <c r="A724" s="216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5"/>
    </row>
    <row r="725" ht="15.75" customHeight="1">
      <c r="A725" s="216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5"/>
    </row>
    <row r="726" ht="15.75" customHeight="1">
      <c r="A726" s="216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5"/>
    </row>
    <row r="727" ht="15.75" customHeight="1">
      <c r="A727" s="216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5"/>
    </row>
    <row r="728" ht="15.75" customHeight="1">
      <c r="A728" s="216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5"/>
    </row>
    <row r="729" ht="15.75" customHeight="1">
      <c r="A729" s="216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5"/>
    </row>
    <row r="730" ht="15.75" customHeight="1">
      <c r="A730" s="216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5"/>
    </row>
    <row r="731" ht="15.75" customHeight="1">
      <c r="A731" s="216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5"/>
    </row>
    <row r="732" ht="15.75" customHeight="1">
      <c r="A732" s="216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5"/>
    </row>
    <row r="733" ht="15.75" customHeight="1">
      <c r="A733" s="216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5"/>
    </row>
    <row r="734" ht="15.75" customHeight="1">
      <c r="A734" s="216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5"/>
    </row>
    <row r="735" ht="15.75" customHeight="1">
      <c r="A735" s="216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5"/>
    </row>
    <row r="736" ht="15.75" customHeight="1">
      <c r="A736" s="216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5"/>
    </row>
    <row r="737" ht="15.75" customHeight="1">
      <c r="A737" s="216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5"/>
    </row>
    <row r="738" ht="15.75" customHeight="1">
      <c r="A738" s="216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5"/>
    </row>
    <row r="739" ht="15.75" customHeight="1">
      <c r="A739" s="216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5"/>
    </row>
    <row r="740" ht="15.75" customHeight="1">
      <c r="A740" s="216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5"/>
    </row>
    <row r="741" ht="15.75" customHeight="1">
      <c r="A741" s="216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5"/>
    </row>
    <row r="742" ht="15.75" customHeight="1">
      <c r="A742" s="216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5"/>
    </row>
    <row r="743" ht="15.75" customHeight="1">
      <c r="A743" s="216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5"/>
    </row>
    <row r="744" ht="15.75" customHeight="1">
      <c r="A744" s="216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5"/>
    </row>
    <row r="745" ht="15.75" customHeight="1">
      <c r="A745" s="216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5"/>
    </row>
    <row r="746" ht="15.75" customHeight="1">
      <c r="A746" s="216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5"/>
    </row>
    <row r="747" ht="15.75" customHeight="1">
      <c r="A747" s="216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5"/>
    </row>
    <row r="748" ht="15.75" customHeight="1">
      <c r="A748" s="216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5"/>
    </row>
    <row r="749" ht="15.75" customHeight="1">
      <c r="A749" s="216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5"/>
    </row>
    <row r="750" ht="15.75" customHeight="1">
      <c r="A750" s="216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5"/>
    </row>
    <row r="751" ht="15.75" customHeight="1">
      <c r="A751" s="216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5"/>
    </row>
    <row r="752" ht="15.75" customHeight="1">
      <c r="A752" s="216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5"/>
    </row>
    <row r="753" ht="15.75" customHeight="1">
      <c r="A753" s="216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5"/>
    </row>
    <row r="754" ht="15.75" customHeight="1">
      <c r="A754" s="216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5"/>
    </row>
    <row r="755" ht="15.75" customHeight="1">
      <c r="A755" s="216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5"/>
    </row>
    <row r="756" ht="15.75" customHeight="1">
      <c r="A756" s="216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5"/>
    </row>
    <row r="757" ht="15.75" customHeight="1">
      <c r="A757" s="216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5"/>
    </row>
    <row r="758" ht="15.75" customHeight="1">
      <c r="A758" s="216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5"/>
    </row>
    <row r="759" ht="15.75" customHeight="1">
      <c r="A759" s="216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5"/>
    </row>
    <row r="760" ht="15.75" customHeight="1">
      <c r="A760" s="216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5"/>
    </row>
    <row r="761" ht="15.75" customHeight="1">
      <c r="A761" s="216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5"/>
    </row>
    <row r="762" ht="15.75" customHeight="1">
      <c r="A762" s="216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5"/>
    </row>
    <row r="763" ht="15.75" customHeight="1">
      <c r="A763" s="216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5"/>
    </row>
    <row r="764" ht="15.75" customHeight="1">
      <c r="A764" s="216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5"/>
    </row>
    <row r="765" ht="15.75" customHeight="1">
      <c r="A765" s="216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5"/>
    </row>
    <row r="766" ht="15.75" customHeight="1">
      <c r="A766" s="216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5"/>
    </row>
    <row r="767" ht="15.75" customHeight="1">
      <c r="A767" s="216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5"/>
    </row>
    <row r="768" ht="15.75" customHeight="1">
      <c r="A768" s="216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5"/>
    </row>
    <row r="769" ht="15.75" customHeight="1">
      <c r="A769" s="216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5"/>
    </row>
    <row r="770" ht="15.75" customHeight="1">
      <c r="A770" s="216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5"/>
    </row>
    <row r="771" ht="15.75" customHeight="1">
      <c r="A771" s="216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5"/>
    </row>
    <row r="772" ht="15.75" customHeight="1">
      <c r="A772" s="216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5"/>
    </row>
    <row r="773" ht="15.75" customHeight="1">
      <c r="A773" s="216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5"/>
    </row>
    <row r="774" ht="15.75" customHeight="1">
      <c r="A774" s="216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5"/>
    </row>
    <row r="775" ht="15.75" customHeight="1">
      <c r="A775" s="216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5"/>
    </row>
    <row r="776" ht="15.75" customHeight="1">
      <c r="A776" s="216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5"/>
    </row>
    <row r="777" ht="15.75" customHeight="1">
      <c r="A777" s="216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5"/>
    </row>
    <row r="778" ht="15.75" customHeight="1">
      <c r="A778" s="216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5"/>
    </row>
    <row r="779" ht="15.75" customHeight="1">
      <c r="A779" s="216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5"/>
    </row>
    <row r="780" ht="15.75" customHeight="1">
      <c r="A780" s="216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5"/>
    </row>
    <row r="781" ht="15.75" customHeight="1">
      <c r="A781" s="216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5"/>
    </row>
    <row r="782" ht="15.75" customHeight="1">
      <c r="A782" s="216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5"/>
    </row>
    <row r="783" ht="15.75" customHeight="1">
      <c r="A783" s="216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5"/>
    </row>
    <row r="784" ht="15.75" customHeight="1">
      <c r="A784" s="216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5"/>
    </row>
    <row r="785" ht="15.75" customHeight="1">
      <c r="A785" s="216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5"/>
    </row>
    <row r="786" ht="15.75" customHeight="1">
      <c r="A786" s="216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5"/>
    </row>
    <row r="787" ht="15.75" customHeight="1">
      <c r="A787" s="216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5"/>
    </row>
    <row r="788" ht="15.75" customHeight="1">
      <c r="A788" s="216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5"/>
    </row>
    <row r="789" ht="15.75" customHeight="1">
      <c r="A789" s="216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5"/>
    </row>
    <row r="790" ht="15.75" customHeight="1">
      <c r="A790" s="216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5"/>
    </row>
    <row r="791" ht="15.75" customHeight="1">
      <c r="A791" s="216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5"/>
    </row>
    <row r="792" ht="15.75" customHeight="1">
      <c r="A792" s="216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5"/>
    </row>
    <row r="793" ht="15.75" customHeight="1">
      <c r="A793" s="216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5"/>
    </row>
    <row r="794" ht="15.75" customHeight="1">
      <c r="A794" s="216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5"/>
    </row>
    <row r="795" ht="15.75" customHeight="1">
      <c r="A795" s="216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5"/>
    </row>
    <row r="796" ht="15.75" customHeight="1">
      <c r="A796" s="216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5"/>
    </row>
    <row r="797" ht="15.75" customHeight="1">
      <c r="A797" s="216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5"/>
    </row>
    <row r="798" ht="15.75" customHeight="1">
      <c r="A798" s="216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5"/>
    </row>
    <row r="799" ht="15.75" customHeight="1">
      <c r="A799" s="216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5"/>
    </row>
    <row r="800" ht="15.75" customHeight="1">
      <c r="A800" s="216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5"/>
    </row>
    <row r="801" ht="15.75" customHeight="1">
      <c r="A801" s="216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5"/>
    </row>
    <row r="802" ht="15.75" customHeight="1">
      <c r="A802" s="216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5"/>
    </row>
    <row r="803" ht="15.75" customHeight="1">
      <c r="A803" s="216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5"/>
    </row>
    <row r="804" ht="15.75" customHeight="1">
      <c r="A804" s="216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5"/>
    </row>
    <row r="805" ht="15.75" customHeight="1">
      <c r="A805" s="216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5"/>
    </row>
    <row r="806" ht="15.75" customHeight="1">
      <c r="A806" s="216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5"/>
    </row>
    <row r="807" ht="15.75" customHeight="1">
      <c r="A807" s="216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5"/>
    </row>
    <row r="808" ht="15.75" customHeight="1">
      <c r="A808" s="216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5"/>
    </row>
    <row r="809" ht="15.75" customHeight="1">
      <c r="A809" s="216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5"/>
    </row>
    <row r="810" ht="15.75" customHeight="1">
      <c r="A810" s="216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5"/>
    </row>
    <row r="811" ht="15.75" customHeight="1">
      <c r="A811" s="216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5"/>
    </row>
    <row r="812" ht="15.75" customHeight="1">
      <c r="A812" s="216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5"/>
    </row>
    <row r="813" ht="15.75" customHeight="1">
      <c r="A813" s="216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5"/>
    </row>
    <row r="814" ht="15.75" customHeight="1">
      <c r="A814" s="216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5"/>
    </row>
    <row r="815" ht="15.75" customHeight="1">
      <c r="A815" s="216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5"/>
    </row>
    <row r="816" ht="15.75" customHeight="1">
      <c r="A816" s="216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5"/>
    </row>
    <row r="817" ht="15.75" customHeight="1">
      <c r="A817" s="216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5"/>
    </row>
    <row r="818" ht="15.75" customHeight="1">
      <c r="A818" s="216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5"/>
    </row>
    <row r="819" ht="15.75" customHeight="1">
      <c r="A819" s="216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5"/>
    </row>
    <row r="820" ht="15.75" customHeight="1">
      <c r="A820" s="216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5"/>
    </row>
    <row r="821" ht="15.75" customHeight="1">
      <c r="A821" s="216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5"/>
    </row>
    <row r="822" ht="15.75" customHeight="1">
      <c r="A822" s="216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5"/>
    </row>
    <row r="823" ht="15.75" customHeight="1">
      <c r="A823" s="216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5"/>
    </row>
    <row r="824" ht="15.75" customHeight="1">
      <c r="A824" s="216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5"/>
    </row>
    <row r="825" ht="15.75" customHeight="1">
      <c r="A825" s="216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5"/>
    </row>
    <row r="826" ht="15.75" customHeight="1">
      <c r="A826" s="216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5"/>
    </row>
    <row r="827" ht="15.75" customHeight="1">
      <c r="A827" s="216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5"/>
    </row>
    <row r="828" ht="15.75" customHeight="1">
      <c r="A828" s="216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5"/>
    </row>
    <row r="829" ht="15.75" customHeight="1">
      <c r="A829" s="216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5"/>
    </row>
    <row r="830" ht="15.75" customHeight="1">
      <c r="A830" s="216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5"/>
    </row>
    <row r="831" ht="15.75" customHeight="1">
      <c r="A831" s="216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5"/>
    </row>
    <row r="832" ht="15.75" customHeight="1">
      <c r="A832" s="216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5"/>
    </row>
    <row r="833" ht="15.75" customHeight="1">
      <c r="A833" s="216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5"/>
    </row>
    <row r="834" ht="15.75" customHeight="1">
      <c r="A834" s="216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5"/>
    </row>
    <row r="835" ht="15.75" customHeight="1">
      <c r="A835" s="216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5"/>
    </row>
    <row r="836" ht="15.75" customHeight="1">
      <c r="A836" s="216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5"/>
    </row>
    <row r="837" ht="15.75" customHeight="1">
      <c r="A837" s="216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5"/>
    </row>
    <row r="838" ht="15.75" customHeight="1">
      <c r="A838" s="216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5"/>
    </row>
    <row r="839" ht="15.75" customHeight="1">
      <c r="A839" s="216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5"/>
    </row>
    <row r="840" ht="15.75" customHeight="1">
      <c r="A840" s="216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5"/>
    </row>
    <row r="841" ht="15.75" customHeight="1">
      <c r="A841" s="216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5"/>
    </row>
    <row r="842" ht="15.75" customHeight="1">
      <c r="A842" s="216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5"/>
    </row>
    <row r="843" ht="15.75" customHeight="1">
      <c r="A843" s="216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5"/>
    </row>
    <row r="844" ht="15.75" customHeight="1">
      <c r="A844" s="216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5"/>
    </row>
    <row r="845" ht="15.75" customHeight="1">
      <c r="A845" s="216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5"/>
    </row>
    <row r="846" ht="15.75" customHeight="1">
      <c r="A846" s="216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5"/>
    </row>
    <row r="847" ht="15.75" customHeight="1">
      <c r="A847" s="216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5"/>
    </row>
    <row r="848" ht="15.75" customHeight="1">
      <c r="A848" s="216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5"/>
    </row>
    <row r="849" ht="15.75" customHeight="1">
      <c r="A849" s="216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5"/>
    </row>
    <row r="850" ht="15.75" customHeight="1">
      <c r="A850" s="216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5"/>
    </row>
    <row r="851" ht="15.75" customHeight="1">
      <c r="A851" s="216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5"/>
    </row>
    <row r="852" ht="15.75" customHeight="1">
      <c r="A852" s="216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5"/>
    </row>
    <row r="853" ht="15.75" customHeight="1">
      <c r="A853" s="216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5"/>
    </row>
    <row r="854" ht="15.75" customHeight="1">
      <c r="A854" s="216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5"/>
    </row>
    <row r="855" ht="15.75" customHeight="1">
      <c r="A855" s="216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5"/>
    </row>
    <row r="856" ht="15.75" customHeight="1">
      <c r="A856" s="216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5"/>
    </row>
    <row r="857" ht="15.75" customHeight="1">
      <c r="A857" s="216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5"/>
    </row>
    <row r="858" ht="15.75" customHeight="1">
      <c r="A858" s="216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5"/>
    </row>
    <row r="859" ht="15.75" customHeight="1">
      <c r="A859" s="216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5"/>
    </row>
    <row r="860" ht="15.75" customHeight="1">
      <c r="A860" s="216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5"/>
    </row>
    <row r="861" ht="15.75" customHeight="1">
      <c r="A861" s="216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5"/>
    </row>
    <row r="862" ht="15.75" customHeight="1">
      <c r="A862" s="216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5"/>
    </row>
    <row r="863" ht="15.75" customHeight="1">
      <c r="A863" s="216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5"/>
    </row>
    <row r="864" ht="15.75" customHeight="1">
      <c r="A864" s="216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5"/>
    </row>
    <row r="865" ht="15.75" customHeight="1">
      <c r="A865" s="216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5"/>
    </row>
    <row r="866" ht="15.75" customHeight="1">
      <c r="A866" s="216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5"/>
    </row>
    <row r="867" ht="15.75" customHeight="1">
      <c r="A867" s="216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5"/>
    </row>
    <row r="868" ht="15.75" customHeight="1">
      <c r="A868" s="216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5"/>
    </row>
    <row r="869" ht="15.75" customHeight="1">
      <c r="A869" s="216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5"/>
    </row>
    <row r="870" ht="15.75" customHeight="1">
      <c r="A870" s="216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5"/>
    </row>
    <row r="871" ht="15.75" customHeight="1">
      <c r="A871" s="216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5"/>
    </row>
    <row r="872" ht="15.75" customHeight="1">
      <c r="A872" s="216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5"/>
    </row>
    <row r="873" ht="15.75" customHeight="1">
      <c r="A873" s="216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5"/>
    </row>
    <row r="874" ht="15.75" customHeight="1">
      <c r="A874" s="216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5"/>
    </row>
    <row r="875" ht="15.75" customHeight="1">
      <c r="A875" s="216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5"/>
    </row>
    <row r="876" ht="15.75" customHeight="1">
      <c r="A876" s="216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5"/>
    </row>
    <row r="877" ht="15.75" customHeight="1">
      <c r="A877" s="216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5"/>
    </row>
    <row r="878" ht="15.75" customHeight="1">
      <c r="A878" s="216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5"/>
    </row>
    <row r="879" ht="15.75" customHeight="1">
      <c r="A879" s="216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5"/>
    </row>
    <row r="880" ht="15.75" customHeight="1">
      <c r="A880" s="216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5"/>
    </row>
    <row r="881" ht="15.75" customHeight="1">
      <c r="A881" s="216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5"/>
    </row>
    <row r="882" ht="15.75" customHeight="1">
      <c r="A882" s="216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5"/>
    </row>
    <row r="883" ht="15.75" customHeight="1">
      <c r="A883" s="216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5"/>
    </row>
    <row r="884" ht="15.75" customHeight="1">
      <c r="A884" s="216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5"/>
    </row>
    <row r="885" ht="15.75" customHeight="1">
      <c r="A885" s="216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5"/>
    </row>
    <row r="886" ht="15.75" customHeight="1">
      <c r="A886" s="216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5"/>
    </row>
    <row r="887" ht="15.75" customHeight="1">
      <c r="A887" s="216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5"/>
    </row>
    <row r="888" ht="15.75" customHeight="1">
      <c r="A888" s="216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5"/>
    </row>
    <row r="889" ht="15.75" customHeight="1">
      <c r="A889" s="216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5"/>
    </row>
    <row r="890" ht="15.75" customHeight="1">
      <c r="A890" s="216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5"/>
    </row>
    <row r="891" ht="15.75" customHeight="1">
      <c r="A891" s="216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5"/>
    </row>
    <row r="892" ht="15.75" customHeight="1">
      <c r="A892" s="216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5"/>
    </row>
    <row r="893" ht="15.75" customHeight="1">
      <c r="A893" s="216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5"/>
    </row>
    <row r="894" ht="15.75" customHeight="1">
      <c r="A894" s="216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5"/>
    </row>
    <row r="895" ht="15.75" customHeight="1">
      <c r="A895" s="216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5"/>
    </row>
    <row r="896" ht="15.75" customHeight="1">
      <c r="A896" s="216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5"/>
    </row>
    <row r="897" ht="15.75" customHeight="1">
      <c r="A897" s="216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5"/>
    </row>
    <row r="898" ht="15.75" customHeight="1">
      <c r="A898" s="216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5"/>
    </row>
    <row r="899" ht="15.75" customHeight="1">
      <c r="A899" s="216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5"/>
    </row>
    <row r="900" ht="15.75" customHeight="1">
      <c r="A900" s="216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5"/>
    </row>
    <row r="901" ht="15.75" customHeight="1">
      <c r="A901" s="216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5"/>
    </row>
    <row r="902" ht="15.75" customHeight="1">
      <c r="A902" s="216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5"/>
    </row>
    <row r="903" ht="15.75" customHeight="1">
      <c r="A903" s="216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5"/>
    </row>
    <row r="904" ht="15.75" customHeight="1">
      <c r="A904" s="216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5"/>
    </row>
    <row r="905" ht="15.75" customHeight="1">
      <c r="A905" s="216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5"/>
    </row>
    <row r="906" ht="15.75" customHeight="1">
      <c r="A906" s="216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5"/>
    </row>
    <row r="907" ht="15.75" customHeight="1">
      <c r="A907" s="216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5"/>
    </row>
    <row r="908" ht="15.75" customHeight="1">
      <c r="A908" s="216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5"/>
    </row>
    <row r="909" ht="15.75" customHeight="1">
      <c r="A909" s="216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5"/>
    </row>
    <row r="910" ht="15.75" customHeight="1">
      <c r="A910" s="216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5"/>
    </row>
    <row r="911" ht="15.75" customHeight="1">
      <c r="A911" s="216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5"/>
    </row>
    <row r="912" ht="15.75" customHeight="1">
      <c r="A912" s="216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5"/>
    </row>
    <row r="913" ht="15.75" customHeight="1">
      <c r="A913" s="216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5"/>
    </row>
    <row r="914" ht="15.75" customHeight="1">
      <c r="A914" s="216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5"/>
    </row>
    <row r="915" ht="15.75" customHeight="1">
      <c r="A915" s="216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5"/>
    </row>
    <row r="916" ht="15.75" customHeight="1">
      <c r="A916" s="216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5"/>
    </row>
    <row r="917" ht="15.75" customHeight="1">
      <c r="A917" s="216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5"/>
    </row>
    <row r="918" ht="15.75" customHeight="1">
      <c r="A918" s="216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5"/>
    </row>
    <row r="919" ht="15.75" customHeight="1">
      <c r="A919" s="216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5"/>
    </row>
    <row r="920" ht="15.75" customHeight="1">
      <c r="A920" s="216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5"/>
    </row>
    <row r="921" ht="15.75" customHeight="1">
      <c r="A921" s="216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5"/>
    </row>
    <row r="922" ht="15.75" customHeight="1">
      <c r="A922" s="216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5"/>
    </row>
    <row r="923" ht="15.75" customHeight="1">
      <c r="A923" s="216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5"/>
    </row>
    <row r="924" ht="15.75" customHeight="1">
      <c r="A924" s="216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5"/>
    </row>
    <row r="925" ht="15.75" customHeight="1">
      <c r="A925" s="216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5"/>
    </row>
    <row r="926" ht="15.75" customHeight="1">
      <c r="A926" s="216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5"/>
    </row>
    <row r="927" ht="15.75" customHeight="1">
      <c r="A927" s="216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5"/>
    </row>
    <row r="928" ht="15.75" customHeight="1">
      <c r="A928" s="216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5"/>
    </row>
    <row r="929" ht="15.75" customHeight="1">
      <c r="A929" s="216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5"/>
    </row>
    <row r="930" ht="15.75" customHeight="1">
      <c r="A930" s="216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5"/>
    </row>
    <row r="931" ht="15.75" customHeight="1">
      <c r="A931" s="216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5"/>
    </row>
    <row r="932" ht="15.75" customHeight="1">
      <c r="A932" s="216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5"/>
    </row>
    <row r="933" ht="15.75" customHeight="1">
      <c r="A933" s="216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5"/>
    </row>
    <row r="934" ht="15.75" customHeight="1">
      <c r="A934" s="216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5"/>
    </row>
    <row r="935" ht="15.75" customHeight="1">
      <c r="A935" s="216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5"/>
    </row>
    <row r="936" ht="15.75" customHeight="1">
      <c r="A936" s="216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5"/>
    </row>
    <row r="937" ht="15.75" customHeight="1">
      <c r="A937" s="216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5"/>
    </row>
    <row r="938" ht="15.75" customHeight="1">
      <c r="A938" s="216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5"/>
    </row>
    <row r="939" ht="15.75" customHeight="1">
      <c r="A939" s="216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5"/>
    </row>
    <row r="940" ht="15.75" customHeight="1">
      <c r="A940" s="216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5"/>
    </row>
    <row r="941" ht="15.75" customHeight="1">
      <c r="A941" s="216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5"/>
    </row>
    <row r="942" ht="15.75" customHeight="1">
      <c r="A942" s="216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5"/>
    </row>
    <row r="943" ht="15.75" customHeight="1">
      <c r="A943" s="216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5"/>
    </row>
    <row r="944" ht="15.75" customHeight="1">
      <c r="A944" s="216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5"/>
    </row>
    <row r="945" ht="15.75" customHeight="1">
      <c r="A945" s="216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5"/>
    </row>
    <row r="946" ht="15.75" customHeight="1">
      <c r="A946" s="216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5"/>
    </row>
    <row r="947" ht="15.75" customHeight="1">
      <c r="A947" s="216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5"/>
    </row>
    <row r="948" ht="15.75" customHeight="1">
      <c r="A948" s="216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5"/>
    </row>
    <row r="949" ht="15.75" customHeight="1">
      <c r="A949" s="216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5"/>
    </row>
    <row r="950" ht="15.75" customHeight="1">
      <c r="A950" s="216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5"/>
    </row>
    <row r="951" ht="15.75" customHeight="1">
      <c r="A951" s="216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5"/>
    </row>
    <row r="952" ht="15.75" customHeight="1">
      <c r="A952" s="216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5"/>
    </row>
    <row r="953" ht="15.75" customHeight="1">
      <c r="A953" s="216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5"/>
    </row>
    <row r="954" ht="15.75" customHeight="1">
      <c r="A954" s="216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5"/>
    </row>
    <row r="955" ht="15.75" customHeight="1">
      <c r="A955" s="216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5"/>
    </row>
    <row r="956" ht="15.75" customHeight="1">
      <c r="A956" s="216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5"/>
    </row>
    <row r="957" ht="15.75" customHeight="1">
      <c r="A957" s="216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5"/>
    </row>
    <row r="958" ht="15.75" customHeight="1">
      <c r="A958" s="216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5"/>
    </row>
    <row r="959" ht="15.75" customHeight="1">
      <c r="A959" s="216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5"/>
    </row>
    <row r="960" ht="15.75" customHeight="1">
      <c r="A960" s="216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5"/>
    </row>
    <row r="961" ht="15.75" customHeight="1">
      <c r="A961" s="216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5"/>
    </row>
    <row r="962" ht="15.75" customHeight="1">
      <c r="A962" s="216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5"/>
    </row>
    <row r="963" ht="15.75" customHeight="1">
      <c r="A963" s="216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5"/>
    </row>
    <row r="964" ht="15.75" customHeight="1">
      <c r="A964" s="216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5"/>
    </row>
    <row r="965" ht="15.75" customHeight="1">
      <c r="A965" s="216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5"/>
    </row>
    <row r="966" ht="15.75" customHeight="1">
      <c r="A966" s="216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5"/>
    </row>
    <row r="967" ht="15.75" customHeight="1">
      <c r="A967" s="216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5"/>
    </row>
    <row r="968" ht="15.75" customHeight="1">
      <c r="A968" s="216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5"/>
    </row>
    <row r="969" ht="15.75" customHeight="1">
      <c r="A969" s="216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5"/>
    </row>
    <row r="970" ht="15.75" customHeight="1">
      <c r="A970" s="216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5"/>
    </row>
    <row r="971" ht="15.75" customHeight="1">
      <c r="A971" s="216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5"/>
    </row>
    <row r="972" ht="15.75" customHeight="1">
      <c r="A972" s="216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5"/>
    </row>
    <row r="973" ht="15.75" customHeight="1">
      <c r="A973" s="216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5"/>
    </row>
    <row r="974" ht="15.75" customHeight="1">
      <c r="A974" s="216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5"/>
    </row>
    <row r="975" ht="15.75" customHeight="1">
      <c r="A975" s="216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5"/>
    </row>
    <row r="976" ht="15.75" customHeight="1">
      <c r="A976" s="216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5"/>
    </row>
    <row r="977" ht="15.75" customHeight="1">
      <c r="A977" s="216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5"/>
    </row>
    <row r="978" ht="15.75" customHeight="1">
      <c r="A978" s="216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5"/>
    </row>
    <row r="979" ht="15.75" customHeight="1">
      <c r="A979" s="216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5"/>
    </row>
    <row r="980" ht="15.75" customHeight="1">
      <c r="A980" s="216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5"/>
    </row>
    <row r="981" ht="15.75" customHeight="1">
      <c r="A981" s="216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5"/>
    </row>
    <row r="982" ht="15.75" customHeight="1">
      <c r="A982" s="216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5"/>
    </row>
    <row r="983" ht="15.75" customHeight="1">
      <c r="A983" s="216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5"/>
    </row>
    <row r="984" ht="15.75" customHeight="1">
      <c r="A984" s="216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5"/>
    </row>
    <row r="985" ht="15.75" customHeight="1">
      <c r="A985" s="216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5"/>
    </row>
    <row r="986" ht="15.75" customHeight="1">
      <c r="A986" s="216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5"/>
    </row>
    <row r="987" ht="15.75" customHeight="1">
      <c r="A987" s="216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5"/>
    </row>
    <row r="988" ht="15.75" customHeight="1">
      <c r="A988" s="216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5"/>
    </row>
    <row r="989" ht="15.75" customHeight="1">
      <c r="A989" s="216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5"/>
    </row>
    <row r="990" ht="15.75" customHeight="1">
      <c r="A990" s="216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5"/>
    </row>
    <row r="991" ht="15.75" customHeight="1">
      <c r="A991" s="216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5"/>
    </row>
    <row r="992" ht="15.75" customHeight="1">
      <c r="A992" s="216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5"/>
    </row>
    <row r="993" ht="15.75" customHeight="1">
      <c r="A993" s="216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5"/>
    </row>
    <row r="994" ht="15.75" customHeight="1">
      <c r="A994" s="216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5"/>
    </row>
    <row r="995" ht="15.75" customHeight="1">
      <c r="A995" s="218"/>
      <c r="B995" s="219"/>
      <c r="C995" s="219"/>
      <c r="D995" s="219"/>
      <c r="E995" s="219"/>
      <c r="F995" s="219"/>
      <c r="G995" s="219"/>
      <c r="H995" s="219"/>
      <c r="I995" s="219"/>
      <c r="J995" s="219"/>
      <c r="K995" s="219"/>
      <c r="L995" s="219"/>
      <c r="M995" s="219"/>
      <c r="N995" s="219"/>
      <c r="O995" s="219"/>
      <c r="P995" s="219"/>
      <c r="Q995" s="219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5"/>
    </row>
    <row r="996" ht="15" customHeight="1">
      <c r="A996" s="220"/>
      <c r="B996" s="221"/>
      <c r="C996" s="221"/>
      <c r="D996" s="221"/>
      <c r="E996" s="221"/>
      <c r="F996" s="221"/>
      <c r="G996" s="221"/>
      <c r="H996" s="221"/>
      <c r="I996" s="221"/>
      <c r="J996" s="221"/>
      <c r="K996" s="221"/>
      <c r="L996" s="221"/>
      <c r="M996" s="221"/>
      <c r="N996" s="221"/>
      <c r="O996" s="221"/>
      <c r="P996" s="221"/>
      <c r="Q996" s="221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5"/>
    </row>
    <row r="997" ht="15" customHeight="1">
      <c r="A997" s="215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5"/>
    </row>
    <row r="998" ht="15" customHeight="1">
      <c r="A998" s="215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5"/>
    </row>
    <row r="999" ht="15" customHeight="1">
      <c r="A999" s="215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5"/>
    </row>
    <row r="1000" ht="15" customHeight="1">
      <c r="A1000" s="215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5"/>
    </row>
    <row r="1001" ht="15" customHeight="1">
      <c r="A1001" s="215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5"/>
    </row>
    <row r="1002" ht="15" customHeight="1">
      <c r="A1002" s="215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5"/>
    </row>
    <row r="1003" ht="15" customHeight="1">
      <c r="A1003" s="215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5"/>
    </row>
    <row r="1004" ht="15" customHeight="1">
      <c r="A1004" s="215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5"/>
    </row>
    <row r="1005" ht="15" customHeight="1">
      <c r="A1005" s="215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5"/>
    </row>
    <row r="1006" ht="15" customHeight="1">
      <c r="A1006" s="215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5"/>
    </row>
    <row r="1007" ht="15" customHeight="1">
      <c r="A1007" s="215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5"/>
    </row>
    <row r="1008" ht="15" customHeight="1">
      <c r="A1008" s="215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5"/>
    </row>
    <row r="1009" ht="15" customHeight="1">
      <c r="A1009" s="215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5"/>
    </row>
    <row r="1010" ht="15" customHeight="1">
      <c r="A1010" s="215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5"/>
    </row>
    <row r="1011" ht="15" customHeight="1">
      <c r="A1011" s="215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5"/>
    </row>
    <row r="1012" ht="15" customHeight="1">
      <c r="A1012" s="215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5"/>
    </row>
    <row r="1013" ht="15" customHeight="1">
      <c r="A1013" s="215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5"/>
    </row>
    <row r="1014" ht="15" customHeight="1">
      <c r="A1014" s="215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5"/>
    </row>
    <row r="1015" ht="15" customHeight="1">
      <c r="A1015" s="215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5"/>
    </row>
    <row r="1016" ht="15" customHeight="1">
      <c r="A1016" s="215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5"/>
    </row>
    <row r="1017" ht="15" customHeight="1">
      <c r="A1017" s="215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5"/>
    </row>
    <row r="1018" ht="15" customHeight="1">
      <c r="A1018" s="215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5"/>
    </row>
    <row r="1019" ht="15" customHeight="1">
      <c r="A1019" s="215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5"/>
    </row>
    <row r="1020" ht="15" customHeight="1">
      <c r="A1020" s="215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5"/>
    </row>
    <row r="1021" ht="15" customHeight="1">
      <c r="A1021" s="215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5"/>
    </row>
    <row r="1022" ht="15" customHeight="1">
      <c r="A1022" s="215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5"/>
    </row>
    <row r="1023" ht="15" customHeight="1">
      <c r="A1023" s="215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5"/>
    </row>
    <row r="1024" ht="15" customHeight="1">
      <c r="A1024" s="215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5"/>
    </row>
    <row r="1025" ht="15" customHeight="1">
      <c r="A1025" s="215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5"/>
    </row>
    <row r="1026" ht="15" customHeight="1">
      <c r="A1026" s="215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5"/>
    </row>
    <row r="1027" ht="15" customHeight="1">
      <c r="A1027" s="215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5"/>
    </row>
    <row r="1028" ht="15" customHeight="1">
      <c r="A1028" s="215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5"/>
    </row>
    <row r="1029" ht="15" customHeight="1">
      <c r="A1029" s="215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5"/>
    </row>
    <row r="1030" ht="15" customHeight="1">
      <c r="A1030" s="215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5"/>
    </row>
    <row r="1031" ht="15" customHeight="1">
      <c r="A1031" s="215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5"/>
    </row>
    <row r="1032" ht="15" customHeight="1">
      <c r="A1032" s="215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5"/>
    </row>
    <row r="1033" ht="15" customHeight="1">
      <c r="A1033" s="215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5"/>
    </row>
    <row r="1034" ht="15" customHeight="1">
      <c r="A1034" s="215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5"/>
    </row>
    <row r="1035" ht="15" customHeight="1">
      <c r="A1035" s="215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5"/>
    </row>
    <row r="1036" ht="15" customHeight="1">
      <c r="A1036" s="215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5"/>
    </row>
    <row r="1037" ht="15" customHeight="1">
      <c r="A1037" s="215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5"/>
    </row>
    <row r="1038" ht="15" customHeight="1">
      <c r="A1038" s="215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5"/>
    </row>
    <row r="1039" ht="15" customHeight="1">
      <c r="A1039" s="215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5"/>
    </row>
    <row r="1040" ht="15" customHeight="1">
      <c r="A1040" s="215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5"/>
    </row>
    <row r="1041" ht="15" customHeight="1">
      <c r="A1041" s="215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5"/>
    </row>
    <row r="1042" ht="15" customHeight="1">
      <c r="A1042" s="215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5"/>
    </row>
    <row r="1043" ht="15" customHeight="1">
      <c r="A1043" s="215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5"/>
    </row>
    <row r="1044" ht="15" customHeight="1">
      <c r="A1044" s="215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5"/>
    </row>
    <row r="1045" ht="15" customHeight="1">
      <c r="A1045" s="215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5"/>
    </row>
    <row r="1046" ht="15" customHeight="1">
      <c r="A1046" s="215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5"/>
    </row>
    <row r="1047" ht="15" customHeight="1">
      <c r="A1047" s="215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5"/>
    </row>
    <row r="1048" ht="15" customHeight="1">
      <c r="A1048" s="215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5"/>
    </row>
    <row r="1049" ht="15" customHeight="1">
      <c r="A1049" s="215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5"/>
    </row>
    <row r="1050" ht="15" customHeight="1">
      <c r="A1050" s="215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5"/>
    </row>
    <row r="1051" ht="15" customHeight="1">
      <c r="A1051" s="215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5"/>
    </row>
    <row r="1052" ht="15" customHeight="1">
      <c r="A1052" s="215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5"/>
    </row>
    <row r="1053" ht="15" customHeight="1">
      <c r="A1053" s="215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5"/>
    </row>
    <row r="1054" ht="15" customHeight="1">
      <c r="A1054" s="215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5"/>
    </row>
    <row r="1055" ht="15" customHeight="1">
      <c r="A1055" s="215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5"/>
    </row>
    <row r="1056" ht="15" customHeight="1">
      <c r="A1056" s="215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5"/>
    </row>
    <row r="1057" ht="15" customHeight="1">
      <c r="A1057" s="215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5"/>
    </row>
    <row r="1058" ht="15" customHeight="1">
      <c r="A1058" s="215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5"/>
    </row>
    <row r="1059" ht="15" customHeight="1">
      <c r="A1059" s="215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5"/>
    </row>
    <row r="1060" ht="15" customHeight="1">
      <c r="A1060" s="215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5"/>
    </row>
    <row r="1061" ht="15" customHeight="1">
      <c r="A1061" s="215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5"/>
    </row>
    <row r="1062" ht="15" customHeight="1">
      <c r="A1062" s="215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5"/>
    </row>
    <row r="1063" ht="15" customHeight="1">
      <c r="A1063" s="215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5"/>
    </row>
    <row r="1064" ht="15" customHeight="1">
      <c r="A1064" s="215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5"/>
    </row>
    <row r="1065" ht="15" customHeight="1">
      <c r="A1065" s="215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5"/>
    </row>
    <row r="1066" ht="15" customHeight="1">
      <c r="A1066" s="215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5"/>
    </row>
    <row r="1067" ht="15" customHeight="1">
      <c r="A1067" s="215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5"/>
    </row>
    <row r="1068" ht="15" customHeight="1">
      <c r="A1068" s="215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5"/>
    </row>
    <row r="1069" ht="15" customHeight="1">
      <c r="A1069" s="215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5"/>
    </row>
    <row r="1070" ht="15" customHeight="1">
      <c r="A1070" s="215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5"/>
    </row>
    <row r="1071" ht="15" customHeight="1">
      <c r="A1071" s="215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5"/>
    </row>
    <row r="1072" ht="15" customHeight="1">
      <c r="A1072" s="215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5"/>
    </row>
    <row r="1073" ht="15" customHeight="1">
      <c r="A1073" s="215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5"/>
    </row>
    <row r="1074" ht="15" customHeight="1">
      <c r="A1074" s="215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5"/>
    </row>
    <row r="1075" ht="15" customHeight="1">
      <c r="A1075" s="215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5"/>
    </row>
    <row r="1076" ht="15" customHeight="1">
      <c r="A1076" s="215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5"/>
    </row>
    <row r="1077" ht="15" customHeight="1">
      <c r="A1077" s="215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5"/>
    </row>
    <row r="1078" ht="15" customHeight="1">
      <c r="A1078" s="215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5"/>
    </row>
    <row r="1079" ht="15" customHeight="1">
      <c r="A1079" s="215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5"/>
    </row>
    <row r="1080" ht="15" customHeight="1">
      <c r="A1080" s="215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5"/>
    </row>
    <row r="1081" ht="15" customHeight="1">
      <c r="A1081" s="215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5"/>
    </row>
    <row r="1082" ht="15" customHeight="1">
      <c r="A1082" s="215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5"/>
    </row>
    <row r="1083" ht="15" customHeight="1">
      <c r="A1083" s="215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5"/>
    </row>
    <row r="1084" ht="15" customHeight="1">
      <c r="A1084" s="215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5"/>
    </row>
    <row r="1085" ht="15" customHeight="1">
      <c r="A1085" s="215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5"/>
    </row>
    <row r="1086" ht="15" customHeight="1">
      <c r="A1086" s="215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5"/>
    </row>
    <row r="1087" ht="15" customHeight="1">
      <c r="A1087" s="215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5"/>
    </row>
    <row r="1088" ht="15" customHeight="1">
      <c r="A1088" s="215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5"/>
    </row>
    <row r="1089" ht="15" customHeight="1">
      <c r="A1089" s="215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5"/>
    </row>
    <row r="1090" ht="15" customHeight="1">
      <c r="A1090" s="215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5"/>
    </row>
    <row r="1091" ht="15" customHeight="1">
      <c r="A1091" s="215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5"/>
    </row>
    <row r="1092" ht="15" customHeight="1">
      <c r="A1092" s="215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5"/>
    </row>
    <row r="1093" ht="15" customHeight="1">
      <c r="A1093" s="215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5"/>
    </row>
    <row r="1094" ht="15" customHeight="1">
      <c r="A1094" s="215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5"/>
    </row>
    <row r="1095" ht="15" customHeight="1">
      <c r="A1095" s="215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5"/>
    </row>
    <row r="1096" ht="15" customHeight="1">
      <c r="A1096" s="215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5"/>
    </row>
    <row r="1097" ht="15" customHeight="1">
      <c r="A1097" s="215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5"/>
    </row>
    <row r="1098" ht="15" customHeight="1">
      <c r="A1098" s="215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5"/>
    </row>
    <row r="1099" ht="15" customHeight="1">
      <c r="A1099" s="215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5"/>
    </row>
    <row r="1100" ht="15" customHeight="1">
      <c r="A1100" s="215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5"/>
    </row>
    <row r="1101" ht="15" customHeight="1">
      <c r="A1101" s="215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5"/>
    </row>
    <row r="1102" ht="15" customHeight="1">
      <c r="A1102" s="215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5"/>
    </row>
    <row r="1103" ht="15" customHeight="1">
      <c r="A1103" s="215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5"/>
    </row>
    <row r="1104" ht="15" customHeight="1">
      <c r="A1104" s="215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5"/>
    </row>
    <row r="1105" ht="15" customHeight="1">
      <c r="A1105" s="215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5"/>
    </row>
    <row r="1106" ht="15" customHeight="1">
      <c r="A1106" s="215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5"/>
    </row>
    <row r="1107" ht="15" customHeight="1">
      <c r="A1107" s="215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5"/>
    </row>
    <row r="1108" ht="15" customHeight="1">
      <c r="A1108" s="215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5"/>
    </row>
    <row r="1109" ht="15" customHeight="1">
      <c r="A1109" s="215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5"/>
    </row>
    <row r="1110" ht="15" customHeight="1">
      <c r="A1110" s="215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5"/>
    </row>
    <row r="1111" ht="15" customHeight="1">
      <c r="A1111" s="215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5"/>
    </row>
    <row r="1112" ht="15" customHeight="1">
      <c r="A1112" s="215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5"/>
    </row>
    <row r="1113" ht="15" customHeight="1">
      <c r="A1113" s="215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5"/>
    </row>
    <row r="1114" ht="15" customHeight="1">
      <c r="A1114" s="215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5"/>
    </row>
    <row r="1115" ht="15" customHeight="1">
      <c r="A1115" s="215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5"/>
    </row>
    <row r="1116" ht="15" customHeight="1">
      <c r="A1116" s="215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5"/>
    </row>
    <row r="1117" ht="15" customHeight="1">
      <c r="A1117" s="215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5"/>
    </row>
    <row r="1118" ht="15" customHeight="1">
      <c r="A1118" s="215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5"/>
    </row>
    <row r="1119" ht="15" customHeight="1">
      <c r="A1119" s="215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5"/>
    </row>
    <row r="1120" ht="15" customHeight="1">
      <c r="A1120" s="215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5"/>
    </row>
    <row r="1121" ht="15" customHeight="1">
      <c r="A1121" s="215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5"/>
    </row>
    <row r="1122" ht="15" customHeight="1">
      <c r="A1122" s="215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5"/>
    </row>
    <row r="1123" ht="15" customHeight="1">
      <c r="A1123" s="215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5"/>
    </row>
    <row r="1124" ht="15" customHeight="1">
      <c r="A1124" s="215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5"/>
    </row>
    <row r="1125" ht="15" customHeight="1">
      <c r="A1125" s="215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5"/>
    </row>
    <row r="1126" ht="15" customHeight="1">
      <c r="A1126" s="215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5"/>
    </row>
    <row r="1127" ht="15" customHeight="1">
      <c r="A1127" s="215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5"/>
    </row>
    <row r="1128" ht="15" customHeight="1">
      <c r="A1128" s="215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5"/>
    </row>
    <row r="1129" ht="15" customHeight="1">
      <c r="A1129" s="215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5"/>
    </row>
    <row r="1130" ht="15" customHeight="1">
      <c r="A1130" s="215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5"/>
    </row>
    <row r="1131" ht="15" customHeight="1">
      <c r="A1131" s="215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5"/>
    </row>
    <row r="1132" ht="15" customHeight="1">
      <c r="A1132" s="215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5"/>
    </row>
    <row r="1133" ht="15" customHeight="1">
      <c r="A1133" s="215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5"/>
    </row>
    <row r="1134" ht="15" customHeight="1">
      <c r="A1134" s="215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5"/>
    </row>
    <row r="1135" ht="15" customHeight="1">
      <c r="A1135" s="215"/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5"/>
    </row>
    <row r="1136" ht="15" customHeight="1">
      <c r="A1136" s="215"/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5"/>
    </row>
    <row r="1137" ht="15" customHeight="1">
      <c r="A1137" s="215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5"/>
    </row>
    <row r="1138" ht="15" customHeight="1">
      <c r="A1138" s="215"/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5"/>
    </row>
    <row r="1139" ht="15" customHeight="1">
      <c r="A1139" s="215"/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5"/>
    </row>
    <row r="1140" ht="15" customHeight="1">
      <c r="A1140" s="215"/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5"/>
    </row>
    <row r="1141" ht="15" customHeight="1">
      <c r="A1141" s="215"/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5"/>
    </row>
    <row r="1142" ht="15" customHeight="1">
      <c r="A1142" s="215"/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5"/>
    </row>
    <row r="1143" ht="15" customHeight="1">
      <c r="A1143" s="215"/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5"/>
    </row>
    <row r="1144" ht="15" customHeight="1">
      <c r="A1144" s="215"/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5"/>
    </row>
    <row r="1145" ht="15" customHeight="1">
      <c r="A1145" s="215"/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5"/>
    </row>
    <row r="1146" ht="15" customHeight="1">
      <c r="A1146" s="215"/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5"/>
    </row>
    <row r="1147" ht="15" customHeight="1">
      <c r="A1147" s="215"/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5"/>
    </row>
    <row r="1148" ht="15" customHeight="1">
      <c r="A1148" s="215"/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5"/>
    </row>
    <row r="1149" ht="15" customHeight="1">
      <c r="A1149" s="215"/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5"/>
    </row>
    <row r="1150" ht="15" customHeight="1">
      <c r="A1150" s="215"/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5"/>
    </row>
    <row r="1151" ht="15" customHeight="1">
      <c r="A1151" s="215"/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5"/>
    </row>
    <row r="1152" ht="15" customHeight="1">
      <c r="A1152" s="215"/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5"/>
    </row>
    <row r="1153" ht="15" customHeight="1">
      <c r="A1153" s="215"/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5"/>
    </row>
    <row r="1154" ht="15" customHeight="1">
      <c r="A1154" s="215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5"/>
    </row>
    <row r="1155" ht="15" customHeight="1">
      <c r="A1155" s="215"/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5"/>
    </row>
    <row r="1156" ht="15" customHeight="1">
      <c r="A1156" s="215"/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5"/>
    </row>
    <row r="1157" ht="15" customHeight="1">
      <c r="A1157" s="215"/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5"/>
    </row>
    <row r="1158" ht="15" customHeight="1">
      <c r="A1158" s="215"/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5"/>
    </row>
    <row r="1159" ht="15" customHeight="1">
      <c r="A1159" s="215"/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5"/>
    </row>
    <row r="1160" ht="15" customHeight="1">
      <c r="A1160" s="215"/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5"/>
    </row>
    <row r="1161" ht="15" customHeight="1">
      <c r="A1161" s="215"/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5"/>
    </row>
    <row r="1162" ht="15" customHeight="1">
      <c r="A1162" s="215"/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5"/>
    </row>
    <row r="1163" ht="15" customHeight="1">
      <c r="A1163" s="215"/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5"/>
    </row>
    <row r="1164" ht="15" customHeight="1">
      <c r="A1164" s="215"/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5"/>
    </row>
    <row r="1165" ht="15" customHeight="1">
      <c r="A1165" s="215"/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5"/>
    </row>
    <row r="1166" ht="15" customHeight="1">
      <c r="A1166" s="215"/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5"/>
    </row>
    <row r="1167" ht="15" customHeight="1">
      <c r="A1167" s="215"/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5"/>
    </row>
    <row r="1168" ht="15" customHeight="1">
      <c r="A1168" s="215"/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5"/>
    </row>
    <row r="1169" ht="15" customHeight="1">
      <c r="A1169" s="215"/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5"/>
    </row>
    <row r="1170" ht="15" customHeight="1">
      <c r="A1170" s="215"/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5"/>
    </row>
    <row r="1171" ht="15" customHeight="1">
      <c r="A1171" s="215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5"/>
    </row>
    <row r="1172" ht="15" customHeight="1">
      <c r="A1172" s="215"/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5"/>
    </row>
    <row r="1173" ht="15" customHeight="1">
      <c r="A1173" s="215"/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5"/>
    </row>
    <row r="1174" ht="15" customHeight="1">
      <c r="A1174" s="215"/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5"/>
    </row>
    <row r="1175" ht="15" customHeight="1">
      <c r="A1175" s="215"/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5"/>
    </row>
    <row r="1176" ht="15" customHeight="1">
      <c r="A1176" s="215"/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5"/>
    </row>
    <row r="1177" ht="15" customHeight="1">
      <c r="A1177" s="215"/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5"/>
    </row>
    <row r="1178" ht="15" customHeight="1">
      <c r="A1178" s="215"/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5"/>
    </row>
    <row r="1179" ht="15" customHeight="1">
      <c r="A1179" s="215"/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5"/>
    </row>
    <row r="1180" ht="15" customHeight="1">
      <c r="A1180" s="215"/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5"/>
    </row>
    <row r="1181" ht="15" customHeight="1">
      <c r="A1181" s="215"/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5"/>
    </row>
    <row r="1182" ht="15" customHeight="1">
      <c r="A1182" s="215"/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5"/>
    </row>
    <row r="1183" ht="15" customHeight="1">
      <c r="A1183" s="215"/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5"/>
    </row>
    <row r="1184" ht="15" customHeight="1">
      <c r="A1184" s="215"/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5"/>
    </row>
    <row r="1185" ht="15" customHeight="1">
      <c r="A1185" s="215"/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5"/>
    </row>
    <row r="1186" ht="15" customHeight="1">
      <c r="A1186" s="215"/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5"/>
    </row>
    <row r="1187" ht="15" customHeight="1">
      <c r="A1187" s="215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5"/>
    </row>
    <row r="1188" ht="15" customHeight="1">
      <c r="A1188" s="215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5"/>
    </row>
    <row r="1189" ht="15" customHeight="1">
      <c r="A1189" s="215"/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5"/>
    </row>
    <row r="1190" ht="15" customHeight="1">
      <c r="A1190" s="215"/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5"/>
    </row>
    <row r="1191" ht="15" customHeight="1">
      <c r="A1191" s="215"/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5"/>
    </row>
    <row r="1192" ht="15" customHeight="1">
      <c r="A1192" s="215"/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5"/>
    </row>
    <row r="1193" ht="15" customHeight="1">
      <c r="A1193" s="215"/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5"/>
    </row>
    <row r="1194" ht="15" customHeight="1">
      <c r="A1194" s="215"/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5"/>
    </row>
    <row r="1195" ht="15" customHeight="1">
      <c r="A1195" s="215"/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5"/>
    </row>
    <row r="1196" ht="15" customHeight="1">
      <c r="A1196" s="215"/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5"/>
    </row>
    <row r="1197" ht="15" customHeight="1">
      <c r="A1197" s="215"/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5"/>
    </row>
    <row r="1198" ht="15" customHeight="1">
      <c r="A1198" s="215"/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5"/>
    </row>
    <row r="1199" ht="15" customHeight="1">
      <c r="A1199" s="215"/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5"/>
    </row>
    <row r="1200" ht="15" customHeight="1">
      <c r="A1200" s="215"/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5"/>
    </row>
    <row r="1201" ht="15" customHeight="1">
      <c r="A1201" s="215"/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5"/>
    </row>
    <row r="1202" ht="15" customHeight="1">
      <c r="A1202" s="215"/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5"/>
    </row>
    <row r="1203" ht="15" customHeight="1">
      <c r="A1203" s="215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5"/>
    </row>
    <row r="1204" ht="15" customHeight="1">
      <c r="A1204" s="215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5"/>
    </row>
    <row r="1205" ht="15" customHeight="1">
      <c r="A1205" s="215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5"/>
    </row>
    <row r="1206" ht="15" customHeight="1">
      <c r="A1206" s="215"/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5"/>
    </row>
    <row r="1207" ht="15" customHeight="1">
      <c r="A1207" s="215"/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5"/>
    </row>
    <row r="1208" ht="15" customHeight="1">
      <c r="A1208" s="215"/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5"/>
    </row>
    <row r="1209" ht="15" customHeight="1">
      <c r="A1209" s="215"/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5"/>
    </row>
    <row r="1210" ht="15" customHeight="1">
      <c r="A1210" s="215"/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5"/>
    </row>
    <row r="1211" ht="15" customHeight="1">
      <c r="A1211" s="215"/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5"/>
    </row>
    <row r="1212" ht="15" customHeight="1">
      <c r="A1212" s="215"/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5"/>
    </row>
    <row r="1213" ht="15" customHeight="1">
      <c r="A1213" s="215"/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5"/>
    </row>
    <row r="1214" ht="15" customHeight="1">
      <c r="A1214" s="215"/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5"/>
    </row>
    <row r="1215" ht="15" customHeight="1">
      <c r="A1215" s="215"/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5"/>
    </row>
    <row r="1216" ht="15" customHeight="1">
      <c r="A1216" s="215"/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5"/>
    </row>
    <row r="1217" ht="15" customHeight="1">
      <c r="A1217" s="215"/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5"/>
    </row>
    <row r="1218" ht="15" customHeight="1">
      <c r="A1218" s="215"/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5"/>
    </row>
    <row r="1219" ht="15" customHeight="1">
      <c r="A1219" s="215"/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5"/>
    </row>
    <row r="1220" ht="15" customHeight="1">
      <c r="A1220" s="215"/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5"/>
    </row>
    <row r="1221" ht="15" customHeight="1">
      <c r="A1221" s="215"/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5"/>
    </row>
    <row r="1222" ht="15" customHeight="1">
      <c r="A1222" s="215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5"/>
    </row>
    <row r="1223" ht="15" customHeight="1">
      <c r="A1223" s="215"/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5"/>
    </row>
    <row r="1224" ht="15" customHeight="1">
      <c r="A1224" s="215"/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5"/>
    </row>
    <row r="1225" ht="15" customHeight="1">
      <c r="A1225" s="215"/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5"/>
    </row>
    <row r="1226" ht="15" customHeight="1">
      <c r="A1226" s="215"/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5"/>
    </row>
    <row r="1227" ht="15" customHeight="1">
      <c r="A1227" s="215"/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5"/>
    </row>
    <row r="1228" ht="15" customHeight="1">
      <c r="A1228" s="215"/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5"/>
    </row>
    <row r="1229" ht="15" customHeight="1">
      <c r="A1229" s="215"/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5"/>
    </row>
    <row r="1230" ht="15" customHeight="1">
      <c r="A1230" s="215"/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5"/>
    </row>
    <row r="1231" ht="15" customHeight="1">
      <c r="A1231" s="215"/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5"/>
    </row>
    <row r="1232" ht="15" customHeight="1">
      <c r="A1232" s="215"/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5"/>
    </row>
    <row r="1233" ht="15" customHeight="1">
      <c r="A1233" s="215"/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5"/>
    </row>
    <row r="1234" ht="15" customHeight="1">
      <c r="A1234" s="215"/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5"/>
    </row>
    <row r="1235" ht="15" customHeight="1">
      <c r="A1235" s="215"/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5"/>
    </row>
    <row r="1236" ht="15" customHeight="1">
      <c r="A1236" s="215"/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5"/>
    </row>
    <row r="1237" ht="15" customHeight="1">
      <c r="A1237" s="215"/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5"/>
    </row>
    <row r="1238" ht="15" customHeight="1">
      <c r="A1238" s="215"/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5"/>
    </row>
    <row r="1239" ht="15" customHeight="1">
      <c r="A1239" s="215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5"/>
    </row>
    <row r="1240" ht="15" customHeight="1">
      <c r="A1240" s="215"/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5"/>
    </row>
    <row r="1241" ht="15" customHeight="1">
      <c r="A1241" s="215"/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5"/>
    </row>
    <row r="1242" ht="15" customHeight="1">
      <c r="A1242" s="215"/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5"/>
    </row>
    <row r="1243" ht="15" customHeight="1">
      <c r="A1243" s="215"/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5"/>
    </row>
    <row r="1244" ht="15" customHeight="1">
      <c r="A1244" s="215"/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5"/>
    </row>
    <row r="1245" ht="15" customHeight="1">
      <c r="A1245" s="215"/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5"/>
    </row>
    <row r="1246" ht="15" customHeight="1">
      <c r="A1246" s="215"/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5"/>
    </row>
    <row r="1247" ht="15" customHeight="1">
      <c r="A1247" s="215"/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5"/>
    </row>
    <row r="1248" ht="15" customHeight="1">
      <c r="A1248" s="215"/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5"/>
    </row>
    <row r="1249" ht="15" customHeight="1">
      <c r="A1249" s="215"/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5"/>
    </row>
    <row r="1250" ht="15" customHeight="1">
      <c r="A1250" s="215"/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5"/>
    </row>
    <row r="1251" ht="15" customHeight="1">
      <c r="A1251" s="215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5"/>
    </row>
    <row r="1252" ht="15" customHeight="1">
      <c r="A1252" s="215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5"/>
    </row>
    <row r="1253" ht="15" customHeight="1">
      <c r="A1253" s="215"/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5"/>
    </row>
    <row r="1254" ht="15" customHeight="1">
      <c r="A1254" s="215"/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5"/>
    </row>
    <row r="1255" ht="15" customHeight="1">
      <c r="A1255" s="215"/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5"/>
    </row>
    <row r="1256" ht="15" customHeight="1">
      <c r="A1256" s="215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5"/>
    </row>
    <row r="1257" ht="15" customHeight="1">
      <c r="A1257" s="215"/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5"/>
    </row>
    <row r="1258" ht="15" customHeight="1">
      <c r="A1258" s="215"/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5"/>
    </row>
    <row r="1259" ht="15" customHeight="1">
      <c r="A1259" s="215"/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5"/>
    </row>
    <row r="1260" ht="15" customHeight="1">
      <c r="A1260" s="215"/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5"/>
    </row>
    <row r="1261" ht="15" customHeight="1">
      <c r="A1261" s="215"/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5"/>
    </row>
    <row r="1262" ht="15" customHeight="1">
      <c r="A1262" s="215"/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5"/>
    </row>
    <row r="1263" ht="15" customHeight="1">
      <c r="A1263" s="215"/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5"/>
    </row>
    <row r="1264" ht="15" customHeight="1">
      <c r="A1264" s="215"/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5"/>
    </row>
    <row r="1265" ht="15" customHeight="1">
      <c r="A1265" s="215"/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5"/>
    </row>
    <row r="1266" ht="15" customHeight="1">
      <c r="A1266" s="215"/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5"/>
    </row>
    <row r="1267" ht="15" customHeight="1">
      <c r="A1267" s="215"/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5"/>
    </row>
    <row r="1268" ht="15" customHeight="1">
      <c r="A1268" s="215"/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5"/>
    </row>
    <row r="1269" ht="15" customHeight="1">
      <c r="A1269" s="215"/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5"/>
    </row>
    <row r="1270" ht="15" customHeight="1">
      <c r="A1270" s="215"/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5"/>
    </row>
    <row r="1271" ht="15" customHeight="1">
      <c r="A1271" s="215"/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5"/>
    </row>
    <row r="1272" ht="15" customHeight="1">
      <c r="A1272" s="215"/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5"/>
    </row>
    <row r="1273" ht="15" customHeight="1">
      <c r="A1273" s="215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5"/>
    </row>
    <row r="1274" ht="15" customHeight="1">
      <c r="A1274" s="215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5"/>
    </row>
    <row r="1275" ht="15" customHeight="1">
      <c r="A1275" s="215"/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5"/>
    </row>
    <row r="1276" ht="15" customHeight="1">
      <c r="A1276" s="215"/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5"/>
    </row>
    <row r="1277" ht="15" customHeight="1">
      <c r="A1277" s="215"/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5"/>
    </row>
    <row r="1278" ht="15" customHeight="1">
      <c r="A1278" s="215"/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5"/>
    </row>
    <row r="1279" ht="15" customHeight="1">
      <c r="A1279" s="215"/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5"/>
    </row>
    <row r="1280" ht="15" customHeight="1">
      <c r="A1280" s="215"/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5"/>
    </row>
    <row r="1281" ht="15" customHeight="1">
      <c r="A1281" s="215"/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5"/>
    </row>
    <row r="1282" ht="15" customHeight="1">
      <c r="A1282" s="215"/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5"/>
    </row>
    <row r="1283" ht="15" customHeight="1">
      <c r="A1283" s="215"/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5"/>
    </row>
    <row r="1284" ht="15" customHeight="1">
      <c r="A1284" s="215"/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5"/>
    </row>
    <row r="1285" ht="15" customHeight="1">
      <c r="A1285" s="215"/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5"/>
    </row>
    <row r="1286" ht="15" customHeight="1">
      <c r="A1286" s="215"/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5"/>
    </row>
    <row r="1287" ht="15" customHeight="1">
      <c r="A1287" s="215"/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5"/>
    </row>
    <row r="1288" ht="15" customHeight="1">
      <c r="A1288" s="215"/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5"/>
    </row>
    <row r="1289" ht="15" customHeight="1">
      <c r="A1289" s="215"/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5"/>
    </row>
    <row r="1290" ht="15" customHeight="1">
      <c r="A1290" s="215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5"/>
    </row>
    <row r="1291" ht="15" customHeight="1">
      <c r="A1291" s="215"/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5"/>
    </row>
    <row r="1292" ht="15" customHeight="1">
      <c r="A1292" s="215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5"/>
    </row>
    <row r="1293" ht="15" customHeight="1">
      <c r="A1293" s="215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5"/>
    </row>
    <row r="1294" ht="15" customHeight="1">
      <c r="A1294" s="215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5"/>
    </row>
    <row r="1295" ht="15" customHeight="1">
      <c r="A1295" s="215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5"/>
    </row>
    <row r="1296" ht="15" customHeight="1">
      <c r="A1296" s="215"/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5"/>
    </row>
    <row r="1297" ht="15" customHeight="1">
      <c r="A1297" s="215"/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5"/>
    </row>
    <row r="1298" ht="15" customHeight="1">
      <c r="A1298" s="215"/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5"/>
    </row>
    <row r="1299" ht="15" customHeight="1">
      <c r="A1299" s="215"/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5"/>
    </row>
    <row r="1300" ht="15" customHeight="1">
      <c r="A1300" s="215"/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5"/>
    </row>
    <row r="1301" ht="15" customHeight="1">
      <c r="A1301" s="215"/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5"/>
    </row>
    <row r="1302" ht="15" customHeight="1">
      <c r="A1302" s="215"/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5"/>
    </row>
    <row r="1303" ht="15" customHeight="1">
      <c r="A1303" s="215"/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5"/>
    </row>
    <row r="1304" ht="15" customHeight="1">
      <c r="A1304" s="215"/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5"/>
    </row>
    <row r="1305" ht="15" customHeight="1">
      <c r="A1305" s="215"/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5"/>
    </row>
    <row r="1306" ht="15" customHeight="1">
      <c r="A1306" s="215"/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5"/>
    </row>
    <row r="1307" ht="15" customHeight="1">
      <c r="A1307" s="215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5"/>
    </row>
    <row r="1308" ht="15" customHeight="1">
      <c r="A1308" s="215"/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5"/>
    </row>
    <row r="1309" ht="15" customHeight="1">
      <c r="A1309" s="222"/>
      <c r="B1309" s="223"/>
      <c r="C1309" s="223"/>
      <c r="D1309" s="223"/>
      <c r="E1309" s="223"/>
      <c r="F1309" s="223"/>
      <c r="G1309" s="223"/>
      <c r="H1309" s="223"/>
      <c r="I1309" s="223"/>
      <c r="J1309" s="223"/>
      <c r="K1309" s="223"/>
      <c r="L1309" s="223"/>
      <c r="M1309" s="223"/>
      <c r="N1309" s="223"/>
      <c r="O1309" s="223"/>
      <c r="P1309" s="223"/>
      <c r="Q1309" s="223"/>
      <c r="R1309" s="223"/>
      <c r="S1309" s="223"/>
      <c r="T1309" s="223"/>
      <c r="U1309" s="223"/>
      <c r="V1309" s="223"/>
      <c r="W1309" s="223"/>
      <c r="X1309" s="223"/>
      <c r="Y1309" s="223"/>
      <c r="Z1309" s="223"/>
      <c r="AA1309" s="223"/>
      <c r="AB1309" s="223"/>
      <c r="AC1309" s="223"/>
      <c r="AD1309" s="223"/>
      <c r="AE1309" s="223"/>
      <c r="AF1309" s="223"/>
      <c r="AG1309" s="223"/>
      <c r="AH1309" s="223"/>
      <c r="AI1309" s="223"/>
      <c r="AJ1309" s="223"/>
      <c r="AK1309" s="224"/>
    </row>
  </sheetData>
  <mergeCells count="16">
    <mergeCell ref="O27:P27"/>
    <mergeCell ref="C29:P29"/>
    <mergeCell ref="A11:B11"/>
    <mergeCell ref="A57:C57"/>
    <mergeCell ref="A13:B13"/>
    <mergeCell ref="A12:B12"/>
    <mergeCell ref="A9:B9"/>
    <mergeCell ref="A10:B10"/>
    <mergeCell ref="A1:B1"/>
    <mergeCell ref="A2:B2"/>
    <mergeCell ref="A4:B4"/>
    <mergeCell ref="A5:B5"/>
    <mergeCell ref="A8:B8"/>
    <mergeCell ref="A6:B6"/>
    <mergeCell ref="A7:B7"/>
    <mergeCell ref="A3:B3"/>
  </mergeCells>
  <conditionalFormatting sqref="C1:C14">
    <cfRule type="containsText" dxfId="0" priority="1" stopIfTrue="1" text="Yes">
      <formula>NOT(ISERROR(FIND(UPPER("Yes"),UPPER(C1))))</formula>
      <formula>"Yes"</formula>
    </cfRule>
    <cfRule type="containsText" dxfId="1" priority="2" stopIfTrue="1" text="No">
      <formula>NOT(ISERROR(FIND(UPPER("No"),UPPER(C1))))</formula>
      <formula>"No"</formula>
    </cfRule>
  </conditionalFormatting>
  <conditionalFormatting sqref="B26:M26">
    <cfRule type="beginsWith" dxfId="2" priority="1" stopIfTrue="1" text="X">
      <formula>FIND(UPPER("X"),UPPER(B26))=1</formula>
      <formula>"X"</formula>
    </cfRule>
  </conditionalFormatting>
  <conditionalFormatting sqref="A31 A35:A37 A39">
    <cfRule type="cellIs" dxfId="3" priority="1" operator="equal" stopIfTrue="1">
      <formula>"Amplification Buffer"</formula>
    </cfRule>
    <cfRule type="containsText" dxfId="4" priority="2" stopIfTrue="1" text="Polymer">
      <formula>NOT(ISERROR(FIND(UPPER("Polymer"),UPPER(A31))))</formula>
      <formula>"Polymer"</formula>
    </cfRule>
    <cfRule type="containsText" dxfId="5" priority="3" stopIfTrue="1" text="Primary">
      <formula>NOT(ISERROR(FIND(UPPER("Primary"),UPPER(A31))))</formula>
      <formula>"Primary"</formula>
    </cfRule>
    <cfRule type="containsText" dxfId="6" priority="4" stopIfTrue="1" text="Preblock">
      <formula>NOT(ISERROR(FIND(UPPER("Preblock"),UPPER(A31))))</formula>
      <formula>"Preblock"</formula>
    </cfRule>
  </conditionalFormatting>
  <dataValidations count="2">
    <dataValidation type="list" allowBlank="1" showInputMessage="1" showErrorMessage="1" sqref="C1:C9">
      <formula1>"Yes,No"</formula1>
    </dataValidation>
    <dataValidation type="list" allowBlank="1" showInputMessage="1" showErrorMessage="1" sqref="C10">
      <formula1>"1,2,3,4,5,6,7,8,9,10,11,12"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