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henoCycler (Akoya Names)" sheetId="1" r:id="rId4"/>
    <sheet name="CODEX (Nolan Names)" sheetId="2" r:id="rId5"/>
  </sheets>
</workbook>
</file>

<file path=xl/sharedStrings.xml><?xml version="1.0" encoding="utf-8"?>
<sst xmlns="http://schemas.openxmlformats.org/spreadsheetml/2006/main" uniqueCount="124">
  <si>
    <r>
      <rPr>
        <b val="1"/>
        <sz val="18"/>
        <color indexed="10"/>
        <rFont val="Helvetica Neue"/>
      </rPr>
      <t xml:space="preserve">Important! </t>
    </r>
    <r>
      <rPr>
        <b val="1"/>
        <sz val="18"/>
        <color indexed="8"/>
        <rFont val="Helvetica Neue"/>
      </rPr>
      <t xml:space="preserve">Adjust the values below (click for drop down selection) and the spreadsheet will auto-fill </t>
    </r>
  </si>
  <si>
    <t>Omni-Stainer module type</t>
  </si>
  <si>
    <t>S12</t>
  </si>
  <si>
    <t>Assemble Flow Cells in PBS or Hydration Buffer</t>
  </si>
  <si>
    <t>Num samples:</t>
  </si>
  <si>
    <t>Antibody screening mode</t>
  </si>
  <si>
    <t>Yes</t>
  </si>
  <si>
    <t xml:space="preserve">Antibody cocktail / slide (μL) </t>
  </si>
  <si>
    <t>(general AB cocktail/slide) =</t>
  </si>
  <si>
    <t>120 μL</t>
  </si>
  <si>
    <t>Deck position 10:</t>
  </si>
  <si>
    <r>
      <rPr>
        <b val="1"/>
        <sz val="10"/>
        <color indexed="8"/>
        <rFont val="Arial"/>
      </rPr>
      <t>Buffers reservoir</t>
    </r>
    <r>
      <rPr>
        <sz val="10"/>
        <color indexed="8"/>
        <rFont val="Arial"/>
      </rPr>
      <t xml:space="preserve"> (12-trough, sealed with a pierceable sealing sheet) </t>
    </r>
  </si>
  <si>
    <t>Reagent Volume</t>
  </si>
  <si>
    <t>A</t>
  </si>
  <si>
    <t>Hydration Buffer + 1.6% PFA</t>
  </si>
  <si>
    <t>Staining Buffer</t>
  </si>
  <si>
    <t>Storage Buffer + 1.6% PFA</t>
  </si>
  <si>
    <t>MeOH</t>
  </si>
  <si>
    <t>1x PBS</t>
  </si>
  <si>
    <t>PhenoCyler running buffer (1x CODEX buffer)</t>
  </si>
  <si>
    <t>Screening Buffer (12mL 1x CODEX buffer with 3mL DMSO)</t>
  </si>
  <si>
    <t>Stripping Buffer (3mL 1x CODEX buffer mixed with 12mL DMSO)</t>
  </si>
  <si>
    <t>Storage Buffer</t>
  </si>
  <si>
    <t>X</t>
  </si>
  <si>
    <t>10 mL</t>
  </si>
  <si>
    <t>Deck position 7:</t>
  </si>
  <si>
    <r>
      <rPr>
        <b val="1"/>
        <sz val="10"/>
        <color indexed="8"/>
        <rFont val="Arial"/>
      </rPr>
      <t>Antibody plate</t>
    </r>
    <r>
      <rPr>
        <sz val="10"/>
        <color indexed="8"/>
        <rFont val="Arial"/>
      </rPr>
      <t xml:space="preserve"> (96-well plate, </t>
    </r>
    <r>
      <rPr>
        <b val="1"/>
        <sz val="10"/>
        <color indexed="10"/>
        <rFont val="Arial"/>
      </rPr>
      <t xml:space="preserve">sealed </t>
    </r>
    <r>
      <rPr>
        <sz val="10"/>
        <color indexed="8"/>
        <rFont val="Arial"/>
      </rPr>
      <t xml:space="preserve">with aluminum sheet). </t>
    </r>
    <r>
      <rPr>
        <b val="1"/>
        <sz val="10"/>
        <color indexed="18"/>
        <rFont val="Arial"/>
      </rPr>
      <t xml:space="preserve">Important! </t>
    </r>
    <r>
      <rPr>
        <sz val="10"/>
        <color indexed="8"/>
        <rFont val="Arial"/>
      </rPr>
      <t>Each column of the plate corresponds to a sample in the Omni-stainer. Antibody mixes can be the same or different between columns</t>
    </r>
  </si>
  <si>
    <t>Well Volume</t>
  </si>
  <si>
    <t>Reagent Preparation instructions</t>
  </si>
  <si>
    <t>А</t>
  </si>
  <si>
    <t>Blocking Buffer</t>
  </si>
  <si>
    <r>
      <rPr>
        <b val="1"/>
        <sz val="10"/>
        <color indexed="8"/>
        <rFont val="Arial"/>
      </rPr>
      <t>PhenoCycler Blocking Buffer</t>
    </r>
    <r>
      <rPr>
        <sz val="10"/>
        <color indexed="8"/>
        <rFont val="Arial"/>
      </rPr>
      <t>: Staining Buffer with N, G, J, &amp; S Blockers - but without antibodies</t>
    </r>
  </si>
  <si>
    <t>B</t>
  </si>
  <si>
    <t>Ab cocktail 1</t>
  </si>
  <si>
    <t>Ab cocktail 2</t>
  </si>
  <si>
    <t>Ab cocktail 3</t>
  </si>
  <si>
    <t>Ab cocktail 4</t>
  </si>
  <si>
    <t>Ab cocktail 5</t>
  </si>
  <si>
    <r>
      <rPr>
        <b val="1"/>
        <sz val="10"/>
        <color indexed="8"/>
        <rFont val="Arial"/>
      </rPr>
      <t>Antibody Cocktail Solution</t>
    </r>
    <r>
      <rPr>
        <sz val="10"/>
        <color indexed="8"/>
        <rFont val="Arial"/>
      </rPr>
      <t>: Staining Buffer with N, G, J, &amp; S Blockers, WITH PhenoCycler and Custom-Conjugated Antibodies</t>
    </r>
  </si>
  <si>
    <t>C</t>
  </si>
  <si>
    <t>Fixative Reagent</t>
  </si>
  <si>
    <t>7.5 μL</t>
  </si>
  <si>
    <r>
      <rPr>
        <b val="1"/>
        <sz val="10"/>
        <color indexed="8"/>
        <rFont val="Arial"/>
      </rPr>
      <t>Fixative Reagent</t>
    </r>
    <r>
      <rPr>
        <sz val="10"/>
        <color indexed="8"/>
        <rFont val="Arial"/>
      </rPr>
      <t xml:space="preserve">: aliquots can be safely stored at room temperature for the duration of the protocol, as long as the plate is sealed with aluminum sheet immediately after filling </t>
    </r>
  </si>
  <si>
    <t>D</t>
  </si>
  <si>
    <t>Detector Mix #1</t>
  </si>
  <si>
    <t>Detector Mix #2</t>
  </si>
  <si>
    <t>Detector Mix #3</t>
  </si>
  <si>
    <t>Detector Mix #4</t>
  </si>
  <si>
    <t>Detector Mix #5</t>
  </si>
  <si>
    <t xml:space="preserve">Reporter Master Mix : Reporter Stock Solution with up to 3 Reporters, as per Akoya Instructions </t>
  </si>
  <si>
    <t>E</t>
  </si>
  <si>
    <t>F</t>
  </si>
  <si>
    <t>G</t>
  </si>
  <si>
    <t>H</t>
  </si>
  <si>
    <r>
      <rPr>
        <b val="1"/>
        <sz val="10"/>
        <color indexed="10"/>
        <rFont val="Arial"/>
      </rPr>
      <t>Important!</t>
    </r>
    <r>
      <rPr>
        <sz val="10"/>
        <color indexed="10"/>
        <rFont val="Arial"/>
      </rPr>
      <t xml:space="preserve">  </t>
    </r>
    <r>
      <rPr>
        <sz val="10"/>
        <color indexed="8"/>
        <rFont val="Arial"/>
      </rPr>
      <t>Assemble Flow Cells in PBS or Hydration Buffer</t>
    </r>
  </si>
  <si>
    <r>
      <rPr>
        <b val="1"/>
        <sz val="10"/>
        <color indexed="10"/>
        <rFont val="Arial"/>
      </rPr>
      <t>Important!</t>
    </r>
    <r>
      <rPr>
        <sz val="10"/>
        <color indexed="10"/>
        <rFont val="Arial"/>
      </rPr>
      <t xml:space="preserve"> </t>
    </r>
    <r>
      <rPr>
        <sz val="10"/>
        <color indexed="8"/>
        <rFont val="Arial"/>
      </rPr>
      <t xml:space="preserve"> One must use fresh Fixative Reagent aliquots every time</t>
    </r>
  </si>
  <si>
    <t>Deck position 1:</t>
  </si>
  <si>
    <r>
      <rPr>
        <b val="1"/>
        <sz val="10"/>
        <color indexed="8"/>
        <rFont val="Arial"/>
      </rPr>
      <t>Omni-Stainer S12 module</t>
    </r>
  </si>
  <si>
    <t>In our experience, antibody staining quality can be compromised by using Fixative Reagent aliquots are nearing expiration</t>
  </si>
  <si>
    <t xml:space="preserve">If that is happening, we recommend making replacement fixative aliquots by dissolving BS3 in dry DMSO as described in PMID34215862
</t>
  </si>
  <si>
    <t>Sample</t>
  </si>
  <si>
    <t>Solute</t>
  </si>
  <si>
    <t>BS3 Crosslinker</t>
  </si>
  <si>
    <t>50 mg</t>
  </si>
  <si>
    <t>Thermo Fisher 21580</t>
  </si>
  <si>
    <t>Solvent</t>
  </si>
  <si>
    <t>Dry DMSO</t>
  </si>
  <si>
    <t>250 μL</t>
  </si>
  <si>
    <t>Sigma D2650-5X5ML</t>
  </si>
  <si>
    <t>Mix thoroughly, dispense into 20ul Aliquots in PCR strips, store at -20C</t>
  </si>
  <si>
    <t>Deck position 6:</t>
  </si>
  <si>
    <t>300 μL Tip rack #1</t>
  </si>
  <si>
    <r>
      <rPr>
        <b val="1"/>
        <sz val="10"/>
        <color indexed="8"/>
        <rFont val="Helvetica Neue"/>
      </rPr>
      <t xml:space="preserve">Blocking Buffer, Antibody Cocktail, Reporter Stock, Reporter Master Mix (Probe mix) Calculator: </t>
    </r>
    <r>
      <rPr>
        <b val="1"/>
        <i val="1"/>
        <sz val="10"/>
        <color indexed="8"/>
        <rFont val="Helvetica Neue"/>
      </rPr>
      <t>input numbers into Input Cells (see format key)</t>
    </r>
  </si>
  <si>
    <t>Deck position 9:</t>
  </si>
  <si>
    <t>300 μL Tip rack #2</t>
  </si>
  <si>
    <t>Formatting Key</t>
  </si>
  <si>
    <t>Staining reagent calculator (Antibody Plate)</t>
  </si>
  <si>
    <t>total Ab [μL]/sample</t>
  </si>
  <si>
    <t>Input Cell</t>
  </si>
  <si>
    <t>Linked Cell</t>
  </si>
  <si>
    <t>Calculation</t>
  </si>
  <si>
    <t>REAGENT</t>
  </si>
  <si>
    <r>
      <rPr>
        <b val="1"/>
        <sz val="10"/>
        <color indexed="8"/>
        <rFont val="Arial"/>
      </rPr>
      <t xml:space="preserve">Blocking Buffer (Preblock) </t>
    </r>
    <r>
      <rPr>
        <b val="1"/>
        <sz val="10"/>
        <color indexed="28"/>
        <rFont val="Arial"/>
      </rPr>
      <t>[Row A]</t>
    </r>
  </si>
  <si>
    <r>
      <rPr>
        <b val="1"/>
        <sz val="10"/>
        <color indexed="8"/>
        <rFont val="Arial"/>
      </rPr>
      <t>Ab Cocktail Solution</t>
    </r>
    <r>
      <rPr>
        <b val="1"/>
        <sz val="10"/>
        <color indexed="28"/>
        <rFont val="Arial"/>
      </rPr>
      <t xml:space="preserve"> [Row B]</t>
    </r>
  </si>
  <si>
    <t>Manual/sample</t>
  </si>
  <si>
    <t>Automated/sample</t>
  </si>
  <si>
    <t>Percentage</t>
  </si>
  <si>
    <t>SUM</t>
  </si>
  <si>
    <t xml:space="preserve">Staining Buffer </t>
  </si>
  <si>
    <t>Hidden cell</t>
  </si>
  <si>
    <t>N Blocker</t>
  </si>
  <si>
    <t>STATIC cell</t>
  </si>
  <si>
    <t>G Blocker</t>
  </si>
  <si>
    <t xml:space="preserve">J Blocker </t>
  </si>
  <si>
    <t>S Blocker</t>
  </si>
  <si>
    <t xml:space="preserve">Total Antibodies </t>
  </si>
  <si>
    <t>Total [μL]</t>
  </si>
  <si>
    <t>For Antibody Testing Mode</t>
  </si>
  <si>
    <t>Component</t>
  </si>
  <si>
    <t>Reporter Stock Solution volume (ul)</t>
  </si>
  <si>
    <t>Reporter Stock Solution volume needed, exact (ul)</t>
  </si>
  <si>
    <t>Reporter Stock Solution volume (to make round numbers)</t>
  </si>
  <si>
    <t>1X PCF Buffer</t>
  </si>
  <si>
    <t>Assay Reagent</t>
  </si>
  <si>
    <t>DAPI (5ul for PCF 1.0, 10ul for PCF 2.0)</t>
  </si>
  <si>
    <t>^actual amt needed</t>
  </si>
  <si>
    <t>&lt;- conversion factor for simple numbers</t>
  </si>
  <si>
    <t>Input Reporter Master Mix (vol ul)</t>
  </si>
  <si>
    <r>
      <rPr>
        <b val="1"/>
        <sz val="10"/>
        <color indexed="8"/>
        <rFont val="Arial"/>
      </rPr>
      <t xml:space="preserve">Output Reporter Master Mix (vol ul) </t>
    </r>
    <r>
      <rPr>
        <b val="1"/>
        <sz val="10"/>
        <color indexed="28"/>
        <rFont val="Arial"/>
      </rPr>
      <t>[Row D]</t>
    </r>
  </si>
  <si>
    <t>ul / Per 120 ul well</t>
  </si>
  <si>
    <t>Reporter Stock Solution</t>
  </si>
  <si>
    <t>Reporter 1</t>
  </si>
  <si>
    <t>Reporter 2</t>
  </si>
  <si>
    <t>Reporter 3</t>
  </si>
  <si>
    <t>SUM (check)</t>
  </si>
  <si>
    <t>Input Sum Value</t>
  </si>
  <si>
    <t>Hydration buffer = S1 buffer</t>
  </si>
  <si>
    <t>Staining buffer = S2 buffer</t>
  </si>
  <si>
    <t>Storage buffer = S3 buffer</t>
  </si>
  <si>
    <t>PhenoCycler Running buffer (CODEX 1X) = H2 Buffer</t>
  </si>
  <si>
    <t>S blocker = ssDNA</t>
  </si>
  <si>
    <t>G blocker = blocking oligo mix</t>
  </si>
  <si>
    <t>N blocker and J blocker = IgG mouse and rat </t>
  </si>
  <si>
    <t>Fixative reagent = BS3 in DMSO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</si>
</sst>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0.0"/>
    <numFmt numFmtId="60" formatCode="0.0000"/>
    <numFmt numFmtId="61" formatCode="0.0%"/>
  </numFmts>
  <fonts count="35">
    <font>
      <sz val="10"/>
      <color indexed="8"/>
      <name val="Arial"/>
    </font>
    <font>
      <sz val="15"/>
      <color indexed="8"/>
      <name val="Calibri"/>
    </font>
    <font>
      <b val="1"/>
      <sz val="18"/>
      <color indexed="8"/>
      <name val="Helvetica Neue"/>
    </font>
    <font>
      <b val="1"/>
      <sz val="18"/>
      <color indexed="10"/>
      <name val="Helvetica Neue"/>
    </font>
    <font>
      <b val="1"/>
      <sz val="13"/>
      <color indexed="8"/>
      <name val="Helvetica Neue"/>
    </font>
    <font>
      <b val="1"/>
      <sz val="18"/>
      <color indexed="12"/>
      <name val="Helvetica Neue"/>
    </font>
    <font>
      <sz val="18"/>
      <color indexed="8"/>
      <name val="Helvetica Neue"/>
    </font>
    <font>
      <b val="1"/>
      <u val="single"/>
      <sz val="18"/>
      <color indexed="8"/>
      <name val="Helvetica Neue"/>
    </font>
    <font>
      <sz val="18"/>
      <color indexed="12"/>
      <name val="Helvetica Neue"/>
    </font>
    <font>
      <b val="1"/>
      <sz val="10"/>
      <color indexed="8"/>
      <name val="Arial"/>
    </font>
    <font>
      <sz val="18"/>
      <color indexed="16"/>
      <name val="Helvetica Neue"/>
    </font>
    <font>
      <b val="1"/>
      <sz val="11"/>
      <color indexed="8"/>
      <name val="Arial"/>
    </font>
    <font>
      <sz val="12"/>
      <color indexed="8"/>
      <name val="Arial"/>
    </font>
    <font>
      <b val="1"/>
      <sz val="10"/>
      <color indexed="10"/>
      <name val="Arial"/>
    </font>
    <font>
      <b val="1"/>
      <sz val="10"/>
      <color indexed="18"/>
      <name val="Arial"/>
    </font>
    <font>
      <sz val="10"/>
      <color indexed="8"/>
      <name val="Helvetica Neue"/>
    </font>
    <font>
      <sz val="10"/>
      <color indexed="10"/>
      <name val="Arial"/>
    </font>
    <font>
      <b val="1"/>
      <sz val="10"/>
      <color indexed="23"/>
      <name val="Arial"/>
    </font>
    <font>
      <b val="1"/>
      <sz val="10"/>
      <color indexed="8"/>
      <name val="Helvetica Neue"/>
    </font>
    <font>
      <b val="1"/>
      <i val="1"/>
      <sz val="10"/>
      <color indexed="8"/>
      <name val="Helvetica Neue"/>
    </font>
    <font>
      <sz val="14"/>
      <color indexed="8"/>
      <name val="Arial"/>
    </font>
    <font>
      <b val="1"/>
      <i val="1"/>
      <sz val="10"/>
      <color indexed="8"/>
      <name val="Arial"/>
    </font>
    <font>
      <sz val="12"/>
      <color indexed="12"/>
      <name val="Helvetica Neue"/>
    </font>
    <font>
      <sz val="12"/>
      <color indexed="26"/>
      <name val="Helvetica Neue"/>
    </font>
    <font>
      <b val="1"/>
      <sz val="12"/>
      <color indexed="26"/>
      <name val="Helvetica Neue"/>
    </font>
    <font>
      <b val="1"/>
      <sz val="10"/>
      <color indexed="28"/>
      <name val="Arial"/>
    </font>
    <font>
      <b val="1"/>
      <sz val="10"/>
      <color indexed="29"/>
      <name val="Helvetica Neue"/>
    </font>
    <font>
      <b val="1"/>
      <sz val="10"/>
      <color indexed="29"/>
      <name val="Arial"/>
    </font>
    <font>
      <b val="1"/>
      <sz val="12"/>
      <color indexed="30"/>
      <name val="Helvetica Neue"/>
    </font>
    <font>
      <sz val="10"/>
      <color indexed="29"/>
      <name val="Arial"/>
    </font>
    <font>
      <sz val="10"/>
      <color indexed="8"/>
      <name val="Times New Roman"/>
    </font>
    <font>
      <b val="1"/>
      <sz val="12"/>
      <color indexed="9"/>
      <name val="Helvetica Neue"/>
    </font>
    <font>
      <sz val="8"/>
      <color indexed="8"/>
      <name val="Arial"/>
    </font>
    <font>
      <sz val="12"/>
      <color indexed="8"/>
      <name val="Calibri"/>
    </font>
    <font>
      <sz val="12"/>
      <color indexed="10"/>
      <name val="Arial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31"/>
        <bgColor auto="1"/>
      </patternFill>
    </fill>
  </fills>
  <borders count="186">
    <border>
      <left/>
      <right/>
      <top/>
      <bottom/>
      <diagonal/>
    </border>
    <border>
      <left style="thick">
        <color indexed="10"/>
      </left>
      <right/>
      <top style="thick">
        <color indexed="10"/>
      </top>
      <bottom style="thick">
        <color indexed="10"/>
      </bottom>
      <diagonal/>
    </border>
    <border>
      <left/>
      <right/>
      <top style="thick">
        <color indexed="10"/>
      </top>
      <bottom style="thick">
        <color indexed="10"/>
      </bottom>
      <diagonal/>
    </border>
    <border>
      <left/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ck">
        <color indexed="10"/>
      </left>
      <right style="thin">
        <color indexed="8"/>
      </right>
      <top style="thick">
        <color indexed="10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10"/>
      </top>
      <bottom style="thick">
        <color indexed="8"/>
      </bottom>
      <diagonal/>
    </border>
    <border>
      <left style="thin">
        <color indexed="8"/>
      </left>
      <right style="thick">
        <color indexed="10"/>
      </right>
      <top style="thick">
        <color indexed="10"/>
      </top>
      <bottom style="thick">
        <color indexed="8"/>
      </bottom>
      <diagonal/>
    </border>
    <border>
      <left style="thick">
        <color indexed="10"/>
      </left>
      <right style="thin">
        <color indexed="9"/>
      </right>
      <top style="thick">
        <color indexed="10"/>
      </top>
      <bottom style="thin">
        <color indexed="9"/>
      </bottom>
      <diagonal/>
    </border>
    <border>
      <left style="thin">
        <color indexed="9"/>
      </left>
      <right/>
      <top style="thick">
        <color indexed="10"/>
      </top>
      <bottom style="thin">
        <color indexed="9"/>
      </bottom>
      <diagonal/>
    </border>
    <border>
      <left/>
      <right/>
      <top style="thick">
        <color indexed="10"/>
      </top>
      <bottom style="thin">
        <color indexed="9"/>
      </bottom>
      <diagonal/>
    </border>
    <border>
      <left/>
      <right/>
      <top style="thick">
        <color indexed="10"/>
      </top>
      <bottom/>
      <diagonal/>
    </border>
    <border>
      <left/>
      <right style="thin">
        <color indexed="9"/>
      </right>
      <top style="thick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ck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 style="thick">
        <color indexed="10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10"/>
      </right>
      <top style="thick">
        <color indexed="8"/>
      </top>
      <bottom style="thick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ck">
        <color indexed="14"/>
      </left>
      <right/>
      <top style="thick">
        <color indexed="8"/>
      </top>
      <bottom style="thick">
        <color indexed="10"/>
      </bottom>
      <diagonal/>
    </border>
    <border>
      <left/>
      <right/>
      <top style="thick">
        <color indexed="8"/>
      </top>
      <bottom style="thick">
        <color indexed="10"/>
      </bottom>
      <diagonal/>
    </border>
    <border>
      <left/>
      <right style="thin">
        <color indexed="15"/>
      </right>
      <top style="thick">
        <color indexed="8"/>
      </top>
      <bottom style="thick">
        <color indexed="10"/>
      </bottom>
      <diagonal/>
    </border>
    <border>
      <left style="thin">
        <color indexed="15"/>
      </left>
      <right style="thick">
        <color indexed="10"/>
      </right>
      <top style="thick">
        <color indexed="8"/>
      </top>
      <bottom style="thick">
        <color indexed="10"/>
      </bottom>
      <diagonal/>
    </border>
    <border>
      <left style="thick">
        <color indexed="10"/>
      </left>
      <right/>
      <top style="thin">
        <color indexed="9"/>
      </top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ck">
        <color indexed="10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/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thin">
        <color indexed="11"/>
      </left>
      <right style="thin">
        <color indexed="9"/>
      </right>
      <top style="medium">
        <color indexed="8"/>
      </top>
      <bottom style="thin">
        <color indexed="17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17"/>
      </bottom>
      <diagonal/>
    </border>
    <border>
      <left style="thin">
        <color indexed="17"/>
      </left>
      <right/>
      <top style="thin">
        <color indexed="17"/>
      </top>
      <bottom style="thin">
        <color indexed="8"/>
      </bottom>
      <diagonal/>
    </border>
    <border>
      <left/>
      <right style="thin">
        <color indexed="8"/>
      </right>
      <top style="thin">
        <color indexed="17"/>
      </top>
      <bottom style="thin">
        <color indexed="8"/>
      </bottom>
      <diagonal/>
    </border>
    <border>
      <left style="thin">
        <color indexed="8"/>
      </left>
      <right/>
      <top style="thin">
        <color indexed="17"/>
      </top>
      <bottom style="thin">
        <color indexed="8"/>
      </bottom>
      <diagonal/>
    </border>
    <border>
      <left/>
      <right/>
      <top style="thin">
        <color indexed="17"/>
      </top>
      <bottom style="thin">
        <color indexed="8"/>
      </bottom>
      <diagonal/>
    </border>
    <border>
      <left style="thin">
        <color indexed="8"/>
      </left>
      <right style="thin">
        <color indexed="17"/>
      </right>
      <top style="thin">
        <color indexed="17"/>
      </top>
      <bottom style="thin">
        <color indexed="8"/>
      </bottom>
      <diagonal/>
    </border>
    <border>
      <left style="thin">
        <color indexed="17"/>
      </left>
      <right/>
      <top/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17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7"/>
      </right>
      <top style="thin">
        <color indexed="8"/>
      </top>
      <bottom/>
      <diagonal/>
    </border>
    <border>
      <left style="thin">
        <color indexed="17"/>
      </left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17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hair">
        <color indexed="19"/>
      </right>
      <top style="thin">
        <color indexed="8"/>
      </top>
      <bottom style="hair">
        <color indexed="19"/>
      </bottom>
      <diagonal/>
    </border>
    <border>
      <left style="hair">
        <color indexed="19"/>
      </left>
      <right style="hair">
        <color indexed="19"/>
      </right>
      <top style="thin">
        <color indexed="8"/>
      </top>
      <bottom style="hair">
        <color indexed="19"/>
      </bottom>
      <diagonal/>
    </border>
    <border>
      <left style="hair">
        <color indexed="19"/>
      </left>
      <right style="thin">
        <color indexed="8"/>
      </right>
      <top style="thin">
        <color indexed="8"/>
      </top>
      <bottom style="hair">
        <color indexed="19"/>
      </bottom>
      <diagonal/>
    </border>
    <border>
      <left style="thin">
        <color indexed="8"/>
      </left>
      <right style="hair">
        <color indexed="19"/>
      </right>
      <top style="hair">
        <color indexed="19"/>
      </top>
      <bottom style="hair">
        <color indexed="19"/>
      </bottom>
      <diagonal/>
    </border>
    <border>
      <left style="hair">
        <color indexed="19"/>
      </left>
      <right style="hair">
        <color indexed="19"/>
      </right>
      <top style="hair">
        <color indexed="19"/>
      </top>
      <bottom style="hair">
        <color indexed="19"/>
      </bottom>
      <diagonal/>
    </border>
    <border>
      <left style="hair">
        <color indexed="19"/>
      </left>
      <right style="thin">
        <color indexed="8"/>
      </right>
      <top style="hair">
        <color indexed="19"/>
      </top>
      <bottom style="hair">
        <color indexed="19"/>
      </bottom>
      <diagonal/>
    </border>
    <border>
      <left style="thin">
        <color indexed="8"/>
      </left>
      <right style="thin">
        <color indexed="17"/>
      </right>
      <top/>
      <bottom/>
      <diagonal/>
    </border>
    <border>
      <left style="thin">
        <color indexed="17"/>
      </left>
      <right/>
      <top style="medium">
        <color indexed="8"/>
      </top>
      <bottom style="medium">
        <color indexed="8"/>
      </bottom>
      <diagonal/>
    </border>
    <border>
      <left style="thin">
        <color indexed="17"/>
      </left>
      <right style="thin">
        <color indexed="8"/>
      </right>
      <top style="medium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7"/>
      </right>
      <top/>
      <bottom style="thin">
        <color indexed="9"/>
      </bottom>
      <diagonal/>
    </border>
    <border>
      <left style="thin">
        <color indexed="17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17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7"/>
      </right>
      <top style="thin">
        <color indexed="9"/>
      </top>
      <bottom style="thin">
        <color indexed="9"/>
      </bottom>
      <diagonal/>
    </border>
    <border>
      <left style="thin">
        <color indexed="17"/>
      </left>
      <right/>
      <top/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17"/>
      </left>
      <right style="thin">
        <color indexed="8"/>
      </right>
      <top style="thin">
        <color indexed="11"/>
      </top>
      <bottom style="thin">
        <color indexed="17"/>
      </bottom>
      <diagonal/>
    </border>
    <border>
      <left style="thin">
        <color indexed="8"/>
      </left>
      <right style="hair">
        <color indexed="19"/>
      </right>
      <top style="hair">
        <color indexed="19"/>
      </top>
      <bottom style="thin">
        <color indexed="17"/>
      </bottom>
      <diagonal/>
    </border>
    <border>
      <left style="hair">
        <color indexed="19"/>
      </left>
      <right style="hair">
        <color indexed="19"/>
      </right>
      <top style="hair">
        <color indexed="19"/>
      </top>
      <bottom style="thin">
        <color indexed="17"/>
      </bottom>
      <diagonal/>
    </border>
    <border>
      <left style="hair">
        <color indexed="19"/>
      </left>
      <right style="thin">
        <color indexed="8"/>
      </right>
      <top style="hair">
        <color indexed="19"/>
      </top>
      <bottom style="thin">
        <color indexed="17"/>
      </bottom>
      <diagonal/>
    </border>
    <border>
      <left style="thin">
        <color indexed="8"/>
      </left>
      <right style="thin">
        <color indexed="17"/>
      </right>
      <top style="thin">
        <color indexed="9"/>
      </top>
      <bottom style="thin">
        <color indexed="17"/>
      </bottom>
      <diagonal/>
    </border>
    <border>
      <left style="thin">
        <color indexed="9"/>
      </left>
      <right style="thin">
        <color indexed="9"/>
      </right>
      <top style="thin">
        <color indexed="17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7"/>
      </top>
      <bottom/>
      <diagonal/>
    </border>
    <border>
      <left style="thin">
        <color indexed="9"/>
      </left>
      <right style="thin">
        <color indexed="9"/>
      </right>
      <top style="thin">
        <color indexed="17"/>
      </top>
      <bottom style="medium">
        <color indexed="8"/>
      </bottom>
      <diagonal/>
    </border>
    <border>
      <left style="thin">
        <color indexed="9"/>
      </left>
      <right/>
      <top style="thin">
        <color indexed="17"/>
      </top>
      <bottom style="medium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20"/>
      </bottom>
      <diagonal/>
    </border>
    <border>
      <left/>
      <right/>
      <top/>
      <bottom style="thin">
        <color indexed="20"/>
      </bottom>
      <diagonal/>
    </border>
    <border>
      <left/>
      <right/>
      <top style="thin">
        <color indexed="9"/>
      </top>
      <bottom style="thin">
        <color indexed="20"/>
      </bottom>
      <diagonal/>
    </border>
    <border>
      <left/>
      <right style="thin">
        <color indexed="9"/>
      </right>
      <top style="thin">
        <color indexed="9"/>
      </top>
      <bottom style="thin">
        <color indexed="20"/>
      </bottom>
      <diagonal/>
    </border>
    <border>
      <left style="thin">
        <color indexed="9"/>
      </left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thin">
        <color indexed="20"/>
      </left>
      <right/>
      <top style="thin">
        <color indexed="20"/>
      </top>
      <bottom style="thin">
        <color indexed="21"/>
      </bottom>
      <diagonal/>
    </border>
    <border>
      <left/>
      <right style="thin">
        <color indexed="9"/>
      </right>
      <top style="thin">
        <color indexed="20"/>
      </top>
      <bottom style="thin">
        <color indexed="21"/>
      </bottom>
      <diagonal/>
    </border>
    <border>
      <left style="thin">
        <color indexed="9"/>
      </left>
      <right style="thin">
        <color indexed="9"/>
      </right>
      <top style="thin">
        <color indexed="20"/>
      </top>
      <bottom style="thin">
        <color indexed="21"/>
      </bottom>
      <diagonal/>
    </border>
    <border>
      <left style="thin">
        <color indexed="9"/>
      </left>
      <right style="thin">
        <color indexed="20"/>
      </right>
      <top style="thin">
        <color indexed="20"/>
      </top>
      <bottom style="thin">
        <color indexed="21"/>
      </bottom>
      <diagonal/>
    </border>
    <border>
      <left style="thin">
        <color indexed="20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20"/>
      </left>
      <right style="medium">
        <color indexed="21"/>
      </right>
      <top style="thin">
        <color indexed="21"/>
      </top>
      <bottom style="thin">
        <color indexed="21"/>
      </bottom>
      <diagonal/>
    </border>
    <border>
      <left style="medium">
        <color indexed="21"/>
      </left>
      <right style="medium">
        <color indexed="21"/>
      </right>
      <top style="thin">
        <color indexed="21"/>
      </top>
      <bottom style="medium">
        <color indexed="22"/>
      </bottom>
      <diagonal/>
    </border>
    <border>
      <left style="medium">
        <color indexed="21"/>
      </left>
      <right style="thin">
        <color indexed="21"/>
      </right>
      <top style="thin">
        <color indexed="21"/>
      </top>
      <bottom style="medium">
        <color indexed="22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medium">
        <color indexed="22"/>
      </bottom>
      <diagonal/>
    </border>
    <border>
      <left style="thin">
        <color indexed="21"/>
      </left>
      <right style="thin">
        <color indexed="20"/>
      </right>
      <top style="thin">
        <color indexed="21"/>
      </top>
      <bottom style="medium">
        <color indexed="22"/>
      </bottom>
      <diagonal/>
    </border>
    <border>
      <left style="thin">
        <color indexed="20"/>
      </left>
      <right style="medium">
        <color indexed="8"/>
      </right>
      <top/>
      <bottom style="thin">
        <color indexed="9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20"/>
      </left>
      <right style="medium">
        <color indexed="22"/>
      </right>
      <top style="thin">
        <color indexed="21"/>
      </top>
      <bottom style="thin">
        <color indexed="21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22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2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25"/>
      </bottom>
      <diagonal/>
    </border>
    <border>
      <left style="thin">
        <color indexed="20"/>
      </left>
      <right style="medium">
        <color indexed="22"/>
      </right>
      <top style="thin">
        <color indexed="21"/>
      </top>
      <bottom style="thin">
        <color indexed="20"/>
      </bottom>
      <diagonal/>
    </border>
    <border>
      <left style="medium">
        <color indexed="8"/>
      </left>
      <right/>
      <top style="thin">
        <color indexed="25"/>
      </top>
      <bottom style="medium">
        <color indexed="8"/>
      </bottom>
      <diagonal/>
    </border>
    <border>
      <left/>
      <right/>
      <top style="thin">
        <color indexed="25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11"/>
      </left>
      <right style="medium">
        <color indexed="22"/>
      </right>
      <top style="thin">
        <color indexed="20"/>
      </top>
      <bottom style="thin">
        <color indexed="20"/>
      </bottom>
      <diagonal/>
    </border>
    <border>
      <left style="medium">
        <color indexed="22"/>
      </left>
      <right/>
      <top style="thin">
        <color indexed="9"/>
      </top>
      <bottom style="thin">
        <color indexed="9"/>
      </bottom>
      <diagonal/>
    </border>
    <border>
      <left style="thin">
        <color indexed="11"/>
      </left>
      <right/>
      <top style="thin">
        <color indexed="20"/>
      </top>
      <bottom style="medium">
        <color indexed="8"/>
      </bottom>
      <diagonal/>
    </border>
    <border>
      <left/>
      <right/>
      <top style="medium">
        <color indexed="22"/>
      </top>
      <bottom style="medium">
        <color indexed="8"/>
      </bottom>
      <diagonal/>
    </border>
    <border>
      <left/>
      <right style="medium">
        <color indexed="8"/>
      </right>
      <top style="medium">
        <color indexed="22"/>
      </top>
      <bottom style="medium">
        <color indexed="8"/>
      </bottom>
      <diagonal/>
    </border>
    <border>
      <left style="medium">
        <color indexed="8"/>
      </left>
      <right/>
      <top style="thin">
        <color indexed="9"/>
      </top>
      <bottom style="thin">
        <color indexed="9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15"/>
      </bottom>
      <diagonal/>
    </border>
    <border>
      <left style="thin">
        <color indexed="11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5"/>
      </right>
      <top style="thin">
        <color indexed="8"/>
      </top>
      <bottom style="thin">
        <color indexed="8"/>
      </bottom>
      <diagonal/>
    </border>
    <border>
      <left style="thin">
        <color indexed="15"/>
      </left>
      <right style="thin">
        <color indexed="8"/>
      </right>
      <top style="thin">
        <color indexed="15"/>
      </top>
      <bottom style="thin">
        <color indexed="15"/>
      </bottom>
      <diagonal/>
    </border>
    <border>
      <left style="thin">
        <color indexed="11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15"/>
      </top>
      <bottom style="thin">
        <color indexed="8"/>
      </bottom>
      <diagonal/>
    </border>
    <border>
      <left/>
      <right style="thin">
        <color indexed="9"/>
      </right>
      <top/>
      <bottom/>
      <diagonal/>
    </border>
    <border>
      <left style="thin">
        <color indexed="11"/>
      </left>
      <right/>
      <top/>
      <bottom style="thin">
        <color indexed="9"/>
      </bottom>
      <diagonal/>
    </border>
    <border>
      <left/>
      <right/>
      <top/>
      <bottom>
        <color indexed="8"/>
      </bottom>
      <diagonal/>
    </border>
    <border>
      <left/>
      <right style="medium">
        <color indexed="8"/>
      </right>
      <top/>
      <bottom>
        <color indexed="8"/>
      </bottom>
      <diagonal/>
    </border>
    <border>
      <left style="thin">
        <color indexed="11"/>
      </left>
      <right/>
      <top style="thin">
        <color indexed="9"/>
      </top>
      <bottom/>
      <diagonal/>
    </border>
    <border>
      <left/>
      <right/>
      <top>
        <color indexed="8"/>
      </top>
      <bottom/>
      <diagonal/>
    </border>
    <border>
      <left/>
      <right style="medium">
        <color indexed="8"/>
      </right>
      <top>
        <color indexed="8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 style="medium">
        <color indexed="8"/>
      </right>
      <top/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5"/>
      </bottom>
      <diagonal/>
    </border>
    <border>
      <left style="thin">
        <color indexed="8"/>
      </left>
      <right style="thin">
        <color indexed="15"/>
      </right>
      <top style="thin">
        <color indexed="8"/>
      </top>
      <bottom style="thin">
        <color indexed="30"/>
      </bottom>
      <diagonal/>
    </border>
    <border>
      <left style="thin">
        <color indexed="15"/>
      </left>
      <right style="thin">
        <color indexed="8"/>
      </right>
      <top style="thin">
        <color indexed="15"/>
      </top>
      <bottom style="thin">
        <color indexed="30"/>
      </bottom>
      <diagonal/>
    </border>
    <border>
      <left style="medium">
        <color indexed="8"/>
      </left>
      <right style="thin">
        <color indexed="30"/>
      </right>
      <top style="thin">
        <color indexed="8"/>
      </top>
      <bottom style="medium">
        <color indexed="8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medium">
        <color indexed="8"/>
      </bottom>
      <diagonal/>
    </border>
    <border>
      <left style="thin">
        <color indexed="30"/>
      </left>
      <right style="thin">
        <color indexed="8"/>
      </right>
      <top style="thin">
        <color indexed="30"/>
      </top>
      <bottom style="medium">
        <color indexed="8"/>
      </bottom>
      <diagonal/>
    </border>
    <border>
      <left style="thin">
        <color indexed="8"/>
      </left>
      <right style="thin">
        <color indexed="15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30"/>
      </bottom>
      <diagonal/>
    </border>
    <border>
      <left style="thin">
        <color indexed="15"/>
      </left>
      <right style="thin">
        <color indexed="8"/>
      </right>
      <top style="thin">
        <color indexed="15"/>
      </top>
      <bottom style="thin">
        <color indexed="8"/>
      </bottom>
      <diagonal/>
    </border>
    <border>
      <left style="thin">
        <color indexed="8"/>
      </left>
      <right style="thin">
        <color indexed="15"/>
      </right>
      <top style="thin">
        <color indexed="8"/>
      </top>
      <bottom style="medium">
        <color indexed="8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medium">
        <color indexed="8"/>
      </bottom>
      <diagonal/>
    </border>
    <border>
      <left style="thin">
        <color indexed="15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30"/>
      </right>
      <top style="thin">
        <color indexed="8"/>
      </top>
      <bottom style="thin">
        <color indexed="8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15"/>
      </bottom>
      <diagonal/>
    </border>
    <border>
      <left style="thin">
        <color indexed="3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5"/>
      </right>
      <top style="thin">
        <color indexed="8"/>
      </top>
      <bottom style="medium">
        <color indexed="8"/>
      </bottom>
      <diagonal/>
    </border>
    <border>
      <left style="thin">
        <color indexed="15"/>
      </left>
      <right style="thin">
        <color indexed="8"/>
      </right>
      <top style="thin">
        <color indexed="15"/>
      </top>
      <bottom style="medium">
        <color indexed="8"/>
      </bottom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  <border>
      <left/>
      <right style="thin">
        <color indexed="9"/>
      </right>
      <top style="thin">
        <color indexed="11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8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2" fillId="2" borderId="1" applyNumberFormat="1" applyFont="1" applyFill="1" applyBorder="1" applyAlignment="1" applyProtection="0">
      <alignment horizontal="left" vertical="bottom" wrapText="1"/>
    </xf>
    <xf numFmtId="49" fontId="2" fillId="2" borderId="2" applyNumberFormat="1" applyFont="1" applyFill="1" applyBorder="1" applyAlignment="1" applyProtection="0">
      <alignment horizontal="left" vertical="bottom" wrapText="1"/>
    </xf>
    <xf numFmtId="49" fontId="2" fillId="2" borderId="3" applyNumberFormat="1" applyFont="1" applyFill="1" applyBorder="1" applyAlignment="1" applyProtection="0">
      <alignment horizontal="left" vertical="bottom" wrapText="1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49" fontId="4" fillId="2" borderId="9" applyNumberFormat="1" applyFont="1" applyFill="1" applyBorder="1" applyAlignment="1" applyProtection="0">
      <alignment horizontal="left" vertical="bottom"/>
    </xf>
    <xf numFmtId="49" fontId="4" fillId="2" borderId="10" applyNumberFormat="1" applyFont="1" applyFill="1" applyBorder="1" applyAlignment="1" applyProtection="0">
      <alignment horizontal="left" vertical="bottom"/>
    </xf>
    <xf numFmtId="49" fontId="5" fillId="3" borderId="11" applyNumberFormat="1" applyFont="1" applyFill="1" applyBorder="1" applyAlignment="1" applyProtection="0">
      <alignment horizontal="right" vertical="bottom" wrapText="1"/>
    </xf>
    <xf numFmtId="0" fontId="6" fillId="2" borderId="12" applyNumberFormat="0" applyFont="1" applyFill="1" applyBorder="1" applyAlignment="1" applyProtection="0">
      <alignment vertical="bottom"/>
    </xf>
    <xf numFmtId="49" fontId="7" fillId="2" borderId="13" applyNumberFormat="1" applyFont="1" applyFill="1" applyBorder="1" applyAlignment="1" applyProtection="0">
      <alignment horizontal="center" vertical="bottom" wrapText="1"/>
    </xf>
    <xf numFmtId="0" fontId="7" fillId="2" borderId="14" applyNumberFormat="0" applyFont="1" applyFill="1" applyBorder="1" applyAlignment="1" applyProtection="0">
      <alignment horizontal="center" vertical="bottom" wrapText="1"/>
    </xf>
    <xf numFmtId="0" fontId="7" fillId="2" borderId="15" applyNumberFormat="0" applyFont="1" applyFill="1" applyBorder="1" applyAlignment="1" applyProtection="0">
      <alignment horizontal="center" vertical="bottom" wrapText="1"/>
    </xf>
    <xf numFmtId="0" fontId="7" fillId="2" borderId="16" applyNumberFormat="0" applyFont="1" applyFill="1" applyBorder="1" applyAlignment="1" applyProtection="0">
      <alignment horizontal="center" vertical="bottom" wrapText="1"/>
    </xf>
    <xf numFmtId="0" fontId="0" fillId="2" borderId="17" applyNumberFormat="0" applyFont="1" applyFill="1" applyBorder="1" applyAlignment="1" applyProtection="0">
      <alignment vertical="bottom" wrapText="1"/>
    </xf>
    <xf numFmtId="0" fontId="0" fillId="2" borderId="18" applyNumberFormat="0" applyFont="1" applyFill="1" applyBorder="1" applyAlignment="1" applyProtection="0">
      <alignment vertical="bottom"/>
    </xf>
    <xf numFmtId="0" fontId="0" fillId="2" borderId="19" applyNumberFormat="0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bottom"/>
    </xf>
    <xf numFmtId="49" fontId="4" fillId="2" borderId="21" applyNumberFormat="1" applyFont="1" applyFill="1" applyBorder="1" applyAlignment="1" applyProtection="0">
      <alignment horizontal="left" vertical="bottom"/>
    </xf>
    <xf numFmtId="49" fontId="4" fillId="2" borderId="22" applyNumberFormat="1" applyFont="1" applyFill="1" applyBorder="1" applyAlignment="1" applyProtection="0">
      <alignment horizontal="left" vertical="bottom"/>
    </xf>
    <xf numFmtId="0" fontId="8" fillId="3" borderId="23" applyNumberFormat="1" applyFont="1" applyFill="1" applyBorder="1" applyAlignment="1" applyProtection="0">
      <alignment horizontal="right" vertical="bottom" wrapText="1"/>
    </xf>
    <xf numFmtId="0" fontId="6" fillId="2" borderId="4" applyNumberFormat="0" applyFont="1" applyFill="1" applyBorder="1" applyAlignment="1" applyProtection="0">
      <alignment vertical="bottom"/>
    </xf>
    <xf numFmtId="0" fontId="6" fillId="2" borderId="5" applyNumberFormat="0" applyFont="1" applyFill="1" applyBorder="1" applyAlignment="1" applyProtection="0">
      <alignment vertical="bottom" wrapText="1"/>
    </xf>
    <xf numFmtId="0" fontId="0" fillId="2" borderId="5" applyNumberFormat="0" applyFont="1" applyFill="1" applyBorder="1" applyAlignment="1" applyProtection="0">
      <alignment vertical="bottom" wrapText="1"/>
    </xf>
    <xf numFmtId="0" fontId="0" fillId="2" borderId="24" applyNumberFormat="0" applyFont="1" applyFill="1" applyBorder="1" applyAlignment="1" applyProtection="0">
      <alignment vertical="bottom"/>
    </xf>
    <xf numFmtId="49" fontId="8" fillId="3" borderId="23" applyNumberFormat="1" applyFont="1" applyFill="1" applyBorder="1" applyAlignment="1" applyProtection="0">
      <alignment horizontal="right" vertical="bottom"/>
    </xf>
    <xf numFmtId="0" fontId="0" fillId="2" borderId="25" applyNumberFormat="0" applyFont="1" applyFill="1" applyBorder="1" applyAlignment="1" applyProtection="0">
      <alignment vertical="bottom"/>
    </xf>
    <xf numFmtId="0" fontId="0" fillId="2" borderId="26" applyNumberFormat="0" applyFont="1" applyFill="1" applyBorder="1" applyAlignment="1" applyProtection="0">
      <alignment vertical="bottom"/>
    </xf>
    <xf numFmtId="0" fontId="9" fillId="2" borderId="27" applyNumberFormat="0" applyFont="1" applyFill="1" applyBorder="1" applyAlignment="1" applyProtection="0">
      <alignment vertical="bottom"/>
    </xf>
    <xf numFmtId="0" fontId="9" fillId="2" borderId="5" applyNumberFormat="0" applyFont="1" applyFill="1" applyBorder="1" applyAlignment="1" applyProtection="0">
      <alignment vertical="bottom"/>
    </xf>
    <xf numFmtId="49" fontId="4" fillId="2" borderId="28" applyNumberFormat="1" applyFont="1" applyFill="1" applyBorder="1" applyAlignment="1" applyProtection="0">
      <alignment horizontal="center" vertical="bottom"/>
    </xf>
    <xf numFmtId="49" fontId="4" fillId="2" borderId="29" applyNumberFormat="1" applyFont="1" applyFill="1" applyBorder="1" applyAlignment="1" applyProtection="0">
      <alignment horizontal="center" vertical="bottom"/>
    </xf>
    <xf numFmtId="49" fontId="4" fillId="2" borderId="30" applyNumberFormat="1" applyFont="1" applyFill="1" applyBorder="1" applyAlignment="1" applyProtection="0">
      <alignment horizontal="center" vertical="bottom"/>
    </xf>
    <xf numFmtId="0" fontId="8" fillId="3" borderId="31" applyNumberFormat="1" applyFont="1" applyFill="1" applyBorder="1" applyAlignment="1" applyProtection="0">
      <alignment vertical="bottom"/>
    </xf>
    <xf numFmtId="49" fontId="10" fillId="2" borderId="32" applyNumberFormat="1" applyFont="1" applyFill="1" applyBorder="1" applyAlignment="1" applyProtection="0">
      <alignment horizontal="center" vertical="bottom"/>
    </xf>
    <xf numFmtId="0" fontId="10" fillId="2" borderId="33" applyNumberFormat="0" applyFont="1" applyFill="1" applyBorder="1" applyAlignment="1" applyProtection="0">
      <alignment horizontal="center" vertical="bottom"/>
    </xf>
    <xf numFmtId="49" fontId="10" fillId="2" borderId="33" applyNumberFormat="1" applyFont="1" applyFill="1" applyBorder="1" applyAlignment="1" applyProtection="0">
      <alignment vertical="bottom"/>
    </xf>
    <xf numFmtId="0" fontId="10" fillId="2" borderId="33" applyNumberFormat="0" applyFont="1" applyFill="1" applyBorder="1" applyAlignment="1" applyProtection="0">
      <alignment vertical="bottom"/>
    </xf>
    <xf numFmtId="0" fontId="0" fillId="2" borderId="34" applyNumberFormat="0" applyFont="1" applyFill="1" applyBorder="1" applyAlignment="1" applyProtection="0">
      <alignment vertical="bottom"/>
    </xf>
    <xf numFmtId="0" fontId="0" fillId="2" borderId="35" applyNumberFormat="0" applyFont="1" applyFill="1" applyBorder="1" applyAlignment="1" applyProtection="0">
      <alignment vertical="bottom"/>
    </xf>
    <xf numFmtId="0" fontId="0" fillId="2" borderId="35" applyNumberFormat="0" applyFont="1" applyFill="1" applyBorder="1" applyAlignment="1" applyProtection="0">
      <alignment vertical="bottom" wrapText="1"/>
    </xf>
    <xf numFmtId="0" fontId="0" fillId="2" borderId="36" applyNumberFormat="0" applyFont="1" applyFill="1" applyBorder="1" applyAlignment="1" applyProtection="0">
      <alignment vertical="bottom" wrapText="1"/>
    </xf>
    <xf numFmtId="0" fontId="9" fillId="2" borderId="35" applyNumberFormat="0" applyFont="1" applyFill="1" applyBorder="1" applyAlignment="1" applyProtection="0">
      <alignment vertical="bottom"/>
    </xf>
    <xf numFmtId="0" fontId="0" fillId="2" borderId="37" applyNumberFormat="0" applyFont="1" applyFill="1" applyBorder="1" applyAlignment="1" applyProtection="0">
      <alignment vertical="bottom"/>
    </xf>
    <xf numFmtId="49" fontId="11" fillId="2" borderId="38" applyNumberFormat="1" applyFont="1" applyFill="1" applyBorder="1" applyAlignment="1" applyProtection="0">
      <alignment horizontal="center" vertical="bottom"/>
    </xf>
    <xf numFmtId="49" fontId="11" fillId="2" borderId="39" applyNumberFormat="1" applyFont="1" applyFill="1" applyBorder="1" applyAlignment="1" applyProtection="0">
      <alignment horizontal="center" vertical="bottom"/>
    </xf>
    <xf numFmtId="49" fontId="0" fillId="2" borderId="40" applyNumberFormat="1" applyFont="1" applyFill="1" applyBorder="1" applyAlignment="1" applyProtection="0">
      <alignment vertical="bottom"/>
    </xf>
    <xf numFmtId="0" fontId="0" fillId="2" borderId="41" applyNumberFormat="0" applyFont="1" applyFill="1" applyBorder="1" applyAlignment="1" applyProtection="0">
      <alignment vertical="bottom"/>
    </xf>
    <xf numFmtId="0" fontId="0" fillId="2" borderId="39" applyNumberFormat="0" applyFont="1" applyFill="1" applyBorder="1" applyAlignment="1" applyProtection="0">
      <alignment vertical="bottom"/>
    </xf>
    <xf numFmtId="0" fontId="0" fillId="2" borderId="42" applyNumberFormat="0" applyFont="1" applyFill="1" applyBorder="1" applyAlignment="1" applyProtection="0">
      <alignment vertical="bottom"/>
    </xf>
    <xf numFmtId="0" fontId="9" fillId="2" borderId="43" applyNumberFormat="0" applyFont="1" applyFill="1" applyBorder="1" applyAlignment="1" applyProtection="0">
      <alignment vertical="bottom"/>
    </xf>
    <xf numFmtId="0" fontId="0" fillId="2" borderId="44" applyNumberFormat="0" applyFont="1" applyFill="1" applyBorder="1" applyAlignment="1" applyProtection="0">
      <alignment vertical="bottom"/>
    </xf>
    <xf numFmtId="0" fontId="0" fillId="2" borderId="45" applyNumberFormat="1" applyFont="1" applyFill="1" applyBorder="1" applyAlignment="1" applyProtection="0">
      <alignment vertical="bottom"/>
    </xf>
    <xf numFmtId="0" fontId="0" fillId="2" borderId="46" applyNumberFormat="1" applyFont="1" applyFill="1" applyBorder="1" applyAlignment="1" applyProtection="0">
      <alignment vertical="bottom"/>
    </xf>
    <xf numFmtId="0" fontId="0" fillId="2" borderId="46" applyNumberFormat="1" applyFont="1" applyFill="1" applyBorder="1" applyAlignment="1" applyProtection="0">
      <alignment vertical="bottom" wrapText="1"/>
    </xf>
    <xf numFmtId="0" fontId="0" fillId="2" borderId="47" applyNumberFormat="1" applyFont="1" applyFill="1" applyBorder="1" applyAlignment="1" applyProtection="0">
      <alignment vertical="bottom" wrapText="1"/>
    </xf>
    <xf numFmtId="0" fontId="0" fillId="2" borderId="48" applyNumberFormat="1" applyFont="1" applyFill="1" applyBorder="1" applyAlignment="1" applyProtection="0">
      <alignment vertical="bottom" wrapText="1"/>
    </xf>
    <xf numFmtId="49" fontId="9" fillId="2" borderId="49" applyNumberFormat="1" applyFont="1" applyFill="1" applyBorder="1" applyAlignment="1" applyProtection="0">
      <alignment vertical="bottom"/>
    </xf>
    <xf numFmtId="0" fontId="9" fillId="2" borderId="50" applyNumberFormat="0" applyFont="1" applyFill="1" applyBorder="1" applyAlignment="1" applyProtection="0">
      <alignment vertical="bottom"/>
    </xf>
    <xf numFmtId="49" fontId="0" fillId="2" borderId="51" applyNumberFormat="1" applyFont="1" applyFill="1" applyBorder="1" applyAlignment="1" applyProtection="0">
      <alignment vertical="center"/>
    </xf>
    <xf numFmtId="49" fontId="12" fillId="2" borderId="52" applyNumberFormat="1" applyFont="1" applyFill="1" applyBorder="1" applyAlignment="1" applyProtection="0">
      <alignment horizontal="center" vertical="center" wrapText="1"/>
    </xf>
    <xf numFmtId="49" fontId="12" fillId="2" borderId="53" applyNumberFormat="1" applyFont="1" applyFill="1" applyBorder="1" applyAlignment="1" applyProtection="0">
      <alignment horizontal="center" vertical="center" wrapText="1"/>
    </xf>
    <xf numFmtId="49" fontId="0" fillId="2" borderId="53" applyNumberFormat="1" applyFont="1" applyFill="1" applyBorder="1" applyAlignment="1" applyProtection="0">
      <alignment horizontal="center" vertical="center"/>
    </xf>
    <xf numFmtId="49" fontId="0" fillId="2" borderId="54" applyNumberFormat="1" applyFont="1" applyFill="1" applyBorder="1" applyAlignment="1" applyProtection="0">
      <alignment vertical="center"/>
    </xf>
    <xf numFmtId="0" fontId="0" fillId="2" borderId="55" applyNumberFormat="0" applyFont="1" applyFill="1" applyBorder="1" applyAlignment="1" applyProtection="0">
      <alignment vertical="bottom"/>
    </xf>
    <xf numFmtId="0" fontId="0" fillId="2" borderId="56" applyNumberFormat="0" applyFont="1" applyFill="1" applyBorder="1" applyAlignment="1" applyProtection="0">
      <alignment vertical="bottom"/>
    </xf>
    <xf numFmtId="0" fontId="0" fillId="2" borderId="57" applyNumberFormat="0" applyFont="1" applyFill="1" applyBorder="1" applyAlignment="1" applyProtection="0">
      <alignment vertical="bottom"/>
    </xf>
    <xf numFmtId="0" fontId="0" fillId="2" borderId="57" applyNumberFormat="0" applyFont="1" applyFill="1" applyBorder="1" applyAlignment="1" applyProtection="0">
      <alignment vertical="bottom" wrapText="1"/>
    </xf>
    <xf numFmtId="0" fontId="9" fillId="2" borderId="57" applyNumberFormat="0" applyFont="1" applyFill="1" applyBorder="1" applyAlignment="1" applyProtection="0">
      <alignment vertical="bottom"/>
    </xf>
    <xf numFmtId="49" fontId="11" fillId="2" borderId="58" applyNumberFormat="1" applyFont="1" applyFill="1" applyBorder="1" applyAlignment="1" applyProtection="0">
      <alignment vertical="bottom"/>
    </xf>
    <xf numFmtId="49" fontId="11" fillId="2" borderId="59" applyNumberFormat="1" applyFont="1" applyFill="1" applyBorder="1" applyAlignment="1" applyProtection="0">
      <alignment vertical="bottom"/>
    </xf>
    <xf numFmtId="49" fontId="0" fillId="2" borderId="60" applyNumberFormat="1" applyFont="1" applyFill="1" applyBorder="1" applyAlignment="1" applyProtection="0">
      <alignment horizontal="left" vertical="bottom"/>
    </xf>
    <xf numFmtId="49" fontId="0" fillId="2" borderId="61" applyNumberFormat="1" applyFont="1" applyFill="1" applyBorder="1" applyAlignment="1" applyProtection="0">
      <alignment horizontal="left" vertical="bottom"/>
    </xf>
    <xf numFmtId="49" fontId="0" fillId="2" borderId="59" applyNumberFormat="1" applyFont="1" applyFill="1" applyBorder="1" applyAlignment="1" applyProtection="0">
      <alignment horizontal="left" vertical="bottom"/>
    </xf>
    <xf numFmtId="0" fontId="9" fillId="2" borderId="62" applyNumberFormat="0" applyFont="1" applyFill="1" applyBorder="1" applyAlignment="1" applyProtection="0">
      <alignment vertical="bottom"/>
    </xf>
    <xf numFmtId="0" fontId="0" fillId="2" borderId="63" applyNumberFormat="0" applyFont="1" applyFill="1" applyBorder="1" applyAlignment="1" applyProtection="0">
      <alignment vertical="bottom"/>
    </xf>
    <xf numFmtId="0" fontId="0" fillId="2" borderId="64" applyNumberFormat="0" applyFont="1" applyFill="1" applyBorder="1" applyAlignment="1" applyProtection="0">
      <alignment vertical="bottom"/>
    </xf>
    <xf numFmtId="0" fontId="0" fillId="2" borderId="65" applyNumberFormat="0" applyFont="1" applyFill="1" applyBorder="1" applyAlignment="1" applyProtection="0">
      <alignment vertical="bottom"/>
    </xf>
    <xf numFmtId="0" fontId="9" fillId="2" borderId="66" applyNumberFormat="1" applyFont="1" applyFill="1" applyBorder="1" applyAlignment="1" applyProtection="0">
      <alignment vertical="bottom"/>
    </xf>
    <xf numFmtId="0" fontId="9" fillId="2" borderId="66" applyNumberFormat="1" applyFont="1" applyFill="1" applyBorder="1" applyAlignment="1" applyProtection="0">
      <alignment vertical="bottom" wrapText="1"/>
    </xf>
    <xf numFmtId="49" fontId="9" fillId="2" borderId="67" applyNumberFormat="1" applyFont="1" applyFill="1" applyBorder="1" applyAlignment="1" applyProtection="0">
      <alignment vertical="bottom" wrapText="1"/>
    </xf>
    <xf numFmtId="49" fontId="9" fillId="2" borderId="68" applyNumberFormat="1" applyFont="1" applyFill="1" applyBorder="1" applyAlignment="1" applyProtection="0">
      <alignment vertical="bottom" wrapText="1"/>
    </xf>
    <xf numFmtId="0" fontId="0" fillId="2" borderId="69" applyNumberFormat="0" applyFont="1" applyFill="1" applyBorder="1" applyAlignment="1" applyProtection="0">
      <alignment vertical="bottom"/>
    </xf>
    <xf numFmtId="49" fontId="0" fillId="2" borderId="69" applyNumberFormat="1" applyFont="1" applyFill="1" applyBorder="1" applyAlignment="1" applyProtection="0">
      <alignment vertical="bottom"/>
    </xf>
    <xf numFmtId="49" fontId="0" fillId="2" borderId="70" applyNumberFormat="1" applyFont="1" applyFill="1" applyBorder="1" applyAlignment="1" applyProtection="0">
      <alignment vertical="bottom"/>
    </xf>
    <xf numFmtId="0" fontId="0" fillId="2" borderId="71" applyNumberFormat="0" applyFont="1" applyFill="1" applyBorder="1" applyAlignment="1" applyProtection="0">
      <alignment vertical="bottom"/>
    </xf>
    <xf numFmtId="0" fontId="0" fillId="2" borderId="19" applyNumberFormat="0" applyFont="1" applyFill="1" applyBorder="1" applyAlignment="1" applyProtection="0">
      <alignment horizontal="center" vertical="bottom"/>
    </xf>
    <xf numFmtId="49" fontId="9" fillId="2" borderId="72" applyNumberFormat="1" applyFont="1" applyFill="1" applyBorder="1" applyAlignment="1" applyProtection="0">
      <alignment horizontal="center" vertical="bottom"/>
    </xf>
    <xf numFmtId="49" fontId="0" fillId="2" borderId="73" applyNumberFormat="1" applyFont="1" applyFill="1" applyBorder="1" applyAlignment="1" applyProtection="0">
      <alignment vertical="bottom"/>
    </xf>
    <xf numFmtId="49" fontId="0" fillId="2" borderId="74" applyNumberFormat="1" applyFont="1" applyFill="1" applyBorder="1" applyAlignment="1" applyProtection="0">
      <alignment vertical="bottom"/>
    </xf>
    <xf numFmtId="49" fontId="0" fillId="2" borderId="75" applyNumberFormat="1" applyFont="1" applyFill="1" applyBorder="1" applyAlignment="1" applyProtection="0">
      <alignment vertical="bottom"/>
    </xf>
    <xf numFmtId="49" fontId="0" fillId="2" borderId="71" applyNumberFormat="1" applyFont="1" applyFill="1" applyBorder="1" applyAlignment="1" applyProtection="0">
      <alignment vertical="bottom"/>
    </xf>
    <xf numFmtId="49" fontId="0" fillId="2" borderId="69" applyNumberFormat="1" applyFont="1" applyFill="1" applyBorder="1" applyAlignment="1" applyProtection="0">
      <alignment horizontal="left" vertical="bottom"/>
    </xf>
    <xf numFmtId="49" fontId="0" fillId="2" borderId="70" applyNumberFormat="1" applyFont="1" applyFill="1" applyBorder="1" applyAlignment="1" applyProtection="0">
      <alignment horizontal="left" vertical="bottom"/>
    </xf>
    <xf numFmtId="49" fontId="0" fillId="2" borderId="76" applyNumberFormat="1" applyFont="1" applyFill="1" applyBorder="1" applyAlignment="1" applyProtection="0">
      <alignment vertical="bottom"/>
    </xf>
    <xf numFmtId="49" fontId="0" fillId="2" borderId="77" applyNumberFormat="1" applyFont="1" applyFill="1" applyBorder="1" applyAlignment="1" applyProtection="0">
      <alignment vertical="bottom"/>
    </xf>
    <xf numFmtId="49" fontId="0" fillId="2" borderId="78" applyNumberFormat="1" applyFont="1" applyFill="1" applyBorder="1" applyAlignment="1" applyProtection="0">
      <alignment vertical="bottom"/>
    </xf>
    <xf numFmtId="0" fontId="15" fillId="2" borderId="69" applyNumberFormat="0" applyFont="1" applyFill="1" applyBorder="1" applyAlignment="1" applyProtection="0">
      <alignment horizontal="left" vertical="bottom"/>
    </xf>
    <xf numFmtId="0" fontId="15" fillId="2" borderId="70" applyNumberFormat="0" applyFont="1" applyFill="1" applyBorder="1" applyAlignment="1" applyProtection="0">
      <alignment horizontal="left" vertical="bottom"/>
    </xf>
    <xf numFmtId="49" fontId="0" fillId="2" borderId="79" applyNumberFormat="1" applyFont="1" applyFill="1" applyBorder="1" applyAlignment="1" applyProtection="0">
      <alignment vertical="bottom"/>
    </xf>
    <xf numFmtId="49" fontId="0" fillId="2" borderId="80" applyNumberFormat="1" applyFont="1" applyFill="1" applyBorder="1" applyAlignment="1" applyProtection="0">
      <alignment vertical="bottom"/>
    </xf>
    <xf numFmtId="49" fontId="9" fillId="2" borderId="81" applyNumberFormat="1" applyFont="1" applyFill="1" applyBorder="1" applyAlignment="1" applyProtection="0">
      <alignment horizontal="center" vertical="bottom"/>
    </xf>
    <xf numFmtId="0" fontId="0" fillId="2" borderId="76" applyNumberFormat="0" applyFont="1" applyFill="1" applyBorder="1" applyAlignment="1" applyProtection="0">
      <alignment vertical="bottom"/>
    </xf>
    <xf numFmtId="0" fontId="0" fillId="2" borderId="77" applyNumberFormat="0" applyFont="1" applyFill="1" applyBorder="1" applyAlignment="1" applyProtection="0">
      <alignment vertical="bottom"/>
    </xf>
    <xf numFmtId="0" fontId="0" fillId="2" borderId="78" applyNumberFormat="0" applyFont="1" applyFill="1" applyBorder="1" applyAlignment="1" applyProtection="0">
      <alignment vertical="bottom"/>
    </xf>
    <xf numFmtId="0" fontId="0" fillId="2" borderId="82" applyNumberFormat="0" applyFont="1" applyFill="1" applyBorder="1" applyAlignment="1" applyProtection="0">
      <alignment vertical="bottom"/>
    </xf>
    <xf numFmtId="0" fontId="0" fillId="2" borderId="83" applyNumberFormat="0" applyFont="1" applyFill="1" applyBorder="1" applyAlignment="1" applyProtection="0">
      <alignment vertical="bottom"/>
    </xf>
    <xf numFmtId="0" fontId="0" fillId="2" borderId="84" applyNumberFormat="0" applyFont="1" applyFill="1" applyBorder="1" applyAlignment="1" applyProtection="0">
      <alignment vertical="bottom"/>
    </xf>
    <xf numFmtId="49" fontId="9" fillId="2" borderId="85" applyNumberFormat="1" applyFont="1" applyFill="1" applyBorder="1" applyAlignment="1" applyProtection="0">
      <alignment horizontal="center" vertical="bottom"/>
    </xf>
    <xf numFmtId="0" fontId="0" fillId="2" borderId="86" applyNumberFormat="0" applyFont="1" applyFill="1" applyBorder="1" applyAlignment="1" applyProtection="0">
      <alignment vertical="bottom"/>
    </xf>
    <xf numFmtId="0" fontId="0" fillId="2" borderId="87" applyNumberFormat="0" applyFont="1" applyFill="1" applyBorder="1" applyAlignment="1" applyProtection="0">
      <alignment vertical="bottom"/>
    </xf>
    <xf numFmtId="0" fontId="0" fillId="2" borderId="88" applyNumberFormat="0" applyFont="1" applyFill="1" applyBorder="1" applyAlignment="1" applyProtection="0">
      <alignment vertical="bottom"/>
    </xf>
    <xf numFmtId="49" fontId="9" fillId="2" borderId="89" applyNumberFormat="1" applyFont="1" applyFill="1" applyBorder="1" applyAlignment="1" applyProtection="0">
      <alignment horizontal="center" vertical="bottom"/>
    </xf>
    <xf numFmtId="0" fontId="0" fillId="2" borderId="90" applyNumberFormat="0" applyFont="1" applyFill="1" applyBorder="1" applyAlignment="1" applyProtection="0">
      <alignment vertical="bottom"/>
    </xf>
    <xf numFmtId="0" fontId="0" fillId="2" borderId="91" applyNumberFormat="0" applyFont="1" applyFill="1" applyBorder="1" applyAlignment="1" applyProtection="0">
      <alignment vertical="bottom"/>
    </xf>
    <xf numFmtId="0" fontId="0" fillId="2" borderId="92" applyNumberFormat="0" applyFont="1" applyFill="1" applyBorder="1" applyAlignment="1" applyProtection="0">
      <alignment vertical="bottom"/>
    </xf>
    <xf numFmtId="0" fontId="0" fillId="2" borderId="93" applyNumberFormat="0" applyFont="1" applyFill="1" applyBorder="1" applyAlignment="1" applyProtection="0">
      <alignment vertical="bottom"/>
    </xf>
    <xf numFmtId="0" fontId="0" fillId="2" borderId="27" applyNumberFormat="0" applyFont="1" applyFill="1" applyBorder="1" applyAlignment="1" applyProtection="0">
      <alignment vertical="bottom"/>
    </xf>
    <xf numFmtId="0" fontId="0" fillId="2" borderId="94" applyNumberFormat="0" applyFont="1" applyFill="1" applyBorder="1" applyAlignment="1" applyProtection="0">
      <alignment vertical="bottom"/>
    </xf>
    <xf numFmtId="0" fontId="0" fillId="2" borderId="95" applyNumberFormat="0" applyFont="1" applyFill="1" applyBorder="1" applyAlignment="1" applyProtection="0">
      <alignment vertical="bottom" wrapText="1"/>
    </xf>
    <xf numFmtId="0" fontId="0" fillId="2" borderId="95" applyNumberFormat="0" applyFont="1" applyFill="1" applyBorder="1" applyAlignment="1" applyProtection="0">
      <alignment vertical="bottom"/>
    </xf>
    <xf numFmtId="0" fontId="0" fillId="2" borderId="96" applyNumberFormat="0" applyFont="1" applyFill="1" applyBorder="1" applyAlignment="1" applyProtection="0">
      <alignment vertical="bottom"/>
    </xf>
    <xf numFmtId="0" fontId="0" fillId="2" borderId="97" applyNumberFormat="0" applyFont="1" applyFill="1" applyBorder="1" applyAlignment="1" applyProtection="0">
      <alignment vertical="bottom"/>
    </xf>
    <xf numFmtId="49" fontId="0" fillId="2" borderId="98" applyNumberFormat="1" applyFont="1" applyFill="1" applyBorder="1" applyAlignment="1" applyProtection="0">
      <alignment horizontal="left" vertical="bottom"/>
    </xf>
    <xf numFmtId="0" fontId="0" fillId="2" borderId="99" applyNumberFormat="0" applyFont="1" applyFill="1" applyBorder="1" applyAlignment="1" applyProtection="0">
      <alignment horizontal="center" vertical="bottom"/>
    </xf>
    <xf numFmtId="0" fontId="0" fillId="2" borderId="100" applyNumberFormat="0" applyFont="1" applyFill="1" applyBorder="1" applyAlignment="1" applyProtection="0">
      <alignment horizontal="center" vertical="bottom"/>
    </xf>
    <xf numFmtId="0" fontId="0" fillId="2" borderId="101" applyNumberFormat="0" applyFont="1" applyFill="1" applyBorder="1" applyAlignment="1" applyProtection="0">
      <alignment horizontal="center" vertical="bottom"/>
    </xf>
    <xf numFmtId="0" fontId="0" fillId="2" borderId="102" applyNumberFormat="0" applyFont="1" applyFill="1" applyBorder="1" applyAlignment="1" applyProtection="0">
      <alignment vertical="bottom"/>
    </xf>
    <xf numFmtId="49" fontId="0" fillId="2" borderId="103" applyNumberFormat="1" applyFont="1" applyFill="1" applyBorder="1" applyAlignment="1" applyProtection="0">
      <alignment vertical="bottom"/>
    </xf>
    <xf numFmtId="0" fontId="0" fillId="2" borderId="104" applyNumberFormat="0" applyFont="1" applyFill="1" applyBorder="1" applyAlignment="1" applyProtection="0">
      <alignment vertical="bottom"/>
    </xf>
    <xf numFmtId="49" fontId="11" fillId="2" borderId="105" applyNumberFormat="1" applyFont="1" applyFill="1" applyBorder="1" applyAlignment="1" applyProtection="0">
      <alignment vertical="bottom"/>
    </xf>
    <xf numFmtId="49" fontId="11" fillId="2" borderId="106" applyNumberFormat="1" applyFont="1" applyFill="1" applyBorder="1" applyAlignment="1" applyProtection="0">
      <alignment vertical="bottom"/>
    </xf>
    <xf numFmtId="49" fontId="9" fillId="2" borderId="107" applyNumberFormat="1" applyFont="1" applyFill="1" applyBorder="1" applyAlignment="1" applyProtection="0">
      <alignment vertical="bottom"/>
    </xf>
    <xf numFmtId="0" fontId="0" fillId="2" borderId="107" applyNumberFormat="0" applyFont="1" applyFill="1" applyBorder="1" applyAlignment="1" applyProtection="0">
      <alignment vertical="bottom"/>
    </xf>
    <xf numFmtId="0" fontId="0" fillId="2" borderId="108" applyNumberFormat="0" applyFont="1" applyFill="1" applyBorder="1" applyAlignment="1" applyProtection="0">
      <alignment vertical="bottom"/>
    </xf>
    <xf numFmtId="0" fontId="0" fillId="2" borderId="109" applyNumberFormat="0" applyFont="1" applyFill="1" applyBorder="1" applyAlignment="1" applyProtection="0">
      <alignment vertical="bottom"/>
    </xf>
    <xf numFmtId="49" fontId="0" fillId="2" borderId="55" applyNumberFormat="1" applyFont="1" applyFill="1" applyBorder="1" applyAlignment="1" applyProtection="0">
      <alignment vertical="bottom"/>
    </xf>
    <xf numFmtId="0" fontId="0" fillId="2" borderId="110" applyNumberFormat="0" applyFont="1" applyFill="1" applyBorder="1" applyAlignment="1" applyProtection="0">
      <alignment vertical="bottom"/>
    </xf>
    <xf numFmtId="0" fontId="0" fillId="2" borderId="111" applyNumberFormat="0" applyFont="1" applyFill="1" applyBorder="1" applyAlignment="1" applyProtection="0">
      <alignment horizontal="right" vertical="bottom"/>
    </xf>
    <xf numFmtId="0" fontId="0" fillId="2" borderId="112" applyNumberFormat="1" applyFont="1" applyFill="1" applyBorder="1" applyAlignment="1" applyProtection="0">
      <alignment horizontal="center" vertical="top" wrapText="1"/>
    </xf>
    <xf numFmtId="0" fontId="0" fillId="2" borderId="113" applyNumberFormat="1" applyFont="1" applyFill="1" applyBorder="1" applyAlignment="1" applyProtection="0">
      <alignment vertical="bottom"/>
    </xf>
    <xf numFmtId="0" fontId="0" fillId="2" borderId="114" applyNumberFormat="1" applyFont="1" applyFill="1" applyBorder="1" applyAlignment="1" applyProtection="0">
      <alignment vertical="bottom"/>
    </xf>
    <xf numFmtId="0" fontId="0" fillId="2" borderId="115" applyNumberFormat="1" applyFont="1" applyFill="1" applyBorder="1" applyAlignment="1" applyProtection="0">
      <alignment vertical="bottom"/>
    </xf>
    <xf numFmtId="0" fontId="0" fillId="2" borderId="116" applyNumberFormat="0" applyFont="1" applyFill="1" applyBorder="1" applyAlignment="1" applyProtection="0">
      <alignment vertical="bottom"/>
    </xf>
    <xf numFmtId="49" fontId="0" fillId="2" borderId="117" applyNumberFormat="1" applyFont="1" applyFill="1" applyBorder="1" applyAlignment="1" applyProtection="0">
      <alignment vertical="bottom" wrapText="1"/>
    </xf>
    <xf numFmtId="0" fontId="0" fillId="2" borderId="118" applyNumberFormat="0" applyFont="1" applyFill="1" applyBorder="1" applyAlignment="1" applyProtection="0">
      <alignment vertical="bottom"/>
    </xf>
    <xf numFmtId="49" fontId="0" fillId="2" borderId="119" applyNumberFormat="1" applyFont="1" applyFill="1" applyBorder="1" applyAlignment="1" applyProtection="0">
      <alignment vertical="bottom"/>
    </xf>
    <xf numFmtId="49" fontId="17" fillId="4" borderId="120" applyNumberFormat="1" applyFont="1" applyFill="1" applyBorder="1" applyAlignment="1" applyProtection="0">
      <alignment horizontal="center" vertical="center" wrapText="1"/>
    </xf>
    <xf numFmtId="0" fontId="0" fillId="2" borderId="121" applyNumberFormat="0" applyFont="1" applyFill="1" applyBorder="1" applyAlignment="1" applyProtection="0">
      <alignment vertical="bottom"/>
    </xf>
    <xf numFmtId="49" fontId="0" fillId="2" borderId="44" applyNumberFormat="1" applyFont="1" applyFill="1" applyBorder="1" applyAlignment="1" applyProtection="0">
      <alignment vertical="bottom"/>
    </xf>
    <xf numFmtId="49" fontId="0" fillId="2" borderId="66" applyNumberFormat="1" applyFont="1" applyFill="1" applyBorder="1" applyAlignment="1" applyProtection="0">
      <alignment vertical="bottom"/>
    </xf>
    <xf numFmtId="0" fontId="9" fillId="2" borderId="66" applyNumberFormat="0" applyFont="1" applyFill="1" applyBorder="1" applyAlignment="1" applyProtection="0">
      <alignment vertical="bottom"/>
    </xf>
    <xf numFmtId="0" fontId="9" fillId="2" borderId="71" applyNumberFormat="0" applyFont="1" applyFill="1" applyBorder="1" applyAlignment="1" applyProtection="0">
      <alignment vertical="bottom"/>
    </xf>
    <xf numFmtId="0" fontId="9" fillId="2" borderId="19" applyNumberFormat="0" applyFont="1" applyFill="1" applyBorder="1" applyAlignment="1" applyProtection="0">
      <alignment vertical="bottom" wrapText="1"/>
    </xf>
    <xf numFmtId="0" fontId="9" fillId="2" borderId="110" applyNumberFormat="0" applyFont="1" applyFill="1" applyBorder="1" applyAlignment="1" applyProtection="0">
      <alignment vertical="bottom" wrapText="1"/>
    </xf>
    <xf numFmtId="0" fontId="0" fillId="2" borderId="122" applyNumberFormat="0" applyFont="1" applyFill="1" applyBorder="1" applyAlignment="1" applyProtection="0">
      <alignment vertical="bottom"/>
    </xf>
    <xf numFmtId="0" fontId="0" fillId="2" borderId="123" applyNumberFormat="0" applyFont="1" applyFill="1" applyBorder="1" applyAlignment="1" applyProtection="0">
      <alignment vertical="bottom"/>
    </xf>
    <xf numFmtId="49" fontId="0" fillId="2" borderId="124" applyNumberFormat="1" applyFont="1" applyFill="1" applyBorder="1" applyAlignment="1" applyProtection="0">
      <alignment vertical="bottom"/>
    </xf>
    <xf numFmtId="49" fontId="0" fillId="2" borderId="125" applyNumberFormat="1" applyFont="1" applyFill="1" applyBorder="1" applyAlignment="1" applyProtection="0">
      <alignment vertical="bottom"/>
    </xf>
    <xf numFmtId="0" fontId="0" fillId="2" borderId="125" applyNumberFormat="0" applyFont="1" applyFill="1" applyBorder="1" applyAlignment="1" applyProtection="0">
      <alignment vertical="bottom"/>
    </xf>
    <xf numFmtId="0" fontId="9" fillId="2" borderId="71" applyNumberFormat="0" applyFont="1" applyFill="1" applyBorder="1" applyAlignment="1" applyProtection="0">
      <alignment vertical="bottom" wrapText="1"/>
    </xf>
    <xf numFmtId="0" fontId="0" fillId="2" borderId="43" applyNumberFormat="0" applyFont="1" applyFill="1" applyBorder="1" applyAlignment="1" applyProtection="0">
      <alignment vertical="bottom"/>
    </xf>
    <xf numFmtId="49" fontId="0" fillId="2" borderId="126" applyNumberFormat="1" applyFont="1" applyFill="1" applyBorder="1" applyAlignment="1" applyProtection="0">
      <alignment vertical="bottom"/>
    </xf>
    <xf numFmtId="49" fontId="9" fillId="2" borderId="127" applyNumberFormat="1" applyFont="1" applyFill="1" applyBorder="1" applyAlignment="1" applyProtection="0">
      <alignment vertical="bottom"/>
    </xf>
    <xf numFmtId="49" fontId="0" fillId="2" borderId="128" applyNumberFormat="1" applyFont="1" applyFill="1" applyBorder="1" applyAlignment="1" applyProtection="0">
      <alignment vertical="bottom"/>
    </xf>
    <xf numFmtId="0" fontId="0" fillId="2" borderId="128" applyNumberFormat="0" applyFont="1" applyFill="1" applyBorder="1" applyAlignment="1" applyProtection="0">
      <alignment vertical="bottom"/>
    </xf>
    <xf numFmtId="0" fontId="0" fillId="2" borderId="129" applyNumberFormat="0" applyFont="1" applyFill="1" applyBorder="1" applyAlignment="1" applyProtection="0">
      <alignment vertical="bottom"/>
    </xf>
    <xf numFmtId="49" fontId="0" fillId="2" borderId="130" applyNumberFormat="1" applyFont="1" applyFill="1" applyBorder="1" applyAlignment="1" applyProtection="0">
      <alignment vertical="bottom"/>
    </xf>
    <xf numFmtId="0" fontId="0" fillId="2" borderId="131" applyNumberFormat="0" applyFont="1" applyFill="1" applyBorder="1" applyAlignment="1" applyProtection="0">
      <alignment vertical="bottom"/>
    </xf>
    <xf numFmtId="0" fontId="0" fillId="2" borderId="132" applyNumberFormat="0" applyFont="1" applyFill="1" applyBorder="1" applyAlignment="1" applyProtection="0">
      <alignment vertical="bottom"/>
    </xf>
    <xf numFmtId="0" fontId="0" fillId="2" borderId="133" applyNumberFormat="0" applyFont="1" applyFill="1" applyBorder="1" applyAlignment="1" applyProtection="0">
      <alignment vertical="bottom"/>
    </xf>
    <xf numFmtId="0" fontId="0" fillId="2" borderId="134" applyNumberFormat="0" applyFont="1" applyFill="1" applyBorder="1" applyAlignment="1" applyProtection="0">
      <alignment vertical="bottom"/>
    </xf>
    <xf numFmtId="0" fontId="0" fillId="2" borderId="135" applyNumberFormat="0" applyFont="1" applyFill="1" applyBorder="1" applyAlignment="1" applyProtection="0">
      <alignment vertical="bottom"/>
    </xf>
    <xf numFmtId="49" fontId="11" fillId="2" borderId="38" applyNumberFormat="1" applyFont="1" applyFill="1" applyBorder="1" applyAlignment="1" applyProtection="0">
      <alignment vertical="bottom"/>
    </xf>
    <xf numFmtId="49" fontId="11" borderId="39" applyNumberFormat="1" applyFont="1" applyFill="0" applyBorder="1" applyAlignment="1" applyProtection="0">
      <alignment vertical="bottom"/>
    </xf>
    <xf numFmtId="0" fontId="0" fillId="2" borderId="136" applyNumberFormat="0" applyFont="1" applyFill="1" applyBorder="1" applyAlignment="1" applyProtection="0">
      <alignment vertical="bottom"/>
    </xf>
    <xf numFmtId="0" fontId="0" fillId="2" borderId="137" applyNumberFormat="0" applyFont="1" applyFill="1" applyBorder="1" applyAlignment="1" applyProtection="0">
      <alignment vertical="bottom"/>
    </xf>
    <xf numFmtId="49" fontId="18" fillId="2" borderId="138" applyNumberFormat="1" applyFont="1" applyFill="1" applyBorder="1" applyAlignment="1" applyProtection="0">
      <alignment horizontal="center" vertical="bottom" wrapText="1"/>
    </xf>
    <xf numFmtId="0" fontId="0" fillId="2" borderId="139" applyNumberFormat="0" applyFont="1" applyFill="1" applyBorder="1" applyAlignment="1" applyProtection="0">
      <alignment vertical="bottom"/>
    </xf>
    <xf numFmtId="49" fontId="11" fillId="2" borderId="140" applyNumberFormat="1" applyFont="1" applyFill="1" applyBorder="1" applyAlignment="1" applyProtection="0">
      <alignment vertical="bottom"/>
    </xf>
    <xf numFmtId="49" fontId="11" borderId="141" applyNumberFormat="1" applyFont="1" applyFill="0" applyBorder="1" applyAlignment="1" applyProtection="0">
      <alignment vertical="bottom"/>
    </xf>
    <xf numFmtId="49" fontId="0" fillId="2" borderId="142" applyNumberFormat="1" applyFont="1" applyFill="1" applyBorder="1" applyAlignment="1" applyProtection="0">
      <alignment vertical="bottom"/>
    </xf>
    <xf numFmtId="0" fontId="0" fillId="2" borderId="143" applyNumberFormat="0" applyFont="1" applyFill="1" applyBorder="1" applyAlignment="1" applyProtection="0">
      <alignment vertical="bottom"/>
    </xf>
    <xf numFmtId="0" fontId="0" fillId="2" borderId="144" applyNumberFormat="0" applyFont="1" applyFill="1" applyBorder="1" applyAlignment="1" applyProtection="0">
      <alignment vertical="bottom"/>
    </xf>
    <xf numFmtId="49" fontId="9" fillId="2" borderId="145" applyNumberFormat="1" applyFont="1" applyFill="1" applyBorder="1" applyAlignment="1" applyProtection="0">
      <alignment vertical="bottom"/>
    </xf>
    <xf numFmtId="49" fontId="20" fillId="2" borderId="38" applyNumberFormat="1" applyFont="1" applyFill="1" applyBorder="1" applyAlignment="1" applyProtection="0">
      <alignment horizontal="center" vertical="bottom"/>
    </xf>
    <xf numFmtId="0" fontId="20" fillId="2" borderId="146" applyNumberFormat="0" applyFont="1" applyFill="1" applyBorder="1" applyAlignment="1" applyProtection="0">
      <alignment horizontal="center" vertical="bottom"/>
    </xf>
    <xf numFmtId="0" fontId="20" fillId="2" borderId="41" applyNumberFormat="0" applyFont="1" applyFill="1" applyBorder="1" applyAlignment="1" applyProtection="0">
      <alignment horizontal="center" vertical="bottom"/>
    </xf>
    <xf numFmtId="0" fontId="20" fillId="2" borderId="39" applyNumberFormat="0" applyFont="1" applyFill="1" applyBorder="1" applyAlignment="1" applyProtection="0">
      <alignment horizontal="center" vertical="bottom"/>
    </xf>
    <xf numFmtId="0" fontId="0" fillId="2" borderId="147" applyNumberFormat="0" applyFont="1" applyFill="1" applyBorder="1" applyAlignment="1" applyProtection="0">
      <alignment vertical="bottom"/>
    </xf>
    <xf numFmtId="0" fontId="9" fillId="2" borderId="148" applyNumberFormat="0" applyFont="1" applyFill="1" applyBorder="1" applyAlignment="1" applyProtection="0">
      <alignment vertical="bottom"/>
    </xf>
    <xf numFmtId="49" fontId="21" fillId="2" borderId="149" applyNumberFormat="1" applyFont="1" applyFill="1" applyBorder="1" applyAlignment="1" applyProtection="0">
      <alignment horizontal="left" vertical="bottom"/>
    </xf>
    <xf numFmtId="0" fontId="22" fillId="3" borderId="150" applyNumberFormat="1" applyFont="1" applyFill="1" applyBorder="1" applyAlignment="1" applyProtection="0">
      <alignment horizontal="left" vertical="bottom"/>
    </xf>
    <xf numFmtId="0" fontId="0" fillId="2" borderId="66" applyNumberFormat="0" applyFont="1" applyFill="1" applyBorder="1" applyAlignment="1" applyProtection="0">
      <alignment vertical="bottom"/>
    </xf>
    <xf numFmtId="0" fontId="0" fillId="2" borderId="49" applyNumberFormat="0" applyFont="1" applyFill="1" applyBorder="1" applyAlignment="1" applyProtection="0">
      <alignment vertical="bottom"/>
    </xf>
    <xf numFmtId="0" fontId="0" fillId="2" borderId="151" applyNumberFormat="0" applyFont="1" applyFill="1" applyBorder="1" applyAlignment="1" applyProtection="0">
      <alignment vertical="bottom"/>
    </xf>
    <xf numFmtId="49" fontId="22" fillId="3" borderId="148" applyNumberFormat="1" applyFont="1" applyFill="1" applyBorder="1" applyAlignment="1" applyProtection="0">
      <alignment vertical="bottom"/>
    </xf>
    <xf numFmtId="49" fontId="21" fillId="2" borderId="44" applyNumberFormat="1" applyFont="1" applyFill="1" applyBorder="1" applyAlignment="1" applyProtection="0">
      <alignment vertical="bottom"/>
    </xf>
    <xf numFmtId="0" fontId="23" fillId="5" borderId="152" applyNumberFormat="1" applyFont="1" applyFill="1" applyBorder="1" applyAlignment="1" applyProtection="0">
      <alignment horizontal="left" vertical="bottom"/>
    </xf>
    <xf numFmtId="0" fontId="0" fillId="2" borderId="153" applyNumberFormat="0" applyFont="1" applyFill="1" applyBorder="1" applyAlignment="1" applyProtection="0">
      <alignment vertical="bottom"/>
    </xf>
    <xf numFmtId="0" fontId="0" fillId="2" borderId="154" applyNumberFormat="0" applyFont="1" applyFill="1" applyBorder="1" applyAlignment="1" applyProtection="0">
      <alignment vertical="bottom"/>
    </xf>
    <xf numFmtId="0" fontId="0" fillId="2" borderId="155" applyNumberFormat="0" applyFont="1" applyFill="1" applyBorder="1" applyAlignment="1" applyProtection="0">
      <alignment vertical="bottom"/>
    </xf>
    <xf numFmtId="0" fontId="0" fillId="2" borderId="156" applyNumberFormat="0" applyFont="1" applyFill="1" applyBorder="1" applyAlignment="1" applyProtection="0">
      <alignment vertical="bottom"/>
    </xf>
    <xf numFmtId="49" fontId="23" fillId="2" borderId="148" applyNumberFormat="1" applyFont="1" applyFill="1" applyBorder="1" applyAlignment="1" applyProtection="0">
      <alignment vertical="bottom"/>
    </xf>
    <xf numFmtId="0" fontId="0" fillId="2" borderId="157" applyNumberFormat="0" applyFont="1" applyFill="1" applyBorder="1" applyAlignment="1" applyProtection="0">
      <alignment vertical="bottom"/>
    </xf>
    <xf numFmtId="0" fontId="0" fillId="2" borderId="158" applyNumberFormat="0" applyFont="1" applyFill="1" applyBorder="1" applyAlignment="1" applyProtection="0">
      <alignment vertical="bottom"/>
    </xf>
    <xf numFmtId="0" fontId="0" fillId="2" borderId="159" applyNumberFormat="0" applyFont="1" applyFill="1" applyBorder="1" applyAlignment="1" applyProtection="0">
      <alignment vertical="bottom"/>
    </xf>
    <xf numFmtId="49" fontId="24" fillId="5" borderId="148" applyNumberFormat="1" applyFont="1" applyFill="1" applyBorder="1" applyAlignment="1" applyProtection="0">
      <alignment vertical="bottom"/>
    </xf>
    <xf numFmtId="49" fontId="18" fillId="2" borderId="44" applyNumberFormat="1" applyFont="1" applyFill="1" applyBorder="1" applyAlignment="1" applyProtection="0">
      <alignment vertical="bottom"/>
    </xf>
    <xf numFmtId="49" fontId="9" fillId="2" borderId="66" applyNumberFormat="1" applyFont="1" applyFill="1" applyBorder="1" applyAlignment="1" applyProtection="0">
      <alignment horizontal="left" vertical="bottom" wrapText="1"/>
    </xf>
    <xf numFmtId="49" fontId="26" fillId="6" borderId="66" applyNumberFormat="1" applyFont="1" applyFill="1" applyBorder="1" applyAlignment="1" applyProtection="0">
      <alignment horizontal="left" vertical="bottom"/>
    </xf>
    <xf numFmtId="49" fontId="27" fillId="6" borderId="66" applyNumberFormat="1" applyFont="1" applyFill="1" applyBorder="1" applyAlignment="1" applyProtection="0">
      <alignment horizontal="left" vertical="bottom"/>
    </xf>
    <xf numFmtId="49" fontId="27" fillId="6" borderId="49" applyNumberFormat="1" applyFont="1" applyFill="1" applyBorder="1" applyAlignment="1" applyProtection="0">
      <alignment vertical="bottom"/>
    </xf>
    <xf numFmtId="49" fontId="28" fillId="5" borderId="148" applyNumberFormat="1" applyFont="1" applyFill="1" applyBorder="1" applyAlignment="1" applyProtection="0">
      <alignment vertical="bottom"/>
    </xf>
    <xf numFmtId="59" fontId="0" fillId="2" borderId="66" applyNumberFormat="1" applyFont="1" applyFill="1" applyBorder="1" applyAlignment="1" applyProtection="0">
      <alignment vertical="bottom"/>
    </xf>
    <xf numFmtId="0" fontId="29" fillId="6" borderId="66" applyNumberFormat="1" applyFont="1" applyFill="1" applyBorder="1" applyAlignment="1" applyProtection="0">
      <alignment horizontal="center" vertical="bottom"/>
    </xf>
    <xf numFmtId="10" fontId="29" fillId="6" borderId="66" applyNumberFormat="1" applyFont="1" applyFill="1" applyBorder="1" applyAlignment="1" applyProtection="0">
      <alignment horizontal="center" vertical="bottom"/>
    </xf>
    <xf numFmtId="10" fontId="29" fillId="6" borderId="49" applyNumberFormat="1" applyFont="1" applyFill="1" applyBorder="1" applyAlignment="1" applyProtection="0">
      <alignment horizontal="center" vertical="bottom"/>
    </xf>
    <xf numFmtId="49" fontId="9" fillId="6" borderId="148" applyNumberFormat="1" applyFont="1" applyFill="1" applyBorder="1" applyAlignment="1" applyProtection="0">
      <alignment vertical="bottom"/>
    </xf>
    <xf numFmtId="0" fontId="0" fillId="2" borderId="160" applyNumberFormat="0" applyFont="1" applyFill="1" applyBorder="1" applyAlignment="1" applyProtection="0">
      <alignment vertical="bottom"/>
    </xf>
    <xf numFmtId="0" fontId="0" fillId="2" borderId="33" applyNumberFormat="0" applyFont="1" applyFill="1" applyBorder="1" applyAlignment="1" applyProtection="0">
      <alignment vertical="bottom"/>
    </xf>
    <xf numFmtId="0" fontId="0" fillId="2" borderId="161" applyNumberFormat="0" applyFont="1" applyFill="1" applyBorder="1" applyAlignment="1" applyProtection="0">
      <alignment vertical="bottom"/>
    </xf>
    <xf numFmtId="49" fontId="30" fillId="7" borderId="51" applyNumberFormat="1" applyFont="1" applyFill="1" applyBorder="1" applyAlignment="1" applyProtection="0">
      <alignment vertical="bottom"/>
    </xf>
    <xf numFmtId="59" fontId="0" fillId="2" borderId="162" applyNumberFormat="1" applyFont="1" applyFill="1" applyBorder="1" applyAlignment="1" applyProtection="0">
      <alignment vertical="bottom"/>
    </xf>
    <xf numFmtId="59" fontId="0" fillId="2" borderId="163" applyNumberFormat="1" applyFont="1" applyFill="1" applyBorder="1" applyAlignment="1" applyProtection="0">
      <alignment vertical="bottom"/>
    </xf>
    <xf numFmtId="59" fontId="24" fillId="5" borderId="164" applyNumberFormat="1" applyFont="1" applyFill="1" applyBorder="1" applyAlignment="1" applyProtection="0">
      <alignment horizontal="right" vertical="bottom"/>
    </xf>
    <xf numFmtId="49" fontId="9" fillId="2" borderId="165" applyNumberFormat="1" applyFont="1" applyFill="1" applyBorder="1" applyAlignment="1" applyProtection="0">
      <alignment vertical="bottom"/>
    </xf>
    <xf numFmtId="0" fontId="28" fillId="5" borderId="166" applyNumberFormat="1" applyFont="1" applyFill="1" applyBorder="1" applyAlignment="1" applyProtection="0">
      <alignment vertical="bottom"/>
    </xf>
    <xf numFmtId="0" fontId="28" fillId="5" borderId="167" applyNumberFormat="1" applyFont="1" applyFill="1" applyBorder="1" applyAlignment="1" applyProtection="0">
      <alignment vertical="bottom"/>
    </xf>
    <xf numFmtId="0" fontId="31" fillId="2" borderId="48" applyNumberFormat="1" applyFont="1" applyFill="1" applyBorder="1" applyAlignment="1" applyProtection="0">
      <alignment horizontal="left" vertical="bottom"/>
    </xf>
    <xf numFmtId="10" fontId="31" fillId="2" borderId="48" applyNumberFormat="1" applyFont="1" applyFill="1" applyBorder="1" applyAlignment="1" applyProtection="0">
      <alignment horizontal="left" vertical="bottom"/>
    </xf>
    <xf numFmtId="9" fontId="31" fillId="2" borderId="54" applyNumberFormat="1" applyFont="1" applyFill="1" applyBorder="1" applyAlignment="1" applyProtection="0">
      <alignment horizontal="left" vertical="bottom"/>
    </xf>
    <xf numFmtId="9" fontId="31" fillId="2" borderId="42" applyNumberFormat="1" applyFont="1" applyFill="1" applyBorder="1" applyAlignment="1" applyProtection="0">
      <alignment horizontal="left" vertical="bottom"/>
    </xf>
    <xf numFmtId="49" fontId="9" fillId="2" borderId="66" applyNumberFormat="1" applyFont="1" applyFill="1" applyBorder="1" applyAlignment="1" applyProtection="0">
      <alignment vertical="bottom" wrapText="1"/>
    </xf>
    <xf numFmtId="49" fontId="32" fillId="2" borderId="162" applyNumberFormat="1" applyFont="1" applyFill="1" applyBorder="1" applyAlignment="1" applyProtection="0">
      <alignment vertical="bottom" wrapText="1"/>
    </xf>
    <xf numFmtId="0" fontId="33" fillId="2" borderId="19" applyNumberFormat="0" applyFont="1" applyFill="1" applyBorder="1" applyAlignment="1" applyProtection="0">
      <alignment vertical="bottom"/>
    </xf>
    <xf numFmtId="0" fontId="22" fillId="3" borderId="66" applyNumberFormat="1" applyFont="1" applyFill="1" applyBorder="1" applyAlignment="1" applyProtection="0">
      <alignment vertical="bottom"/>
    </xf>
    <xf numFmtId="59" fontId="9" fillId="2" borderId="168" applyNumberFormat="1" applyFont="1" applyFill="1" applyBorder="1" applyAlignment="1" applyProtection="0">
      <alignment vertical="bottom"/>
    </xf>
    <xf numFmtId="0" fontId="24" fillId="5" borderId="150" applyNumberFormat="1" applyFont="1" applyFill="1" applyBorder="1" applyAlignment="1" applyProtection="0">
      <alignment vertical="bottom"/>
    </xf>
    <xf numFmtId="60" fontId="0" fillId="2" borderId="66" applyNumberFormat="1" applyFont="1" applyFill="1" applyBorder="1" applyAlignment="1" applyProtection="0">
      <alignment vertical="bottom"/>
    </xf>
    <xf numFmtId="49" fontId="0" fillId="2" borderId="44" applyNumberFormat="1" applyFont="1" applyFill="1" applyBorder="1" applyAlignment="1" applyProtection="0">
      <alignment vertical="bottom" wrapText="1"/>
    </xf>
    <xf numFmtId="0" fontId="22" fillId="3" borderId="169" applyNumberFormat="1" applyFont="1" applyFill="1" applyBorder="1" applyAlignment="1" applyProtection="0">
      <alignment vertical="bottom"/>
    </xf>
    <xf numFmtId="0" fontId="24" fillId="5" borderId="170" applyNumberFormat="1" applyFont="1" applyFill="1" applyBorder="1" applyAlignment="1" applyProtection="0">
      <alignment vertical="bottom"/>
    </xf>
    <xf numFmtId="60" fontId="0" fillId="2" borderId="162" applyNumberFormat="1" applyFont="1" applyFill="1" applyBorder="1" applyAlignment="1" applyProtection="0">
      <alignment vertical="bottom"/>
    </xf>
    <xf numFmtId="0" fontId="24" fillId="5" borderId="48" applyNumberFormat="1" applyFont="1" applyFill="1" applyBorder="1" applyAlignment="1" applyProtection="0">
      <alignment vertical="bottom"/>
    </xf>
    <xf numFmtId="0" fontId="0" fillId="2" borderId="171" applyNumberFormat="1" applyFont="1" applyFill="1" applyBorder="1" applyAlignment="1" applyProtection="0">
      <alignment vertical="bottom"/>
    </xf>
    <xf numFmtId="0" fontId="22" fillId="3" borderId="172" applyNumberFormat="1" applyFont="1" applyFill="1" applyBorder="1" applyAlignment="1" applyProtection="0">
      <alignment vertical="bottom"/>
    </xf>
    <xf numFmtId="0" fontId="0" fillId="2" borderId="173" applyNumberFormat="0" applyFont="1" applyFill="1" applyBorder="1" applyAlignment="1" applyProtection="0">
      <alignment vertical="bottom"/>
    </xf>
    <xf numFmtId="0" fontId="0" fillId="2" borderId="174" applyNumberFormat="0" applyFont="1" applyFill="1" applyBorder="1" applyAlignment="1" applyProtection="0">
      <alignment vertical="bottom"/>
    </xf>
    <xf numFmtId="0" fontId="0" fillId="2" borderId="175" applyNumberFormat="0" applyFont="1" applyFill="1" applyBorder="1" applyAlignment="1" applyProtection="0">
      <alignment vertical="bottom"/>
    </xf>
    <xf numFmtId="49" fontId="0" fillId="2" borderId="175" applyNumberFormat="1" applyFont="1" applyFill="1" applyBorder="1" applyAlignment="1" applyProtection="0">
      <alignment vertical="bottom"/>
    </xf>
    <xf numFmtId="61" fontId="0" fillId="2" borderId="175" applyNumberFormat="1" applyFont="1" applyFill="1" applyBorder="1" applyAlignment="1" applyProtection="0">
      <alignment vertical="bottom"/>
    </xf>
    <xf numFmtId="49" fontId="0" fillId="2" borderId="42" applyNumberFormat="1" applyFont="1" applyFill="1" applyBorder="1" applyAlignment="1" applyProtection="0">
      <alignment vertical="bottom"/>
    </xf>
    <xf numFmtId="0" fontId="0" fillId="2" borderId="145" applyNumberFormat="0" applyFont="1" applyFill="1" applyBorder="1" applyAlignment="1" applyProtection="0">
      <alignment vertical="bottom"/>
    </xf>
    <xf numFmtId="0" fontId="0" fillId="2" borderId="176" applyNumberFormat="0" applyFont="1" applyFill="1" applyBorder="1" applyAlignment="1" applyProtection="0">
      <alignment vertical="bottom"/>
    </xf>
    <xf numFmtId="49" fontId="30" fillId="7" borderId="49" applyNumberFormat="1" applyFont="1" applyFill="1" applyBorder="1" applyAlignment="1" applyProtection="0">
      <alignment vertical="bottom"/>
    </xf>
    <xf numFmtId="0" fontId="0" fillId="2" borderId="148" applyNumberFormat="0" applyFont="1" applyFill="1" applyBorder="1" applyAlignment="1" applyProtection="0">
      <alignment vertical="bottom"/>
    </xf>
    <xf numFmtId="0" fontId="24" fillId="5" borderId="66" applyNumberFormat="1" applyFont="1" applyFill="1" applyBorder="1" applyAlignment="1" applyProtection="0">
      <alignment vertical="bottom"/>
    </xf>
    <xf numFmtId="0" fontId="30" fillId="7" borderId="49" applyNumberFormat="1" applyFont="1" applyFill="1" applyBorder="1" applyAlignment="1" applyProtection="0">
      <alignment vertical="bottom"/>
    </xf>
    <xf numFmtId="49" fontId="9" fillId="2" borderId="177" applyNumberFormat="1" applyFont="1" applyFill="1" applyBorder="1" applyAlignment="1" applyProtection="0">
      <alignment vertical="bottom"/>
    </xf>
    <xf numFmtId="0" fontId="28" fillId="5" borderId="178" applyNumberFormat="1" applyFont="1" applyFill="1" applyBorder="1" applyAlignment="1" applyProtection="0">
      <alignment vertical="bottom"/>
    </xf>
    <xf numFmtId="0" fontId="23" fillId="5" borderId="179" applyNumberFormat="1" applyFont="1" applyFill="1" applyBorder="1" applyAlignment="1" applyProtection="0">
      <alignment vertical="bottom"/>
    </xf>
    <xf numFmtId="49" fontId="0" fillId="2" borderId="180" applyNumberFormat="1" applyFont="1" applyFill="1" applyBorder="1" applyAlignment="1" applyProtection="0">
      <alignment vertical="bottom"/>
    </xf>
    <xf numFmtId="0" fontId="22" fillId="3" borderId="181" applyNumberFormat="1" applyFont="1" applyFill="1" applyBorder="1" applyAlignment="1" applyProtection="0">
      <alignment vertical="bottom"/>
    </xf>
    <xf numFmtId="0" fontId="0" fillId="2" borderId="48" applyNumberFormat="0" applyFont="1" applyFill="1" applyBorder="1" applyAlignment="1" applyProtection="0">
      <alignment vertical="bottom"/>
    </xf>
    <xf numFmtId="0" fontId="0" fillId="2" borderId="54" applyNumberFormat="0" applyFont="1" applyFill="1" applyBorder="1" applyAlignment="1" applyProtection="0">
      <alignment vertical="bottom"/>
    </xf>
    <xf numFmtId="0" fontId="0" fillId="2" borderId="51" applyNumberFormat="0" applyFont="1" applyFill="1" applyBorder="1" applyAlignment="1" applyProtection="0">
      <alignment vertical="bottom"/>
    </xf>
    <xf numFmtId="0" fontId="0" fillId="2" borderId="182" applyNumberFormat="0" applyFont="1" applyFill="1" applyBorder="1" applyAlignment="1" applyProtection="0">
      <alignment vertical="bottom"/>
    </xf>
    <xf numFmtId="0" fontId="0" fillId="2" borderId="183" applyNumberFormat="0" applyFont="1" applyFill="1" applyBorder="1" applyAlignment="1" applyProtection="0">
      <alignment vertical="bottom"/>
    </xf>
    <xf numFmtId="0" fontId="0" fillId="2" borderId="184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12" fillId="2" borderId="7" applyNumberFormat="1" applyFont="1" applyFill="1" applyBorder="1" applyAlignment="1" applyProtection="0">
      <alignment vertical="bottom"/>
    </xf>
    <xf numFmtId="0" fontId="0" fillId="2" borderId="185" applyNumberFormat="0" applyFont="1" applyFill="1" applyBorder="1" applyAlignment="1" applyProtection="0">
      <alignment vertical="bottom"/>
    </xf>
    <xf numFmtId="49" fontId="12" fillId="2" borderId="19" applyNumberFormat="1" applyFont="1" applyFill="1" applyBorder="1" applyAlignment="1" applyProtection="0">
      <alignment vertical="bottom"/>
    </xf>
    <xf numFmtId="49" fontId="12" fillId="2" borderId="24" applyNumberFormat="1" applyFont="1" applyFill="1" applyBorder="1" applyAlignment="1" applyProtection="0">
      <alignment vertical="bottom"/>
    </xf>
    <xf numFmtId="9" fontId="0" fillId="2" borderId="5" applyNumberFormat="1" applyFont="1" applyFill="1" applyBorder="1" applyAlignment="1" applyProtection="0">
      <alignment vertical="bottom"/>
    </xf>
    <xf numFmtId="49" fontId="12" fillId="2" borderId="123" applyNumberFormat="1" applyFont="1" applyFill="1" applyBorder="1" applyAlignment="1" applyProtection="0">
      <alignment vertical="bottom"/>
    </xf>
    <xf numFmtId="49" fontId="12" fillId="2" borderId="37" applyNumberFormat="1" applyFont="1" applyFill="1" applyBorder="1" applyAlignment="1" applyProtection="0">
      <alignment vertical="bottom"/>
    </xf>
    <xf numFmtId="9" fontId="0" fillId="2" borderId="26" applyNumberFormat="1" applyFont="1" applyFill="1" applyBorder="1" applyAlignment="1" applyProtection="0">
      <alignment vertical="bottom"/>
    </xf>
    <xf numFmtId="49" fontId="34" fillId="2" borderId="19" applyNumberFormat="1" applyFont="1" applyFill="1" applyBorder="1" applyAlignment="1" applyProtection="0">
      <alignment vertical="bottom"/>
    </xf>
    <xf numFmtId="9" fontId="0" fillId="2" borderId="19" applyNumberFormat="1" applyFont="1" applyFill="1" applyBorder="1" applyAlignment="1" applyProtection="0">
      <alignment vertical="bottom"/>
    </xf>
    <xf numFmtId="49" fontId="0" fillId="2" borderId="19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  <rgbColor rgb="ffaaaaaa"/>
      <rgbColor rgb="ff3f3f76"/>
      <rgbColor rgb="ffffcc99"/>
      <rgbColor rgb="ffea3323"/>
      <rgbColor rgb="ff7f7f7f"/>
      <rgbColor rgb="ffbfbfbf"/>
      <rgbColor rgb="ff34a853"/>
      <rgbColor rgb="ffea4335"/>
      <rgbColor rgb="ffaddcba"/>
      <rgbColor rgb="ff346ac3"/>
      <rgbColor rgb="ffa7a7a7"/>
      <rgbColor rgb="ff7f7f7f"/>
      <rgbColor rgb="fffefb00"/>
      <rgbColor rgb="ff00a4df"/>
      <rgbColor rgb="ff3f3f3f"/>
      <rgbColor rgb="fffa7d00"/>
      <rgbColor rgb="fff2f2f2"/>
      <rgbColor rgb="ff00b050"/>
      <rgbColor rgb="ffd8d8d8"/>
      <rgbColor rgb="ff3f3f3f"/>
      <rgbColor rgb="ffa2dee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9525</xdr:colOff>
      <xdr:row>34</xdr:row>
      <xdr:rowOff>123709</xdr:rowOff>
    </xdr:from>
    <xdr:to>
      <xdr:col>4</xdr:col>
      <xdr:colOff>359216</xdr:colOff>
      <xdr:row>46</xdr:row>
      <xdr:rowOff>243769</xdr:rowOff>
    </xdr:to>
    <xdr:pic>
      <xdr:nvPicPr>
        <xdr:cNvPr id="2" name="Picture 3" descr="Picture 3"/>
        <xdr:cNvPicPr>
          <a:picLocks noChangeAspect="1"/>
        </xdr:cNvPicPr>
      </xdr:nvPicPr>
      <xdr:blipFill>
        <a:blip r:embed="rId1">
          <a:extLst/>
        </a:blip>
        <a:srcRect l="0" t="0" r="0" b="4241"/>
        <a:stretch>
          <a:fillRect/>
        </a:stretch>
      </xdr:blipFill>
      <xdr:spPr>
        <a:xfrm>
          <a:off x="9525" y="9143884"/>
          <a:ext cx="3918392" cy="3669076"/>
        </a:xfrm>
        <a:prstGeom prst="rect">
          <a:avLst/>
        </a:prstGeom>
        <a:ln w="19050" cap="flat">
          <a:solidFill>
            <a:srgbClr val="00B0F0"/>
          </a:solidFill>
          <a:prstDash val="solid"/>
          <a:round/>
        </a:ln>
        <a:effectLst/>
      </xdr:spPr>
    </xdr:pic>
    <xdr:clientData/>
  </xdr:twoCellAnchor>
  <xdr:twoCellAnchor>
    <xdr:from>
      <xdr:col>14</xdr:col>
      <xdr:colOff>229511</xdr:colOff>
      <xdr:row>1</xdr:row>
      <xdr:rowOff>60282</xdr:rowOff>
    </xdr:from>
    <xdr:to>
      <xdr:col>17</xdr:col>
      <xdr:colOff>854102</xdr:colOff>
      <xdr:row>9</xdr:row>
      <xdr:rowOff>190708</xdr:rowOff>
    </xdr:to>
    <xdr:pic>
      <xdr:nvPicPr>
        <xdr:cNvPr id="3" name="Picture 3" descr="Picture 3"/>
        <xdr:cNvPicPr>
          <a:picLocks noChangeAspect="1"/>
        </xdr:cNvPicPr>
      </xdr:nvPicPr>
      <xdr:blipFill>
        <a:blip r:embed="rId2">
          <a:extLst/>
        </a:blip>
        <a:srcRect l="0" t="0" r="0" b="1507"/>
        <a:stretch>
          <a:fillRect/>
        </a:stretch>
      </xdr:blipFill>
      <xdr:spPr>
        <a:xfrm>
          <a:off x="15355211" y="408897"/>
          <a:ext cx="3913892" cy="3321302"/>
        </a:xfrm>
        <a:prstGeom prst="rect">
          <a:avLst/>
        </a:prstGeom>
        <a:ln w="19050" cap="flat">
          <a:solidFill>
            <a:srgbClr val="00B0F0"/>
          </a:solidFill>
          <a:prstDash val="solid"/>
          <a:round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Z998"/>
  <sheetViews>
    <sheetView workbookViewId="0" showGridLines="0" defaultGridColor="1"/>
  </sheetViews>
  <sheetFormatPr defaultColWidth="12.6667" defaultRowHeight="15" customHeight="1" outlineLevelRow="0" outlineLevelCol="0"/>
  <cols>
    <col min="1" max="1" width="4.35156" style="1" customWidth="1"/>
    <col min="2" max="6" width="14.1719" style="1" customWidth="1"/>
    <col min="7" max="7" width="18.6484" style="1" customWidth="1"/>
    <col min="8" max="8" width="15.4531" style="1" customWidth="1"/>
    <col min="9" max="9" width="15.1484" style="1" customWidth="1"/>
    <col min="10" max="10" width="14.6719" style="1" customWidth="1"/>
    <col min="11" max="11" width="16.5" style="1" customWidth="1"/>
    <col min="12" max="13" width="14.1719" style="1" customWidth="1"/>
    <col min="14" max="14" width="14.5" style="1" customWidth="1"/>
    <col min="15" max="15" width="11.6719" style="1" customWidth="1"/>
    <col min="16" max="16" width="14.5" style="1" customWidth="1"/>
    <col min="17" max="17" width="17" style="1" customWidth="1"/>
    <col min="18" max="18" width="27" style="1" customWidth="1"/>
    <col min="19" max="19" width="11" style="1" customWidth="1"/>
    <col min="20" max="20" width="26.8516" style="1" customWidth="1"/>
    <col min="21" max="21" width="34.1719" style="1" customWidth="1"/>
    <col min="22" max="26" width="14.5" style="1" customWidth="1"/>
    <col min="27" max="16384" width="12.6719" style="1" customWidth="1"/>
  </cols>
  <sheetData>
    <row r="1" ht="27.4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5"/>
      <c r="O1" s="6"/>
      <c r="P1" s="6"/>
      <c r="Q1" s="6"/>
      <c r="R1" s="6"/>
      <c r="S1" s="6"/>
      <c r="T1" s="6"/>
      <c r="U1" s="6"/>
      <c r="V1" s="7"/>
      <c r="W1" s="8"/>
      <c r="X1" s="8"/>
      <c r="Y1" s="8"/>
      <c r="Z1" s="9"/>
    </row>
    <row r="2" ht="26" customHeight="1">
      <c r="A2" t="s" s="10">
        <v>1</v>
      </c>
      <c r="B2" s="11"/>
      <c r="C2" s="11"/>
      <c r="D2" t="s" s="12">
        <v>2</v>
      </c>
      <c r="E2" s="13"/>
      <c r="F2" t="s" s="14">
        <v>3</v>
      </c>
      <c r="G2" s="15"/>
      <c r="H2" s="15"/>
      <c r="I2" s="16"/>
      <c r="J2" s="17"/>
      <c r="K2" s="18"/>
      <c r="L2" s="18"/>
      <c r="M2" s="18"/>
      <c r="N2" s="6"/>
      <c r="O2" s="6"/>
      <c r="P2" s="6"/>
      <c r="Q2" s="6"/>
      <c r="R2" s="6"/>
      <c r="S2" s="6"/>
      <c r="T2" s="6"/>
      <c r="U2" s="6"/>
      <c r="V2" s="19"/>
      <c r="W2" s="20"/>
      <c r="X2" s="20"/>
      <c r="Y2" s="20"/>
      <c r="Z2" s="21"/>
    </row>
    <row r="3" ht="25" customHeight="1">
      <c r="A3" t="s" s="22">
        <v>4</v>
      </c>
      <c r="B3" s="23"/>
      <c r="C3" s="23"/>
      <c r="D3" s="24">
        <v>5</v>
      </c>
      <c r="E3" s="25"/>
      <c r="F3" s="26"/>
      <c r="G3" s="27"/>
      <c r="H3" s="6"/>
      <c r="I3" s="28"/>
      <c r="J3" s="27"/>
      <c r="K3" s="27"/>
      <c r="L3" s="27"/>
      <c r="M3" s="27"/>
      <c r="N3" s="6"/>
      <c r="O3" s="6"/>
      <c r="P3" s="6"/>
      <c r="Q3" s="6"/>
      <c r="R3" s="6"/>
      <c r="S3" s="6"/>
      <c r="T3" s="6"/>
      <c r="U3" s="6"/>
      <c r="V3" s="19"/>
      <c r="W3" s="20"/>
      <c r="X3" s="20"/>
      <c r="Y3" s="20"/>
      <c r="Z3" s="21"/>
    </row>
    <row r="4" ht="25" customHeight="1">
      <c r="A4" t="s" s="22">
        <v>5</v>
      </c>
      <c r="B4" s="23"/>
      <c r="C4" s="23"/>
      <c r="D4" t="s" s="29">
        <v>6</v>
      </c>
      <c r="E4" s="25"/>
      <c r="F4" s="30"/>
      <c r="G4" s="31"/>
      <c r="H4" s="31"/>
      <c r="I4" s="20"/>
      <c r="J4" s="31"/>
      <c r="K4" s="31"/>
      <c r="L4" s="31"/>
      <c r="M4" s="31"/>
      <c r="N4" s="32"/>
      <c r="O4" s="33"/>
      <c r="P4" s="6"/>
      <c r="Q4" s="6"/>
      <c r="R4" s="6"/>
      <c r="S4" s="6"/>
      <c r="T4" s="6"/>
      <c r="U4" s="6"/>
      <c r="V4" s="19"/>
      <c r="W4" s="20"/>
      <c r="X4" s="20"/>
      <c r="Y4" s="20"/>
      <c r="Z4" s="21"/>
    </row>
    <row r="5" ht="25" customHeight="1">
      <c r="A5" t="s" s="34">
        <v>7</v>
      </c>
      <c r="B5" s="35"/>
      <c r="C5" s="36"/>
      <c r="D5" s="37">
        <v>120</v>
      </c>
      <c r="E5" t="s" s="38">
        <v>8</v>
      </c>
      <c r="F5" s="39"/>
      <c r="G5" s="39"/>
      <c r="H5" t="s" s="40">
        <f>IF(_xlfn.IFERROR(FIND("C12",$D$2),0)&gt;0,70,120)&amp;" μL"</f>
        <v>9</v>
      </c>
      <c r="I5" s="41"/>
      <c r="J5" s="41"/>
      <c r="K5" s="20"/>
      <c r="L5" s="20"/>
      <c r="M5" s="20"/>
      <c r="N5" s="32"/>
      <c r="O5" s="33"/>
      <c r="P5" s="6"/>
      <c r="Q5" s="6"/>
      <c r="R5" s="6"/>
      <c r="S5" s="6"/>
      <c r="T5" s="6"/>
      <c r="U5" s="6"/>
      <c r="V5" s="19"/>
      <c r="W5" s="20"/>
      <c r="X5" s="20"/>
      <c r="Y5" s="20"/>
      <c r="Z5" s="21"/>
    </row>
    <row r="6" ht="15.75" customHeight="1">
      <c r="A6" s="42"/>
      <c r="B6" s="42"/>
      <c r="C6" s="42"/>
      <c r="D6" s="42"/>
      <c r="E6" s="43"/>
      <c r="F6" s="43"/>
      <c r="G6" s="43"/>
      <c r="H6" s="44"/>
      <c r="I6" s="44"/>
      <c r="J6" s="44"/>
      <c r="K6" s="45"/>
      <c r="L6" s="45"/>
      <c r="M6" s="45"/>
      <c r="N6" s="46"/>
      <c r="O6" s="33"/>
      <c r="P6" s="6"/>
      <c r="Q6" s="6"/>
      <c r="R6" s="6"/>
      <c r="S6" s="6"/>
      <c r="T6" s="6"/>
      <c r="U6" s="47"/>
      <c r="V6" s="19"/>
      <c r="W6" s="20"/>
      <c r="X6" s="20"/>
      <c r="Y6" s="20"/>
      <c r="Z6" s="21"/>
    </row>
    <row r="7" ht="15.75" customHeight="1">
      <c r="A7" t="s" s="48">
        <v>10</v>
      </c>
      <c r="B7" s="49"/>
      <c r="C7" t="s" s="50">
        <v>11</v>
      </c>
      <c r="D7" s="51"/>
      <c r="E7" s="51"/>
      <c r="F7" s="51"/>
      <c r="G7" s="51"/>
      <c r="H7" s="51"/>
      <c r="I7" s="51"/>
      <c r="J7" s="51"/>
      <c r="K7" s="51"/>
      <c r="L7" s="51"/>
      <c r="M7" s="52"/>
      <c r="N7" s="53"/>
      <c r="O7" s="54"/>
      <c r="P7" s="6"/>
      <c r="Q7" s="6"/>
      <c r="R7" s="47"/>
      <c r="S7" s="47"/>
      <c r="T7" s="30"/>
      <c r="U7" s="20"/>
      <c r="V7" s="20"/>
      <c r="W7" s="20"/>
      <c r="X7" s="20"/>
      <c r="Y7" s="20"/>
      <c r="Z7" s="21"/>
    </row>
    <row r="8" ht="15.75" customHeight="1">
      <c r="A8" s="55"/>
      <c r="B8" s="56">
        <v>1</v>
      </c>
      <c r="C8" s="57">
        <v>2</v>
      </c>
      <c r="D8" s="57">
        <v>3</v>
      </c>
      <c r="E8" s="57">
        <v>4</v>
      </c>
      <c r="F8" s="57">
        <v>5</v>
      </c>
      <c r="G8" s="57">
        <v>6</v>
      </c>
      <c r="H8" s="58">
        <v>7</v>
      </c>
      <c r="I8" s="58">
        <v>8</v>
      </c>
      <c r="J8" s="58">
        <v>9</v>
      </c>
      <c r="K8" s="58">
        <v>10</v>
      </c>
      <c r="L8" s="59">
        <v>11</v>
      </c>
      <c r="M8" s="60">
        <v>12</v>
      </c>
      <c r="N8" t="s" s="61">
        <v>12</v>
      </c>
      <c r="O8" s="62"/>
      <c r="P8" s="47"/>
      <c r="Q8" s="30"/>
      <c r="R8" s="20"/>
      <c r="S8" s="20"/>
      <c r="T8" s="20"/>
      <c r="U8" s="20"/>
      <c r="V8" s="20"/>
      <c r="W8" s="20"/>
      <c r="X8" s="20"/>
      <c r="Y8" s="20"/>
      <c r="Z8" s="21"/>
    </row>
    <row r="9" ht="103" customHeight="1">
      <c r="A9" t="s" s="63">
        <v>13</v>
      </c>
      <c r="B9" t="s" s="64">
        <v>14</v>
      </c>
      <c r="C9" t="s" s="65">
        <v>15</v>
      </c>
      <c r="D9" t="s" s="65">
        <v>16</v>
      </c>
      <c r="E9" t="s" s="65">
        <v>17</v>
      </c>
      <c r="F9" t="s" s="65">
        <v>18</v>
      </c>
      <c r="G9" t="s" s="65">
        <f>IF(D4="No","X","PhenoCyler running buffer (1x CODEX buffer)")</f>
        <v>19</v>
      </c>
      <c r="H9" t="s" s="65">
        <f>IF(D4="No","X","Screening Buffer (12mL 1x CODEX buffer with 3mL DMSO)")</f>
        <v>20</v>
      </c>
      <c r="I9" t="s" s="65">
        <f>IF(D4="No","X","Stripping Buffer (3mL 1x CODEX buffer mixed with 12mL DMSO)")</f>
        <v>21</v>
      </c>
      <c r="J9" t="s" s="65">
        <v>22</v>
      </c>
      <c r="K9" t="s" s="66">
        <v>23</v>
      </c>
      <c r="L9" t="s" s="66">
        <v>23</v>
      </c>
      <c r="M9" t="s" s="66">
        <v>23</v>
      </c>
      <c r="N9" t="s" s="67">
        <v>24</v>
      </c>
      <c r="O9" s="68"/>
      <c r="P9" s="20"/>
      <c r="Q9" s="20"/>
      <c r="R9" s="20"/>
      <c r="S9" s="20"/>
      <c r="T9" s="20"/>
      <c r="U9" s="20"/>
      <c r="V9" s="20"/>
      <c r="W9" s="20"/>
      <c r="X9" s="20"/>
      <c r="Y9" s="20"/>
      <c r="Z9" s="21"/>
    </row>
    <row r="10" ht="15.75" customHeight="1">
      <c r="A10" s="69"/>
      <c r="B10" s="70"/>
      <c r="C10" s="70"/>
      <c r="D10" s="70"/>
      <c r="E10" s="70"/>
      <c r="F10" s="70"/>
      <c r="G10" s="70"/>
      <c r="H10" s="71"/>
      <c r="I10" s="71"/>
      <c r="J10" s="71"/>
      <c r="K10" s="71"/>
      <c r="L10" s="71"/>
      <c r="M10" s="71"/>
      <c r="N10" s="72"/>
      <c r="O10" s="19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1"/>
    </row>
    <row r="11" ht="15.75" customHeight="1">
      <c r="A11" t="s" s="73">
        <v>25</v>
      </c>
      <c r="B11" s="74"/>
      <c r="C11" t="s" s="75">
        <v>26</v>
      </c>
      <c r="D11" s="76"/>
      <c r="E11" s="76"/>
      <c r="F11" s="76"/>
      <c r="G11" s="76"/>
      <c r="H11" s="76"/>
      <c r="I11" s="76"/>
      <c r="J11" s="76"/>
      <c r="K11" s="76"/>
      <c r="L11" s="76"/>
      <c r="M11" s="77"/>
      <c r="N11" s="78"/>
      <c r="O11" s="79"/>
      <c r="P11" s="80"/>
      <c r="Q11" s="80"/>
      <c r="R11" s="80"/>
      <c r="S11" s="80"/>
      <c r="T11" s="80"/>
      <c r="U11" s="80"/>
      <c r="V11" s="20"/>
      <c r="W11" s="20"/>
      <c r="X11" s="20"/>
      <c r="Y11" s="20"/>
      <c r="Z11" s="21"/>
    </row>
    <row r="12" ht="15.75" customHeight="1">
      <c r="A12" s="81"/>
      <c r="B12" s="82">
        <v>1</v>
      </c>
      <c r="C12" s="82">
        <v>2</v>
      </c>
      <c r="D12" s="82">
        <v>3</v>
      </c>
      <c r="E12" s="82">
        <v>4</v>
      </c>
      <c r="F12" s="82">
        <v>5</v>
      </c>
      <c r="G12" s="82">
        <v>6</v>
      </c>
      <c r="H12" s="83">
        <v>7</v>
      </c>
      <c r="I12" s="83">
        <v>8</v>
      </c>
      <c r="J12" s="83">
        <v>9</v>
      </c>
      <c r="K12" s="83">
        <v>10</v>
      </c>
      <c r="L12" s="83">
        <v>11</v>
      </c>
      <c r="M12" s="83">
        <v>12</v>
      </c>
      <c r="N12" t="s" s="84">
        <v>27</v>
      </c>
      <c r="O12" t="s" s="85">
        <v>28</v>
      </c>
      <c r="P12" s="86"/>
      <c r="Q12" s="86"/>
      <c r="R12" s="87"/>
      <c r="S12" s="87"/>
      <c r="T12" s="87"/>
      <c r="U12" s="88"/>
      <c r="V12" s="89"/>
      <c r="W12" s="90"/>
      <c r="X12" s="20"/>
      <c r="Y12" s="20"/>
      <c r="Z12" s="21"/>
    </row>
    <row r="13" ht="15.75" customHeight="1">
      <c r="A13" t="s" s="91">
        <v>29</v>
      </c>
      <c r="B13" t="s" s="92">
        <f>IF(B$12&lt;=$D$3,"Blocking Buffer","")</f>
        <v>30</v>
      </c>
      <c r="C13" t="s" s="93">
        <f>IF(C$12&lt;=$D$3,"Blocking Buffer","")</f>
        <v>30</v>
      </c>
      <c r="D13" t="s" s="93">
        <f>IF(D$12&lt;=$D$3,"Blocking Buffer","")</f>
        <v>30</v>
      </c>
      <c r="E13" t="s" s="93">
        <f>IF(E$12&lt;=$D$3,"Blocking Buffer","")</f>
        <v>30</v>
      </c>
      <c r="F13" t="s" s="93">
        <f>IF(F$12&lt;=$D$3,"Blocking Buffer","")</f>
        <v>30</v>
      </c>
      <c r="G13" t="s" s="93">
        <f>IF(G$12&lt;=$D$3,"Blocking Buffer","")</f>
      </c>
      <c r="H13" t="s" s="93">
        <f>IF(H$12&lt;=$D$3,"Blocking Buffer","")</f>
      </c>
      <c r="I13" t="s" s="93">
        <f>IF(I$12&lt;=$D$3,"Blocking Buffer","")</f>
      </c>
      <c r="J13" t="s" s="93">
        <f>IF(J$12&lt;=$D$3,"Blocking Buffer","")</f>
      </c>
      <c r="K13" t="s" s="93">
        <f>IF(K$12&lt;=$D$3,"Blocking Buffer","")</f>
      </c>
      <c r="L13" t="s" s="93">
        <f>IF(L$12&lt;=$D$3,"Blocking Buffer","")</f>
      </c>
      <c r="M13" t="s" s="94">
        <f>IF(M$12&lt;=$D$3,"Blocking Buffer","")</f>
      </c>
      <c r="N13" t="s" s="95">
        <f>$D$5&amp;" μL"</f>
        <v>9</v>
      </c>
      <c r="O13" t="s" s="96">
        <v>31</v>
      </c>
      <c r="P13" s="96"/>
      <c r="Q13" s="96"/>
      <c r="R13" s="96"/>
      <c r="S13" s="96"/>
      <c r="T13" s="96"/>
      <c r="U13" s="97"/>
      <c r="V13" s="89"/>
      <c r="W13" s="20"/>
      <c r="X13" s="20"/>
      <c r="Y13" s="20"/>
      <c r="Z13" s="21"/>
    </row>
    <row r="14" ht="15.75" customHeight="1">
      <c r="A14" t="s" s="91">
        <v>32</v>
      </c>
      <c r="B14" t="s" s="98">
        <f>IF(B$12&lt;=$D$3,"Ab cocktail "&amp;B$12,"")</f>
        <v>33</v>
      </c>
      <c r="C14" t="s" s="99">
        <f>IF(C$12&lt;=$D$3,"Ab cocktail "&amp;C$12,"")</f>
        <v>34</v>
      </c>
      <c r="D14" t="s" s="99">
        <f>IF(D$12&lt;=$D$3,"Ab cocktail "&amp;D$12,"")</f>
        <v>35</v>
      </c>
      <c r="E14" t="s" s="99">
        <f>IF(E$12&lt;=$D$3,"Ab cocktail "&amp;E$12,"")</f>
        <v>36</v>
      </c>
      <c r="F14" t="s" s="99">
        <f>IF(F$12&lt;=$D$3,"Ab cocktail "&amp;F$12,"")</f>
        <v>37</v>
      </c>
      <c r="G14" t="s" s="99">
        <f>IF(G$12&lt;=$D$3,"Ab cocktail "&amp;G$12,"")</f>
      </c>
      <c r="H14" t="s" s="99">
        <f>IF(H$12&lt;=$D$3,"Ab cocktail "&amp;H$12,"")</f>
      </c>
      <c r="I14" t="s" s="99">
        <f>IF(I$12&lt;=$D$3,"Ab cocktail "&amp;I$12,"")</f>
      </c>
      <c r="J14" t="s" s="99">
        <f>IF(J$12&lt;=$D$3,"Ab cocktail "&amp;J$12,"")</f>
      </c>
      <c r="K14" t="s" s="99">
        <f>IF(K$12&lt;=$D$3,"Ab cocktail "&amp;K$12,"")</f>
      </c>
      <c r="L14" t="s" s="99">
        <f>IF(L$12&lt;=$D$3,"Ab cocktail "&amp;L$12,"")</f>
      </c>
      <c r="M14" t="s" s="100">
        <f>IF(M$12&lt;=$D$3,"Ab cocktail "&amp;M$12,"")</f>
      </c>
      <c r="N14" t="s" s="95">
        <f>$D$5&amp;" μL"</f>
        <v>9</v>
      </c>
      <c r="O14" t="s" s="96">
        <v>38</v>
      </c>
      <c r="P14" s="96"/>
      <c r="Q14" s="96"/>
      <c r="R14" s="96"/>
      <c r="S14" s="96"/>
      <c r="T14" s="96"/>
      <c r="U14" s="97"/>
      <c r="V14" s="89"/>
      <c r="W14" s="20"/>
      <c r="X14" s="20"/>
      <c r="Y14" s="20"/>
      <c r="Z14" s="21"/>
    </row>
    <row r="15" ht="15.75" customHeight="1">
      <c r="A15" t="s" s="91">
        <v>39</v>
      </c>
      <c r="B15" t="s" s="98">
        <f>IF(B$12&lt;=$D$3,"Fixative Reagent","")</f>
        <v>40</v>
      </c>
      <c r="C15" t="s" s="99">
        <f>IF(C$12&lt;=$D$3,"Fixative Reagent","")</f>
        <v>40</v>
      </c>
      <c r="D15" t="s" s="99">
        <f>IF(D$12&lt;=$D$3,"Fixative Reagent","")</f>
        <v>40</v>
      </c>
      <c r="E15" t="s" s="99">
        <f>IF(E$12&lt;=$D$3,"Fixative Reagent","")</f>
        <v>40</v>
      </c>
      <c r="F15" t="s" s="99">
        <f>IF(F$12&lt;=$D$3,"Fixative Reagent","")</f>
        <v>40</v>
      </c>
      <c r="G15" t="s" s="99">
        <f>IF(G$12&lt;=$D$3,"Fixative Reagent","")</f>
      </c>
      <c r="H15" t="s" s="99">
        <f>IF(H$12&lt;=$D$3,"Fixative Reagent","")</f>
      </c>
      <c r="I15" t="s" s="99">
        <f>IF(I$12&lt;=$D$3,"Fixative Reagent","")</f>
      </c>
      <c r="J15" t="s" s="99">
        <f>IF(J$12&lt;=$D$3,"Fixative Reagent","")</f>
      </c>
      <c r="K15" t="s" s="99">
        <f>IF(K$12&lt;=$D$3,"Fixative Reagent","")</f>
      </c>
      <c r="L15" t="s" s="99">
        <f>IF(L$12&lt;=$D$3,"Fixative Reagent","")</f>
      </c>
      <c r="M15" t="s" s="100">
        <f>IF(M$12&lt;=$D$3,"Fixative Reagent","")</f>
      </c>
      <c r="N15" t="s" s="95">
        <f>IF(_xlfn.IFERROR(FIND("C12",$D$2),0)&gt;0,3.75,7.5)&amp;" μL"</f>
        <v>41</v>
      </c>
      <c r="O15" t="s" s="96">
        <v>42</v>
      </c>
      <c r="P15" s="101"/>
      <c r="Q15" s="101"/>
      <c r="R15" s="101"/>
      <c r="S15" s="101"/>
      <c r="T15" s="101"/>
      <c r="U15" s="102"/>
      <c r="V15" s="89"/>
      <c r="W15" s="20"/>
      <c r="X15" s="20"/>
      <c r="Y15" s="20"/>
      <c r="Z15" s="21"/>
    </row>
    <row r="16" ht="15.75" customHeight="1">
      <c r="A16" t="s" s="91">
        <v>43</v>
      </c>
      <c r="B16" t="s" s="98">
        <f>IF(B$12&lt;=$D$3,IF($D$4="Yes","Detector Mix #"&amp;B$12,""),"")</f>
        <v>44</v>
      </c>
      <c r="C16" t="s" s="99">
        <f>IF(C$12&lt;=$D$3,IF($D$4="Yes","Detector Mix #"&amp;C$12,""),"")</f>
        <v>45</v>
      </c>
      <c r="D16" t="s" s="99">
        <f>IF(D$12&lt;=$D$3,IF($D$4="Yes","Detector Mix #"&amp;D$12,""),"")</f>
        <v>46</v>
      </c>
      <c r="E16" t="s" s="99">
        <f>IF(E$12&lt;=$D$3,IF($D$4="Yes","Detector Mix #"&amp;E$12,""),"")</f>
        <v>47</v>
      </c>
      <c r="F16" t="s" s="99">
        <f>IF(F$12&lt;=$D$3,IF($D$4="Yes","Detector Mix #"&amp;F$12,""),"")</f>
        <v>48</v>
      </c>
      <c r="G16" t="s" s="99">
        <f>IF(G$12&lt;=$D$3,IF($D$4="Yes","Detector Mix #"&amp;G$12,""),"")</f>
      </c>
      <c r="H16" t="s" s="99">
        <f>IF(H$12&lt;=$D$3,IF($D$4="Yes","Detector Mix #"&amp;H$12,""),"")</f>
      </c>
      <c r="I16" t="s" s="99">
        <f>IF(I$12&lt;=$D$3,IF($D$4="Yes","Detector Mix #"&amp;I$12,""),"")</f>
      </c>
      <c r="J16" t="s" s="99">
        <f>IF(J$12&lt;=$D$3,IF($D$4="Yes","Detector Mix #"&amp;J$12,""),"")</f>
      </c>
      <c r="K16" t="s" s="99">
        <f>IF(K$12&lt;=$D$3,IF($D$4="Yes","Detector Mix #"&amp;K$12,""),"")</f>
      </c>
      <c r="L16" t="s" s="99">
        <f>IF(L$12&lt;=$D$3,IF($D$4="Yes","Detector Mix #"&amp;L$12,""),"")</f>
      </c>
      <c r="M16" t="s" s="100">
        <f>IF(M$12&lt;=$D$3,IF($D$4="Yes","Detector Mix #"&amp;M$12,""),"")</f>
      </c>
      <c r="N16" t="s" s="103">
        <f>IF(D4="Yes",N13," ")</f>
        <v>9</v>
      </c>
      <c r="O16" t="s" s="104">
        <f>IF(D4="Yes","Reporter Master Mix : Reporter Stock Solution with up to 3 Reporters, as per Akoya Instructions ","")</f>
        <v>49</v>
      </c>
      <c r="P16" s="101"/>
      <c r="Q16" s="101"/>
      <c r="R16" s="101"/>
      <c r="S16" s="101"/>
      <c r="T16" s="101"/>
      <c r="U16" s="102"/>
      <c r="V16" s="89"/>
      <c r="W16" s="20"/>
      <c r="X16" s="20"/>
      <c r="Y16" s="20"/>
      <c r="Z16" s="21"/>
    </row>
    <row r="17" ht="15.75" customHeight="1">
      <c r="A17" t="s" s="105">
        <v>50</v>
      </c>
      <c r="B17" s="106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8"/>
      <c r="N17" s="109"/>
      <c r="O17" s="110"/>
      <c r="P17" s="111"/>
      <c r="Q17" s="111"/>
      <c r="R17" s="111"/>
      <c r="S17" s="111"/>
      <c r="T17" s="111"/>
      <c r="U17" s="111"/>
      <c r="V17" s="20"/>
      <c r="W17" s="20"/>
      <c r="X17" s="20"/>
      <c r="Y17" s="20"/>
      <c r="Z17" s="21"/>
    </row>
    <row r="18" ht="15.75" customHeight="1">
      <c r="A18" t="s" s="112">
        <v>51</v>
      </c>
      <c r="B18" s="106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8"/>
      <c r="N18" s="113"/>
      <c r="O18" s="114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1"/>
    </row>
    <row r="19" ht="15.75" customHeight="1">
      <c r="A19" t="s" s="112">
        <v>52</v>
      </c>
      <c r="B19" s="106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8"/>
      <c r="N19" s="113"/>
      <c r="O19" s="114"/>
      <c r="P19" s="20"/>
      <c r="Q19" s="20"/>
      <c r="R19" s="20"/>
      <c r="S19" s="20"/>
      <c r="T19" s="20"/>
      <c r="U19" s="115"/>
      <c r="V19" s="19"/>
      <c r="W19" s="20"/>
      <c r="X19" s="20"/>
      <c r="Y19" s="20"/>
      <c r="Z19" s="21"/>
    </row>
    <row r="20" ht="15.75" customHeight="1">
      <c r="A20" t="s" s="116">
        <v>53</v>
      </c>
      <c r="B20" s="117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9"/>
      <c r="N20" s="120"/>
      <c r="O20" s="114"/>
      <c r="P20" s="20"/>
      <c r="Q20" s="20"/>
      <c r="R20" s="20"/>
      <c r="S20" s="20"/>
      <c r="T20" s="20"/>
      <c r="U20" s="121"/>
      <c r="V20" s="19"/>
      <c r="W20" s="20"/>
      <c r="X20" s="20"/>
      <c r="Y20" s="20"/>
      <c r="Z20" s="21"/>
    </row>
    <row r="21" ht="15.75" customHeight="1">
      <c r="A21" s="122"/>
      <c r="B21" s="123"/>
      <c r="C21" s="122"/>
      <c r="D21" s="122"/>
      <c r="E21" s="122"/>
      <c r="F21" s="124"/>
      <c r="G21" s="125"/>
      <c r="H21" s="125"/>
      <c r="I21" s="125"/>
      <c r="J21" s="125"/>
      <c r="K21" s="125"/>
      <c r="L21" s="125"/>
      <c r="M21" s="125"/>
      <c r="N21" s="126"/>
      <c r="O21" s="20"/>
      <c r="P21" s="20"/>
      <c r="Q21" s="20"/>
      <c r="R21" s="20"/>
      <c r="S21" s="20"/>
      <c r="T21" s="20"/>
      <c r="U21" s="121"/>
      <c r="V21" s="19"/>
      <c r="W21" s="20"/>
      <c r="X21" s="20"/>
      <c r="Y21" s="20"/>
      <c r="Z21" s="21"/>
    </row>
    <row r="22" ht="15.75" customHeight="1">
      <c r="A22" t="s" s="127">
        <v>54</v>
      </c>
      <c r="B22" s="128"/>
      <c r="C22" s="129"/>
      <c r="D22" s="129"/>
      <c r="E22" s="130"/>
      <c r="F22" s="131"/>
      <c r="G22" t="s" s="132">
        <v>55</v>
      </c>
      <c r="H22" s="111"/>
      <c r="I22" s="111"/>
      <c r="J22" s="111"/>
      <c r="K22" s="111"/>
      <c r="L22" s="111"/>
      <c r="M22" s="111"/>
      <c r="N22" s="133"/>
      <c r="O22" s="68"/>
      <c r="P22" s="20"/>
      <c r="Q22" s="20"/>
      <c r="R22" s="20"/>
      <c r="S22" s="20"/>
      <c r="T22" s="20"/>
      <c r="U22" s="121"/>
      <c r="V22" s="19"/>
      <c r="W22" s="20"/>
      <c r="X22" s="20"/>
      <c r="Y22" s="20"/>
      <c r="Z22" s="21"/>
    </row>
    <row r="23" ht="15.75" customHeight="1">
      <c r="A23" t="s" s="134">
        <v>56</v>
      </c>
      <c r="B23" s="135"/>
      <c r="C23" t="s" s="136">
        <f>"Omni-Stainer "&amp;$D$2&amp;" module"</f>
        <v>57</v>
      </c>
      <c r="D23" s="137"/>
      <c r="E23" s="138"/>
      <c r="F23" s="139"/>
      <c r="G23" t="s" s="140">
        <v>58</v>
      </c>
      <c r="H23" s="20"/>
      <c r="I23" s="20"/>
      <c r="J23" s="20"/>
      <c r="K23" s="20"/>
      <c r="L23" s="20"/>
      <c r="M23" s="20"/>
      <c r="N23" s="141"/>
      <c r="O23" s="68"/>
      <c r="P23" s="20"/>
      <c r="Q23" s="20"/>
      <c r="R23" s="20"/>
      <c r="S23" s="20"/>
      <c r="T23" s="20"/>
      <c r="U23" s="121"/>
      <c r="V23" s="19"/>
      <c r="W23" s="20"/>
      <c r="X23" s="20"/>
      <c r="Y23" s="20"/>
      <c r="Z23" s="21"/>
    </row>
    <row r="24" ht="24.85" customHeight="1">
      <c r="A24" s="142"/>
      <c r="B24" s="143">
        <v>1</v>
      </c>
      <c r="C24" s="144">
        <v>2</v>
      </c>
      <c r="D24" s="145">
        <v>3</v>
      </c>
      <c r="E24" s="146">
        <v>4</v>
      </c>
      <c r="F24" s="147"/>
      <c r="G24" t="s" s="148">
        <v>59</v>
      </c>
      <c r="H24" s="149"/>
      <c r="I24" s="149"/>
      <c r="J24" s="149"/>
      <c r="K24" s="149"/>
      <c r="L24" s="20"/>
      <c r="M24" s="20"/>
      <c r="N24" s="141"/>
      <c r="O24" s="68"/>
      <c r="P24" s="20"/>
      <c r="Q24" s="20"/>
      <c r="R24" s="20"/>
      <c r="S24" s="20"/>
      <c r="T24" s="20"/>
      <c r="U24" s="121"/>
      <c r="V24" s="19"/>
      <c r="W24" s="20"/>
      <c r="X24" s="20"/>
      <c r="Y24" s="20"/>
      <c r="Z24" s="21"/>
    </row>
    <row r="25" ht="15.75" customHeight="1">
      <c r="A25" t="s" s="150">
        <v>13</v>
      </c>
      <c r="B25" t="s" s="151">
        <f>IF(B$24&lt;=$D$3,"Sample","")</f>
        <v>60</v>
      </c>
      <c r="C25" t="s" s="151">
        <f>IF(C$24&lt;=$D$3,"Sample","")</f>
        <v>60</v>
      </c>
      <c r="D25" t="s" s="151">
        <f>IF(D$24&lt;=$D$3,"Sample","")</f>
        <v>60</v>
      </c>
      <c r="E25" t="s" s="151">
        <f>IF(E$24&lt;=$D$3,"Sample","")</f>
        <v>60</v>
      </c>
      <c r="F25" s="152"/>
      <c r="G25" t="s" s="153">
        <v>61</v>
      </c>
      <c r="H25" t="s" s="154">
        <v>62</v>
      </c>
      <c r="I25" t="s" s="154">
        <v>63</v>
      </c>
      <c r="J25" t="s" s="154">
        <v>64</v>
      </c>
      <c r="K25" s="155"/>
      <c r="L25" s="156"/>
      <c r="M25" s="157"/>
      <c r="N25" s="158"/>
      <c r="O25" s="159"/>
      <c r="P25" s="160"/>
      <c r="Q25" s="160"/>
      <c r="R25" s="160"/>
      <c r="S25" s="160"/>
      <c r="T25" s="160"/>
      <c r="U25" s="6"/>
      <c r="V25" s="19"/>
      <c r="W25" s="20"/>
      <c r="X25" s="20"/>
      <c r="Y25" s="20"/>
      <c r="Z25" s="21"/>
    </row>
    <row r="26" ht="13.5" customHeight="1">
      <c r="A26" t="s" s="150">
        <v>32</v>
      </c>
      <c r="B26" t="s" s="151">
        <f>IF(B$24+4&lt;=$D$3,"Sample","")</f>
        <v>60</v>
      </c>
      <c r="C26" t="s" s="151">
        <f>IF(C$24+4&lt;=$D$3,"Sample","")</f>
      </c>
      <c r="D26" t="s" s="151">
        <f>IF(D$24+4&lt;=$D$3,"Sample","")</f>
      </c>
      <c r="E26" t="s" s="151">
        <f>IF(E$24+4&lt;=$D$3,"Sample","")</f>
      </c>
      <c r="F26" s="152"/>
      <c r="G26" t="s" s="161">
        <v>65</v>
      </c>
      <c r="H26" t="s" s="162">
        <v>66</v>
      </c>
      <c r="I26" t="s" s="162">
        <v>67</v>
      </c>
      <c r="J26" t="s" s="162">
        <v>68</v>
      </c>
      <c r="K26" s="163"/>
      <c r="L26" s="164"/>
      <c r="M26" s="157"/>
      <c r="N26" s="158"/>
      <c r="O26" s="165"/>
      <c r="P26" s="6"/>
      <c r="Q26" s="6"/>
      <c r="R26" s="6"/>
      <c r="S26" s="6"/>
      <c r="T26" s="6"/>
      <c r="U26" s="6"/>
      <c r="V26" s="19"/>
      <c r="W26" s="20"/>
      <c r="X26" s="20"/>
      <c r="Y26" s="20"/>
      <c r="Z26" s="21"/>
    </row>
    <row r="27" ht="15.75" customHeight="1">
      <c r="A27" t="s" s="166">
        <v>39</v>
      </c>
      <c r="B27" t="s" s="151">
        <f>IF(B$24+8&lt;=$D$3,"Sample","")</f>
      </c>
      <c r="C27" t="s" s="151">
        <f>IF(C$24+8&lt;=$D$3,"Sample","")</f>
      </c>
      <c r="D27" t="s" s="151">
        <f>IF(D$24+8&lt;=$D$3,"Sample","")</f>
      </c>
      <c r="E27" t="s" s="151">
        <f>IF(E$24+8&lt;=$D$3,"Sample","")</f>
      </c>
      <c r="F27" s="152"/>
      <c r="G27" t="s" s="167">
        <v>69</v>
      </c>
      <c r="H27" s="168"/>
      <c r="I27" s="169"/>
      <c r="J27" s="169"/>
      <c r="K27" s="169"/>
      <c r="L27" s="80"/>
      <c r="M27" s="80"/>
      <c r="N27" s="170"/>
      <c r="O27" s="165"/>
      <c r="P27" s="6"/>
      <c r="Q27" s="6"/>
      <c r="R27" s="6"/>
      <c r="S27" s="6"/>
      <c r="T27" s="6"/>
      <c r="U27" s="6"/>
      <c r="V27" s="19"/>
      <c r="W27" s="20"/>
      <c r="X27" s="20"/>
      <c r="Y27" s="20"/>
      <c r="Z27" s="21"/>
    </row>
    <row r="28" ht="15.75" customHeight="1">
      <c r="A28" s="171"/>
      <c r="B28" s="151"/>
      <c r="C28" s="151"/>
      <c r="D28" s="151"/>
      <c r="E28" s="151"/>
      <c r="F28" s="172"/>
      <c r="G28" s="111"/>
      <c r="H28" s="111"/>
      <c r="I28" s="111"/>
      <c r="J28" s="111"/>
      <c r="K28" s="111"/>
      <c r="L28" s="111"/>
      <c r="M28" s="111"/>
      <c r="N28" s="111"/>
      <c r="O28" s="121"/>
      <c r="P28" s="6"/>
      <c r="Q28" s="6"/>
      <c r="R28" s="6"/>
      <c r="S28" s="6"/>
      <c r="T28" s="6"/>
      <c r="U28" s="6"/>
      <c r="V28" s="19"/>
      <c r="W28" s="20"/>
      <c r="X28" s="20"/>
      <c r="Y28" s="20"/>
      <c r="Z28" s="21"/>
    </row>
    <row r="29" ht="15.75" customHeight="1">
      <c r="A29" s="173"/>
      <c r="B29" s="174"/>
      <c r="C29" s="174"/>
      <c r="D29" s="174"/>
      <c r="E29" s="175"/>
      <c r="F29" s="176"/>
      <c r="G29" s="80"/>
      <c r="H29" s="80"/>
      <c r="I29" s="80"/>
      <c r="J29" s="80"/>
      <c r="K29" s="80"/>
      <c r="L29" s="80"/>
      <c r="M29" s="20"/>
      <c r="N29" s="20"/>
      <c r="O29" s="121"/>
      <c r="P29" s="6"/>
      <c r="Q29" s="6"/>
      <c r="R29" s="6"/>
      <c r="S29" s="6"/>
      <c r="T29" s="6"/>
      <c r="U29" s="6"/>
      <c r="V29" s="19"/>
      <c r="W29" s="20"/>
      <c r="X29" s="20"/>
      <c r="Y29" s="20"/>
      <c r="Z29" s="21"/>
    </row>
    <row r="30" ht="37" customHeight="1">
      <c r="A30" t="s" s="177">
        <v>70</v>
      </c>
      <c r="B30" s="178"/>
      <c r="C30" t="s" s="50">
        <v>71</v>
      </c>
      <c r="D30" s="51"/>
      <c r="E30" s="179"/>
      <c r="F30" s="180"/>
      <c r="G30" t="s" s="181">
        <v>72</v>
      </c>
      <c r="H30" s="86"/>
      <c r="I30" s="86"/>
      <c r="J30" s="86"/>
      <c r="K30" s="86"/>
      <c r="L30" s="182"/>
      <c r="M30" s="68"/>
      <c r="N30" s="20"/>
      <c r="O30" s="121"/>
      <c r="P30" s="6"/>
      <c r="Q30" s="6"/>
      <c r="R30" s="6"/>
      <c r="S30" s="6"/>
      <c r="T30" s="6"/>
      <c r="U30" s="6"/>
      <c r="V30" s="19"/>
      <c r="W30" s="20"/>
      <c r="X30" s="20"/>
      <c r="Y30" s="20"/>
      <c r="Z30" s="21"/>
    </row>
    <row r="31" ht="25.45" customHeight="1">
      <c r="A31" t="s" s="183">
        <v>73</v>
      </c>
      <c r="B31" s="184"/>
      <c r="C31" t="s" s="185">
        <v>74</v>
      </c>
      <c r="D31" s="186"/>
      <c r="E31" s="187"/>
      <c r="F31" t="s" s="188">
        <v>75</v>
      </c>
      <c r="G31" t="s" s="189">
        <v>76</v>
      </c>
      <c r="H31" s="190"/>
      <c r="I31" s="191"/>
      <c r="J31" s="191"/>
      <c r="K31" s="192"/>
      <c r="L31" s="53"/>
      <c r="M31" s="68"/>
      <c r="N31" s="20"/>
      <c r="O31" s="121"/>
      <c r="P31" s="6"/>
      <c r="Q31" s="6"/>
      <c r="R31" s="6"/>
      <c r="S31" s="6"/>
      <c r="T31" s="6"/>
      <c r="U31" s="6"/>
      <c r="V31" s="19"/>
      <c r="W31" s="20"/>
      <c r="X31" s="20"/>
      <c r="Y31" s="20"/>
      <c r="Z31" s="21"/>
    </row>
    <row r="32" ht="15.75" customHeight="1">
      <c r="A32" s="193"/>
      <c r="B32" s="111"/>
      <c r="C32" s="111"/>
      <c r="D32" s="111"/>
      <c r="E32" s="133"/>
      <c r="F32" s="194"/>
      <c r="G32" t="s" s="195">
        <v>77</v>
      </c>
      <c r="H32" s="196">
        <v>44</v>
      </c>
      <c r="I32" s="154"/>
      <c r="J32" s="197"/>
      <c r="K32" s="197"/>
      <c r="L32" s="198"/>
      <c r="M32" s="68"/>
      <c r="N32" s="20"/>
      <c r="O32" s="121"/>
      <c r="P32" s="6"/>
      <c r="Q32" s="6"/>
      <c r="R32" s="6"/>
      <c r="S32" s="6"/>
      <c r="T32" s="6"/>
      <c r="U32" s="6"/>
      <c r="V32" s="19"/>
      <c r="W32" s="20"/>
      <c r="X32" s="20"/>
      <c r="Y32" s="20"/>
      <c r="Z32" s="21"/>
    </row>
    <row r="33" ht="15.75" customHeight="1">
      <c r="A33" s="199"/>
      <c r="B33" s="20"/>
      <c r="C33" s="20"/>
      <c r="D33" s="20"/>
      <c r="E33" s="141"/>
      <c r="F33" t="s" s="200">
        <v>78</v>
      </c>
      <c r="G33" t="s" s="201">
        <v>4</v>
      </c>
      <c r="H33" s="202">
        <f>$D$3</f>
        <v>5</v>
      </c>
      <c r="I33" s="154"/>
      <c r="J33" s="197"/>
      <c r="K33" s="197"/>
      <c r="L33" s="198"/>
      <c r="M33" s="68"/>
      <c r="N33" s="203"/>
      <c r="O33" s="6"/>
      <c r="P33" s="6"/>
      <c r="Q33" s="6"/>
      <c r="R33" s="6"/>
      <c r="S33" s="6"/>
      <c r="T33" s="6"/>
      <c r="U33" s="6"/>
      <c r="V33" s="19"/>
      <c r="W33" s="20"/>
      <c r="X33" s="20"/>
      <c r="Y33" s="20"/>
      <c r="Z33" s="21"/>
    </row>
    <row r="34" ht="15.75" customHeight="1">
      <c r="A34" s="204"/>
      <c r="B34" s="20"/>
      <c r="C34" s="205"/>
      <c r="D34" s="205"/>
      <c r="E34" s="206"/>
      <c r="F34" t="s" s="207">
        <v>79</v>
      </c>
      <c r="G34" s="55"/>
      <c r="H34" s="197"/>
      <c r="I34" s="197"/>
      <c r="J34" s="197"/>
      <c r="K34" s="197"/>
      <c r="L34" s="198"/>
      <c r="M34" s="68"/>
      <c r="N34" s="203"/>
      <c r="O34" s="6"/>
      <c r="P34" s="6"/>
      <c r="Q34" s="6"/>
      <c r="R34" s="6"/>
      <c r="S34" s="6"/>
      <c r="T34" s="6"/>
      <c r="U34" s="6"/>
      <c r="V34" s="19"/>
      <c r="W34" s="20"/>
      <c r="X34" s="20"/>
      <c r="Y34" s="20"/>
      <c r="Z34" s="21"/>
    </row>
    <row r="35" ht="51.95" customHeight="1">
      <c r="A35" s="208"/>
      <c r="B35" s="20"/>
      <c r="C35" s="209"/>
      <c r="D35" s="209"/>
      <c r="E35" s="210"/>
      <c r="F35" t="s" s="211">
        <v>80</v>
      </c>
      <c r="G35" t="s" s="212">
        <v>81</v>
      </c>
      <c r="H35" t="s" s="213">
        <v>82</v>
      </c>
      <c r="I35" t="s" s="213">
        <v>83</v>
      </c>
      <c r="J35" t="s" s="214">
        <v>84</v>
      </c>
      <c r="K35" t="s" s="215">
        <v>85</v>
      </c>
      <c r="L35" t="s" s="216">
        <v>86</v>
      </c>
      <c r="M35" s="68"/>
      <c r="N35" s="203"/>
      <c r="O35" s="6"/>
      <c r="P35" s="6"/>
      <c r="Q35" s="6"/>
      <c r="R35" s="6"/>
      <c r="S35" s="6"/>
      <c r="T35" s="6"/>
      <c r="U35" s="6"/>
      <c r="V35" s="19"/>
      <c r="W35" s="20"/>
      <c r="X35" s="20"/>
      <c r="Y35" s="20"/>
      <c r="Z35" s="21"/>
    </row>
    <row r="36" ht="20" customHeight="1">
      <c r="A36" s="199"/>
      <c r="B36" s="20"/>
      <c r="C36" s="20"/>
      <c r="D36" s="20"/>
      <c r="E36" s="141"/>
      <c r="F36" t="s" s="217">
        <v>87</v>
      </c>
      <c r="G36" t="s" s="153">
        <v>88</v>
      </c>
      <c r="H36" s="218">
        <f>$H$33*K36</f>
        <v>543</v>
      </c>
      <c r="I36" s="218">
        <f>H42-(I41+H37*4)</f>
        <v>323</v>
      </c>
      <c r="J36" s="219">
        <v>181</v>
      </c>
      <c r="K36" s="220">
        <f>L36*$D$5</f>
        <v>108.6</v>
      </c>
      <c r="L36" s="221">
        <v>0.905</v>
      </c>
      <c r="M36" s="68"/>
      <c r="N36" s="203"/>
      <c r="O36" s="6"/>
      <c r="P36" s="6"/>
      <c r="Q36" s="6"/>
      <c r="R36" s="6"/>
      <c r="S36" s="6"/>
      <c r="T36" s="6"/>
      <c r="U36" s="6"/>
      <c r="V36" s="19"/>
      <c r="W36" s="20"/>
      <c r="X36" s="20"/>
      <c r="Y36" s="20"/>
      <c r="Z36" s="21"/>
    </row>
    <row r="37" ht="20" customHeight="1">
      <c r="A37" s="204"/>
      <c r="B37" s="20"/>
      <c r="C37" s="20"/>
      <c r="D37" s="20"/>
      <c r="E37" s="141"/>
      <c r="F37" t="s" s="222">
        <v>89</v>
      </c>
      <c r="G37" t="s" s="153">
        <v>90</v>
      </c>
      <c r="H37" s="218">
        <f>$H$33*K37</f>
        <v>14.25</v>
      </c>
      <c r="I37" s="218">
        <f>H37</f>
        <v>14.25</v>
      </c>
      <c r="J37" s="219">
        <v>4.75</v>
      </c>
      <c r="K37" s="220">
        <f>L37*$D$5</f>
        <v>2.85</v>
      </c>
      <c r="L37" s="221">
        <v>0.02375</v>
      </c>
      <c r="M37" s="68"/>
      <c r="N37" s="203"/>
      <c r="O37" s="6"/>
      <c r="P37" s="6"/>
      <c r="Q37" s="6"/>
      <c r="R37" s="6"/>
      <c r="S37" s="6"/>
      <c r="T37" s="6"/>
      <c r="U37" s="6"/>
      <c r="V37" s="19"/>
      <c r="W37" s="20"/>
      <c r="X37" s="20"/>
      <c r="Y37" s="20"/>
      <c r="Z37" s="21"/>
    </row>
    <row r="38" ht="20" customHeight="1">
      <c r="A38" s="6"/>
      <c r="B38" s="223"/>
      <c r="C38" s="224"/>
      <c r="D38" s="224"/>
      <c r="E38" s="225"/>
      <c r="F38" t="s" s="226">
        <v>91</v>
      </c>
      <c r="G38" t="s" s="153">
        <v>92</v>
      </c>
      <c r="H38" s="218">
        <f>$H$33*K38</f>
        <v>14.25</v>
      </c>
      <c r="I38" s="218">
        <f>H38</f>
        <v>14.25</v>
      </c>
      <c r="J38" s="219">
        <v>4.75</v>
      </c>
      <c r="K38" s="220">
        <f>L38*$D$5</f>
        <v>2.85</v>
      </c>
      <c r="L38" s="221">
        <v>0.02375</v>
      </c>
      <c r="M38" s="68"/>
      <c r="N38" s="203"/>
      <c r="O38" s="6"/>
      <c r="P38" s="6"/>
      <c r="Q38" s="6"/>
      <c r="R38" s="6"/>
      <c r="S38" s="6"/>
      <c r="T38" s="6"/>
      <c r="U38" s="6"/>
      <c r="V38" s="19"/>
      <c r="W38" s="20"/>
      <c r="X38" s="20"/>
      <c r="Y38" s="20"/>
      <c r="Z38" s="21"/>
    </row>
    <row r="39" ht="20" customHeight="1">
      <c r="A39" s="208"/>
      <c r="B39" s="31"/>
      <c r="C39" s="31"/>
      <c r="D39" s="31"/>
      <c r="E39" s="31"/>
      <c r="F39" s="133"/>
      <c r="G39" t="s" s="153">
        <v>93</v>
      </c>
      <c r="H39" s="218">
        <f>$H$33*K39</f>
        <v>14.25</v>
      </c>
      <c r="I39" s="218">
        <f>H39</f>
        <v>14.25</v>
      </c>
      <c r="J39" s="219">
        <v>4.75</v>
      </c>
      <c r="K39" s="220">
        <f>L39*$D$5</f>
        <v>2.85</v>
      </c>
      <c r="L39" s="221">
        <v>0.02375</v>
      </c>
      <c r="M39" s="68"/>
      <c r="N39" s="20"/>
      <c r="O39" s="31"/>
      <c r="P39" s="31"/>
      <c r="Q39" s="31"/>
      <c r="R39" s="31"/>
      <c r="S39" s="31"/>
      <c r="T39" s="31"/>
      <c r="U39" s="31"/>
      <c r="V39" s="20"/>
      <c r="W39" s="20"/>
      <c r="X39" s="20"/>
      <c r="Y39" s="20"/>
      <c r="Z39" s="21"/>
    </row>
    <row r="40" ht="20" customHeight="1">
      <c r="A40" s="199"/>
      <c r="B40" s="20"/>
      <c r="C40" s="20"/>
      <c r="D40" s="20"/>
      <c r="E40" s="20"/>
      <c r="F40" s="141"/>
      <c r="G40" t="s" s="153">
        <v>94</v>
      </c>
      <c r="H40" s="218">
        <f>$H$33*K40</f>
        <v>14.25</v>
      </c>
      <c r="I40" s="227">
        <f>H40</f>
        <v>14.25</v>
      </c>
      <c r="J40" s="219">
        <v>4.75</v>
      </c>
      <c r="K40" s="220">
        <f>L40*$D$5</f>
        <v>2.85</v>
      </c>
      <c r="L40" s="221">
        <v>0.02375</v>
      </c>
      <c r="M40" s="68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1"/>
    </row>
    <row r="41" ht="20" customHeight="1">
      <c r="A41" s="199"/>
      <c r="B41" s="20"/>
      <c r="C41" s="20"/>
      <c r="D41" s="20"/>
      <c r="E41" s="20"/>
      <c r="F41" s="141"/>
      <c r="G41" t="s" s="153">
        <v>95</v>
      </c>
      <c r="H41" s="228">
        <v>0</v>
      </c>
      <c r="I41" s="229">
        <f>$H$33*$H$32</f>
        <v>220</v>
      </c>
      <c r="J41" s="219">
        <v>0</v>
      </c>
      <c r="K41" s="220">
        <f>L41*$D$5</f>
        <v>0</v>
      </c>
      <c r="L41" s="221">
        <v>0</v>
      </c>
      <c r="M41" s="68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1"/>
    </row>
    <row r="42" ht="21" customHeight="1">
      <c r="A42" s="199"/>
      <c r="B42" s="20"/>
      <c r="C42" s="20"/>
      <c r="D42" s="20"/>
      <c r="E42" s="20"/>
      <c r="F42" s="141"/>
      <c r="G42" t="s" s="230">
        <v>96</v>
      </c>
      <c r="H42" s="231">
        <f>SUM(H36:H41)</f>
        <v>600</v>
      </c>
      <c r="I42" s="232">
        <f>SUM(I36:I41)</f>
        <v>600</v>
      </c>
      <c r="J42" s="233">
        <f>SUM(J36:J41)</f>
        <v>200</v>
      </c>
      <c r="K42" s="234">
        <f>SUM(K36:K41)</f>
        <v>120</v>
      </c>
      <c r="L42" s="235">
        <f>SUM(L36:L41)</f>
        <v>1</v>
      </c>
      <c r="M42" s="68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1"/>
    </row>
    <row r="43" ht="21" customHeight="1">
      <c r="A43" s="199"/>
      <c r="B43" s="20"/>
      <c r="C43" s="20"/>
      <c r="D43" s="20"/>
      <c r="E43" s="20"/>
      <c r="F43" s="141"/>
      <c r="G43" t="s" s="189">
        <v>97</v>
      </c>
      <c r="H43" s="191"/>
      <c r="I43" s="191"/>
      <c r="J43" s="191"/>
      <c r="K43" s="192"/>
      <c r="L43" s="236"/>
      <c r="M43" s="68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1"/>
    </row>
    <row r="44" ht="34" customHeight="1">
      <c r="A44" s="199"/>
      <c r="B44" s="20"/>
      <c r="C44" s="20"/>
      <c r="D44" s="20"/>
      <c r="E44" s="20"/>
      <c r="F44" s="141"/>
      <c r="G44" t="s" s="153">
        <v>98</v>
      </c>
      <c r="H44" t="s" s="237">
        <v>99</v>
      </c>
      <c r="I44" t="s" s="237">
        <v>100</v>
      </c>
      <c r="J44" t="s" s="238">
        <v>101</v>
      </c>
      <c r="K44" s="197"/>
      <c r="L44" s="198"/>
      <c r="M44" s="68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1"/>
    </row>
    <row r="45" ht="15.75" customHeight="1">
      <c r="A45" s="199"/>
      <c r="B45" s="239"/>
      <c r="C45" s="20"/>
      <c r="D45" s="20"/>
      <c r="E45" s="20"/>
      <c r="F45" s="141"/>
      <c r="G45" t="s" s="153">
        <v>102</v>
      </c>
      <c r="H45" s="240">
        <f>1325/5</f>
        <v>265</v>
      </c>
      <c r="I45" s="241">
        <f>$I$48*(H45/$H$48)</f>
        <v>498.2</v>
      </c>
      <c r="J45" s="242">
        <f>I45*$J$49</f>
        <v>529.999999999999</v>
      </c>
      <c r="K45" s="243"/>
      <c r="L45" s="198"/>
      <c r="M45" s="68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1"/>
    </row>
    <row r="46" ht="15.75" customHeight="1">
      <c r="A46" s="199"/>
      <c r="B46" s="239"/>
      <c r="C46" s="20"/>
      <c r="D46" s="20"/>
      <c r="E46" s="20"/>
      <c r="F46" s="141"/>
      <c r="G46" t="s" s="153">
        <v>103</v>
      </c>
      <c r="H46" s="240">
        <f>125/5</f>
        <v>25</v>
      </c>
      <c r="I46" s="241">
        <f>$I$48*(H46/$H$48)</f>
        <v>47</v>
      </c>
      <c r="J46" s="242">
        <f>I46*$J$49</f>
        <v>49.9999999999999</v>
      </c>
      <c r="K46" s="243"/>
      <c r="L46" s="198"/>
      <c r="M46" s="68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1"/>
    </row>
    <row r="47" ht="24.65" customHeight="1">
      <c r="A47" s="199"/>
      <c r="B47" s="239"/>
      <c r="C47" s="20"/>
      <c r="D47" s="20"/>
      <c r="E47" s="20"/>
      <c r="F47" s="141"/>
      <c r="G47" t="s" s="244">
        <v>104</v>
      </c>
      <c r="H47" s="245">
        <f>50/5</f>
        <v>10</v>
      </c>
      <c r="I47" s="241">
        <f>$I$48*(H47/$H$48)</f>
        <v>18.8</v>
      </c>
      <c r="J47" s="246">
        <f>I47*$J$49</f>
        <v>20</v>
      </c>
      <c r="K47" s="247"/>
      <c r="L47" s="198"/>
      <c r="M47" s="68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1"/>
    </row>
    <row r="48" ht="15.75" customHeight="1">
      <c r="A48" s="199"/>
      <c r="B48" s="239"/>
      <c r="C48" s="20"/>
      <c r="D48" s="20"/>
      <c r="E48" s="20"/>
      <c r="F48" s="141"/>
      <c r="G48" t="s" s="230">
        <v>87</v>
      </c>
      <c r="H48" s="232">
        <f>SUM(H45:H47)</f>
        <v>300</v>
      </c>
      <c r="I48" s="248">
        <f>I52*$D$3</f>
        <v>564</v>
      </c>
      <c r="J48" s="249">
        <f>SUM(J45:J47)</f>
        <v>599.999999999999</v>
      </c>
      <c r="K48" s="250">
        <v>600</v>
      </c>
      <c r="L48" s="251"/>
      <c r="M48" s="68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1"/>
    </row>
    <row r="49" ht="15.75" customHeight="1">
      <c r="A49" s="199"/>
      <c r="B49" s="239"/>
      <c r="C49" s="20"/>
      <c r="D49" s="20"/>
      <c r="E49" s="20"/>
      <c r="F49" s="141"/>
      <c r="G49" s="252"/>
      <c r="H49" s="253"/>
      <c r="I49" t="s" s="254">
        <v>105</v>
      </c>
      <c r="J49" s="255">
        <f>K48/I48</f>
        <v>1.06382978723404</v>
      </c>
      <c r="K49" t="s" s="256">
        <v>106</v>
      </c>
      <c r="L49" s="257"/>
      <c r="M49" s="68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1"/>
    </row>
    <row r="50" ht="15.75" customHeight="1">
      <c r="A50" s="199"/>
      <c r="B50" s="239"/>
      <c r="C50" s="20"/>
      <c r="D50" s="20"/>
      <c r="E50" s="20"/>
      <c r="F50" s="141"/>
      <c r="G50" s="258"/>
      <c r="H50" s="197"/>
      <c r="I50" s="197"/>
      <c r="J50" s="197"/>
      <c r="K50" s="197"/>
      <c r="L50" s="198"/>
      <c r="M50" s="68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1"/>
    </row>
    <row r="51" ht="35.65" customHeight="1">
      <c r="A51" s="199"/>
      <c r="B51" s="239"/>
      <c r="C51" s="20"/>
      <c r="D51" s="20"/>
      <c r="E51" s="20"/>
      <c r="F51" s="141"/>
      <c r="G51" s="55"/>
      <c r="H51" t="s" s="237">
        <v>107</v>
      </c>
      <c r="I51" t="s" s="237">
        <v>108</v>
      </c>
      <c r="J51" s="197"/>
      <c r="K51" t="s" s="259">
        <v>109</v>
      </c>
      <c r="L51" s="260"/>
      <c r="M51" s="68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1"/>
    </row>
    <row r="52" ht="15.75" customHeight="1">
      <c r="A52" s="199"/>
      <c r="B52" s="239"/>
      <c r="C52" s="20"/>
      <c r="D52" s="20"/>
      <c r="E52" s="20"/>
      <c r="F52" s="141"/>
      <c r="G52" t="s" s="153">
        <v>110</v>
      </c>
      <c r="H52" s="261">
        <f>H57-SUM(H53:H55)</f>
        <v>235</v>
      </c>
      <c r="I52" s="82">
        <f>(H52/$H$56)*$I$56</f>
        <v>112.8</v>
      </c>
      <c r="J52" s="197"/>
      <c r="K52" s="262">
        <v>112.8</v>
      </c>
      <c r="L52" s="260"/>
      <c r="M52" s="68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1"/>
    </row>
    <row r="53" ht="15.75" customHeight="1">
      <c r="A53" s="199"/>
      <c r="B53" s="239"/>
      <c r="C53" s="20"/>
      <c r="D53" s="20"/>
      <c r="E53" s="20"/>
      <c r="F53" s="141"/>
      <c r="G53" t="s" s="153">
        <v>111</v>
      </c>
      <c r="H53" s="240">
        <v>5</v>
      </c>
      <c r="I53" s="82">
        <f>(H53/$H$56)*$I$56</f>
        <v>2.4</v>
      </c>
      <c r="J53" s="197"/>
      <c r="K53" s="262">
        <v>2.4</v>
      </c>
      <c r="L53" s="260"/>
      <c r="M53" s="68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1"/>
    </row>
    <row r="54" ht="15.75" customHeight="1">
      <c r="A54" s="199"/>
      <c r="B54" s="20"/>
      <c r="C54" s="20"/>
      <c r="D54" s="20"/>
      <c r="E54" s="20"/>
      <c r="F54" s="141"/>
      <c r="G54" t="s" s="153">
        <v>112</v>
      </c>
      <c r="H54" s="240">
        <v>5</v>
      </c>
      <c r="I54" s="82">
        <f>(H54/$H$56)*$I$56</f>
        <v>2.4</v>
      </c>
      <c r="J54" s="197"/>
      <c r="K54" s="262">
        <v>2.4</v>
      </c>
      <c r="L54" s="260"/>
      <c r="M54" s="68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1"/>
    </row>
    <row r="55" ht="15.75" customHeight="1">
      <c r="A55" s="199"/>
      <c r="B55" s="20"/>
      <c r="C55" s="20"/>
      <c r="D55" s="20"/>
      <c r="E55" s="20"/>
      <c r="F55" s="141"/>
      <c r="G55" t="s" s="153">
        <v>113</v>
      </c>
      <c r="H55" s="245">
        <v>5</v>
      </c>
      <c r="I55" s="82">
        <f>(H55/$H$56)*$I$56</f>
        <v>2.4</v>
      </c>
      <c r="J55" s="197"/>
      <c r="K55" s="262">
        <v>2.4</v>
      </c>
      <c r="L55" s="260"/>
      <c r="M55" s="68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1"/>
    </row>
    <row r="56" ht="15.75" customHeight="1">
      <c r="A56" s="199"/>
      <c r="B56" s="20"/>
      <c r="C56" s="20"/>
      <c r="D56" s="20"/>
      <c r="E56" s="20"/>
      <c r="F56" s="141"/>
      <c r="G56" t="s" s="263">
        <v>114</v>
      </c>
      <c r="H56" s="264">
        <f>SUM(H52:H55)</f>
        <v>250</v>
      </c>
      <c r="I56" s="265">
        <f>D5</f>
        <v>120</v>
      </c>
      <c r="J56" s="197"/>
      <c r="K56" s="262">
        <v>120</v>
      </c>
      <c r="L56" s="260"/>
      <c r="M56" s="68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1"/>
    </row>
    <row r="57" ht="15.75" customHeight="1">
      <c r="A57" s="199"/>
      <c r="B57" s="20"/>
      <c r="C57" s="20"/>
      <c r="D57" s="20"/>
      <c r="E57" s="20"/>
      <c r="F57" s="141"/>
      <c r="G57" t="s" s="266">
        <v>115</v>
      </c>
      <c r="H57" s="267">
        <v>250</v>
      </c>
      <c r="I57" s="268"/>
      <c r="J57" s="268"/>
      <c r="K57" s="269"/>
      <c r="L57" s="270"/>
      <c r="M57" s="68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1"/>
    </row>
    <row r="58" ht="15.75" customHeight="1">
      <c r="A58" s="199"/>
      <c r="B58" s="20"/>
      <c r="C58" s="20"/>
      <c r="D58" s="20"/>
      <c r="E58" s="20"/>
      <c r="F58" s="20"/>
      <c r="G58" s="111"/>
      <c r="H58" s="111"/>
      <c r="I58" s="111"/>
      <c r="J58" s="111"/>
      <c r="K58" s="111"/>
      <c r="L58" s="111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1"/>
    </row>
    <row r="59" ht="15.75" customHeight="1">
      <c r="A59" s="199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1"/>
    </row>
    <row r="60" ht="15.75" customHeight="1">
      <c r="A60" s="199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1"/>
    </row>
    <row r="61" ht="15.75" customHeight="1">
      <c r="A61" s="199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1"/>
    </row>
    <row r="62" ht="15.75" customHeight="1">
      <c r="A62" s="199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1"/>
    </row>
    <row r="63" ht="15.75" customHeight="1">
      <c r="A63" s="199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1"/>
    </row>
    <row r="64" ht="15.75" customHeight="1">
      <c r="A64" s="199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1"/>
    </row>
    <row r="65" ht="15.75" customHeight="1">
      <c r="A65" s="199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1"/>
    </row>
    <row r="66" ht="15.75" customHeight="1">
      <c r="A66" s="199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1"/>
    </row>
    <row r="67" ht="15.75" customHeight="1">
      <c r="A67" s="199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1"/>
    </row>
    <row r="68" ht="15.75" customHeight="1">
      <c r="A68" s="199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1"/>
    </row>
    <row r="69" ht="15.75" customHeight="1">
      <c r="A69" s="199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1"/>
    </row>
    <row r="70" ht="15.75" customHeight="1">
      <c r="A70" s="199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1"/>
    </row>
    <row r="71" ht="15.75" customHeight="1">
      <c r="A71" s="199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1"/>
    </row>
    <row r="72" ht="15.75" customHeight="1">
      <c r="A72" s="199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1"/>
    </row>
    <row r="73" ht="15.75" customHeight="1">
      <c r="A73" s="199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1"/>
    </row>
    <row r="74" ht="15.75" customHeight="1">
      <c r="A74" s="199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1"/>
    </row>
    <row r="75" ht="15.75" customHeight="1">
      <c r="A75" s="199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1"/>
    </row>
    <row r="76" ht="15.75" customHeight="1">
      <c r="A76" s="199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1"/>
    </row>
    <row r="77" ht="15.75" customHeight="1">
      <c r="A77" s="199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1"/>
    </row>
    <row r="78" ht="15.75" customHeight="1">
      <c r="A78" s="199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1"/>
    </row>
    <row r="79" ht="15.75" customHeight="1">
      <c r="A79" s="199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1"/>
    </row>
    <row r="80" ht="15.75" customHeight="1">
      <c r="A80" s="199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1"/>
    </row>
    <row r="81" ht="15.75" customHeight="1">
      <c r="A81" s="199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1"/>
    </row>
    <row r="82" ht="15.75" customHeight="1">
      <c r="A82" s="199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1"/>
    </row>
    <row r="83" ht="15.75" customHeight="1">
      <c r="A83" s="199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1"/>
    </row>
    <row r="84" ht="15.75" customHeight="1">
      <c r="A84" s="199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1"/>
    </row>
    <row r="85" ht="15.75" customHeight="1">
      <c r="A85" s="199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1"/>
    </row>
    <row r="86" ht="15.75" customHeight="1">
      <c r="A86" s="199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1"/>
    </row>
    <row r="87" ht="15.75" customHeight="1">
      <c r="A87" s="199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1"/>
    </row>
    <row r="88" ht="15.75" customHeight="1">
      <c r="A88" s="199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1"/>
    </row>
    <row r="89" ht="15.75" customHeight="1">
      <c r="A89" s="199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1"/>
    </row>
    <row r="90" ht="15.75" customHeight="1">
      <c r="A90" s="199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1"/>
    </row>
    <row r="91" ht="15.75" customHeight="1">
      <c r="A91" s="19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1"/>
    </row>
    <row r="92" ht="15.75" customHeight="1">
      <c r="A92" s="19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1"/>
    </row>
    <row r="93" ht="15.75" customHeight="1">
      <c r="A93" s="199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1"/>
    </row>
    <row r="94" ht="15.75" customHeight="1">
      <c r="A94" s="199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1"/>
    </row>
    <row r="95" ht="15.75" customHeight="1">
      <c r="A95" s="199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1"/>
    </row>
    <row r="96" ht="15.75" customHeight="1">
      <c r="A96" s="199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1"/>
    </row>
    <row r="97" ht="15.75" customHeight="1">
      <c r="A97" s="199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1"/>
    </row>
    <row r="98" ht="15.75" customHeight="1">
      <c r="A98" s="199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1"/>
    </row>
    <row r="99" ht="15.75" customHeight="1">
      <c r="A99" s="199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1"/>
    </row>
    <row r="100" ht="15.75" customHeight="1">
      <c r="A100" s="199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1"/>
    </row>
    <row r="101" ht="15.75" customHeight="1">
      <c r="A101" s="199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1"/>
    </row>
    <row r="102" ht="15.75" customHeight="1">
      <c r="A102" s="199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1"/>
    </row>
    <row r="103" ht="15.75" customHeight="1">
      <c r="A103" s="199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1"/>
    </row>
    <row r="104" ht="15.75" customHeight="1">
      <c r="A104" s="199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1"/>
    </row>
    <row r="105" ht="15.75" customHeight="1">
      <c r="A105" s="199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1"/>
    </row>
    <row r="106" ht="15.75" customHeight="1">
      <c r="A106" s="199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1"/>
    </row>
    <row r="107" ht="15.75" customHeight="1">
      <c r="A107" s="199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1"/>
    </row>
    <row r="108" ht="15.75" customHeight="1">
      <c r="A108" s="199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1"/>
    </row>
    <row r="109" ht="15.75" customHeight="1">
      <c r="A109" s="199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1"/>
    </row>
    <row r="110" ht="15.75" customHeight="1">
      <c r="A110" s="199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1"/>
    </row>
    <row r="111" ht="15.75" customHeight="1">
      <c r="A111" s="199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1"/>
    </row>
    <row r="112" ht="15.75" customHeight="1">
      <c r="A112" s="199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1"/>
    </row>
    <row r="113" ht="15.75" customHeight="1">
      <c r="A113" s="199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1"/>
    </row>
    <row r="114" ht="15.75" customHeight="1">
      <c r="A114" s="199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1"/>
    </row>
    <row r="115" ht="15.75" customHeight="1">
      <c r="A115" s="199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1"/>
    </row>
    <row r="116" ht="15.75" customHeight="1">
      <c r="A116" s="199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1"/>
    </row>
    <row r="117" ht="15.75" customHeight="1">
      <c r="A117" s="199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1"/>
    </row>
    <row r="118" ht="15.75" customHeight="1">
      <c r="A118" s="199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1"/>
    </row>
    <row r="119" ht="15.75" customHeight="1">
      <c r="A119" s="199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1"/>
    </row>
    <row r="120" ht="15.75" customHeight="1">
      <c r="A120" s="199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1"/>
    </row>
    <row r="121" ht="15.75" customHeight="1">
      <c r="A121" s="199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1"/>
    </row>
    <row r="122" ht="15.75" customHeight="1">
      <c r="A122" s="199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1"/>
    </row>
    <row r="123" ht="15.75" customHeight="1">
      <c r="A123" s="199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1"/>
    </row>
    <row r="124" ht="15.75" customHeight="1">
      <c r="A124" s="199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1"/>
    </row>
    <row r="125" ht="15.75" customHeight="1">
      <c r="A125" s="199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1"/>
    </row>
    <row r="126" ht="15.75" customHeight="1">
      <c r="A126" s="199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1"/>
    </row>
    <row r="127" ht="15.75" customHeight="1">
      <c r="A127" s="199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1"/>
    </row>
    <row r="128" ht="15.75" customHeight="1">
      <c r="A128" s="199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1"/>
    </row>
    <row r="129" ht="15.75" customHeight="1">
      <c r="A129" s="199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1"/>
    </row>
    <row r="130" ht="15.75" customHeight="1">
      <c r="A130" s="199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1"/>
    </row>
    <row r="131" ht="15.75" customHeight="1">
      <c r="A131" s="199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1"/>
    </row>
    <row r="132" ht="15.75" customHeight="1">
      <c r="A132" s="199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1"/>
    </row>
    <row r="133" ht="15.75" customHeight="1">
      <c r="A133" s="199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1"/>
    </row>
    <row r="134" ht="15.75" customHeight="1">
      <c r="A134" s="199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1"/>
    </row>
    <row r="135" ht="15.75" customHeight="1">
      <c r="A135" s="199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1"/>
    </row>
    <row r="136" ht="15.75" customHeight="1">
      <c r="A136" s="199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1"/>
    </row>
    <row r="137" ht="15.75" customHeight="1">
      <c r="A137" s="199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1"/>
    </row>
    <row r="138" ht="15.75" customHeight="1">
      <c r="A138" s="199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1"/>
    </row>
    <row r="139" ht="15.75" customHeight="1">
      <c r="A139" s="199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1"/>
    </row>
    <row r="140" ht="15.75" customHeight="1">
      <c r="A140" s="199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1"/>
    </row>
    <row r="141" ht="15.75" customHeight="1">
      <c r="A141" s="199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1"/>
    </row>
    <row r="142" ht="15.75" customHeight="1">
      <c r="A142" s="199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1"/>
    </row>
    <row r="143" ht="15.75" customHeight="1">
      <c r="A143" s="199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1"/>
    </row>
    <row r="144" ht="15.75" customHeight="1">
      <c r="A144" s="199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1"/>
    </row>
    <row r="145" ht="15.75" customHeight="1">
      <c r="A145" s="199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1"/>
    </row>
    <row r="146" ht="15.75" customHeight="1">
      <c r="A146" s="199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1"/>
    </row>
    <row r="147" ht="15.75" customHeight="1">
      <c r="A147" s="199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1"/>
    </row>
    <row r="148" ht="15.75" customHeight="1">
      <c r="A148" s="199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1"/>
    </row>
    <row r="149" ht="15.75" customHeight="1">
      <c r="A149" s="199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1"/>
    </row>
    <row r="150" ht="15.75" customHeight="1">
      <c r="A150" s="199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1"/>
    </row>
    <row r="151" ht="15.75" customHeight="1">
      <c r="A151" s="199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1"/>
    </row>
    <row r="152" ht="15.75" customHeight="1">
      <c r="A152" s="199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1"/>
    </row>
    <row r="153" ht="15.75" customHeight="1">
      <c r="A153" s="199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1"/>
    </row>
    <row r="154" ht="15.75" customHeight="1">
      <c r="A154" s="199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1"/>
    </row>
    <row r="155" ht="15.75" customHeight="1">
      <c r="A155" s="199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1"/>
    </row>
    <row r="156" ht="15.75" customHeight="1">
      <c r="A156" s="199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1"/>
    </row>
    <row r="157" ht="15.75" customHeight="1">
      <c r="A157" s="199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1"/>
    </row>
    <row r="158" ht="15.75" customHeight="1">
      <c r="A158" s="199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1"/>
    </row>
    <row r="159" ht="15.75" customHeight="1">
      <c r="A159" s="199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1"/>
    </row>
    <row r="160" ht="15.75" customHeight="1">
      <c r="A160" s="199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1"/>
    </row>
    <row r="161" ht="15.75" customHeight="1">
      <c r="A161" s="199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1"/>
    </row>
    <row r="162" ht="15.75" customHeight="1">
      <c r="A162" s="199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1"/>
    </row>
    <row r="163" ht="15.75" customHeight="1">
      <c r="A163" s="199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1"/>
    </row>
    <row r="164" ht="15.75" customHeight="1">
      <c r="A164" s="199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1"/>
    </row>
    <row r="165" ht="15.75" customHeight="1">
      <c r="A165" s="199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1"/>
    </row>
    <row r="166" ht="15.75" customHeight="1">
      <c r="A166" s="199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1"/>
    </row>
    <row r="167" ht="15.75" customHeight="1">
      <c r="A167" s="199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1"/>
    </row>
    <row r="168" ht="15.75" customHeight="1">
      <c r="A168" s="199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1"/>
    </row>
    <row r="169" ht="15.75" customHeight="1">
      <c r="A169" s="199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1"/>
    </row>
    <row r="170" ht="15.75" customHeight="1">
      <c r="A170" s="199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1"/>
    </row>
    <row r="171" ht="15.75" customHeight="1">
      <c r="A171" s="199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1"/>
    </row>
    <row r="172" ht="15.75" customHeight="1">
      <c r="A172" s="199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1"/>
    </row>
    <row r="173" ht="15.75" customHeight="1">
      <c r="A173" s="199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1"/>
    </row>
    <row r="174" ht="15.75" customHeight="1">
      <c r="A174" s="199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1"/>
    </row>
    <row r="175" ht="15.75" customHeight="1">
      <c r="A175" s="199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1"/>
    </row>
    <row r="176" ht="15.75" customHeight="1">
      <c r="A176" s="199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1"/>
    </row>
    <row r="177" ht="15.75" customHeight="1">
      <c r="A177" s="199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1"/>
    </row>
    <row r="178" ht="15.75" customHeight="1">
      <c r="A178" s="199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1"/>
    </row>
    <row r="179" ht="15.75" customHeight="1">
      <c r="A179" s="19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1"/>
    </row>
    <row r="180" ht="15.75" customHeight="1">
      <c r="A180" s="199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1"/>
    </row>
    <row r="181" ht="15.75" customHeight="1">
      <c r="A181" s="199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1"/>
    </row>
    <row r="182" ht="15.75" customHeight="1">
      <c r="A182" s="199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1"/>
    </row>
    <row r="183" ht="15.75" customHeight="1">
      <c r="A183" s="199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1"/>
    </row>
    <row r="184" ht="15.75" customHeight="1">
      <c r="A184" s="199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1"/>
    </row>
    <row r="185" ht="15.75" customHeight="1">
      <c r="A185" s="199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1"/>
    </row>
    <row r="186" ht="15.75" customHeight="1">
      <c r="A186" s="199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1"/>
    </row>
    <row r="187" ht="15.75" customHeight="1">
      <c r="A187" s="199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1"/>
    </row>
    <row r="188" ht="15.75" customHeight="1">
      <c r="A188" s="199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1"/>
    </row>
    <row r="189" ht="15.75" customHeight="1">
      <c r="A189" s="199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1"/>
    </row>
    <row r="190" ht="15.75" customHeight="1">
      <c r="A190" s="199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1"/>
    </row>
    <row r="191" ht="15.75" customHeight="1">
      <c r="A191" s="199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1"/>
    </row>
    <row r="192" ht="15.75" customHeight="1">
      <c r="A192" s="199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1"/>
    </row>
    <row r="193" ht="15.75" customHeight="1">
      <c r="A193" s="199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1"/>
    </row>
    <row r="194" ht="15.75" customHeight="1">
      <c r="A194" s="199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1"/>
    </row>
    <row r="195" ht="15.75" customHeight="1">
      <c r="A195" s="199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1"/>
    </row>
    <row r="196" ht="15.75" customHeight="1">
      <c r="A196" s="199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1"/>
    </row>
    <row r="197" ht="15.75" customHeight="1">
      <c r="A197" s="199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1"/>
    </row>
    <row r="198" ht="15.75" customHeight="1">
      <c r="A198" s="199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1"/>
    </row>
    <row r="199" ht="15.75" customHeight="1">
      <c r="A199" s="199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1"/>
    </row>
    <row r="200" ht="15.75" customHeight="1">
      <c r="A200" s="199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1"/>
    </row>
    <row r="201" ht="15.75" customHeight="1">
      <c r="A201" s="199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1"/>
    </row>
    <row r="202" ht="15.75" customHeight="1">
      <c r="A202" s="199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1"/>
    </row>
    <row r="203" ht="15.75" customHeight="1">
      <c r="A203" s="199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1"/>
    </row>
    <row r="204" ht="15.75" customHeight="1">
      <c r="A204" s="199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1"/>
    </row>
    <row r="205" ht="15.75" customHeight="1">
      <c r="A205" s="199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1"/>
    </row>
    <row r="206" ht="15.75" customHeight="1">
      <c r="A206" s="199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1"/>
    </row>
    <row r="207" ht="15.75" customHeight="1">
      <c r="A207" s="199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1"/>
    </row>
    <row r="208" ht="15.75" customHeight="1">
      <c r="A208" s="199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1"/>
    </row>
    <row r="209" ht="15.75" customHeight="1">
      <c r="A209" s="199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1"/>
    </row>
    <row r="210" ht="15.75" customHeight="1">
      <c r="A210" s="199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1"/>
    </row>
    <row r="211" ht="15.75" customHeight="1">
      <c r="A211" s="199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1"/>
    </row>
    <row r="212" ht="15.75" customHeight="1">
      <c r="A212" s="199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1"/>
    </row>
    <row r="213" ht="15.75" customHeight="1">
      <c r="A213" s="199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1"/>
    </row>
    <row r="214" ht="15.75" customHeight="1">
      <c r="A214" s="199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1"/>
    </row>
    <row r="215" ht="15.75" customHeight="1">
      <c r="A215" s="199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1"/>
    </row>
    <row r="216" ht="15.75" customHeight="1">
      <c r="A216" s="199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1"/>
    </row>
    <row r="217" ht="15.75" customHeight="1">
      <c r="A217" s="199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1"/>
    </row>
    <row r="218" ht="15.75" customHeight="1">
      <c r="A218" s="199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1"/>
    </row>
    <row r="219" ht="15.75" customHeight="1">
      <c r="A219" s="199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1"/>
    </row>
    <row r="220" ht="15.75" customHeight="1">
      <c r="A220" s="199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1"/>
    </row>
    <row r="221" ht="15.75" customHeight="1">
      <c r="A221" s="199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1"/>
    </row>
    <row r="222" ht="15.75" customHeight="1">
      <c r="A222" s="199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1"/>
    </row>
    <row r="223" ht="15.75" customHeight="1">
      <c r="A223" s="199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1"/>
    </row>
    <row r="224" ht="15.75" customHeight="1">
      <c r="A224" s="199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1"/>
    </row>
    <row r="225" ht="15.75" customHeight="1">
      <c r="A225" s="199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1"/>
    </row>
    <row r="226" ht="15.75" customHeight="1">
      <c r="A226" s="199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1"/>
    </row>
    <row r="227" ht="15.75" customHeight="1">
      <c r="A227" s="199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1"/>
    </row>
    <row r="228" ht="15.75" customHeight="1">
      <c r="A228" s="199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1"/>
    </row>
    <row r="229" ht="15.75" customHeight="1">
      <c r="A229" s="199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1"/>
    </row>
    <row r="230" ht="15.75" customHeight="1">
      <c r="A230" s="199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1"/>
    </row>
    <row r="231" ht="15.75" customHeight="1">
      <c r="A231" s="199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1"/>
    </row>
    <row r="232" ht="15.75" customHeight="1">
      <c r="A232" s="199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1"/>
    </row>
    <row r="233" ht="15.75" customHeight="1">
      <c r="A233" s="199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1"/>
    </row>
    <row r="234" ht="15.75" customHeight="1">
      <c r="A234" s="199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1"/>
    </row>
    <row r="235" ht="15.75" customHeight="1">
      <c r="A235" s="199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1"/>
    </row>
    <row r="236" ht="15.75" customHeight="1">
      <c r="A236" s="199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1"/>
    </row>
    <row r="237" ht="15.75" customHeight="1">
      <c r="A237" s="199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1"/>
    </row>
    <row r="238" ht="15.75" customHeight="1">
      <c r="A238" s="199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1"/>
    </row>
    <row r="239" ht="15.75" customHeight="1">
      <c r="A239" s="199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1"/>
    </row>
    <row r="240" ht="15.75" customHeight="1">
      <c r="A240" s="199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1"/>
    </row>
    <row r="241" ht="15.75" customHeight="1">
      <c r="A241" s="199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1"/>
    </row>
    <row r="242" ht="15.75" customHeight="1">
      <c r="A242" s="199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1"/>
    </row>
    <row r="243" ht="15.75" customHeight="1">
      <c r="A243" s="199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1"/>
    </row>
    <row r="244" ht="15.75" customHeight="1">
      <c r="A244" s="199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1"/>
    </row>
    <row r="245" ht="15.75" customHeight="1">
      <c r="A245" s="199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1"/>
    </row>
    <row r="246" ht="15.75" customHeight="1">
      <c r="A246" s="199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1"/>
    </row>
    <row r="247" ht="15.75" customHeight="1">
      <c r="A247" s="199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1"/>
    </row>
    <row r="248" ht="15.75" customHeight="1">
      <c r="A248" s="199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1"/>
    </row>
    <row r="249" ht="15.75" customHeight="1">
      <c r="A249" s="199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1"/>
    </row>
    <row r="250" ht="15.75" customHeight="1">
      <c r="A250" s="199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1"/>
    </row>
    <row r="251" ht="15.75" customHeight="1">
      <c r="A251" s="199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1"/>
    </row>
    <row r="252" ht="15.75" customHeight="1">
      <c r="A252" s="199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1"/>
    </row>
    <row r="253" ht="15.75" customHeight="1">
      <c r="A253" s="199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1"/>
    </row>
    <row r="254" ht="15.75" customHeight="1">
      <c r="A254" s="199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1"/>
    </row>
    <row r="255" ht="15.75" customHeight="1">
      <c r="A255" s="199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1"/>
    </row>
    <row r="256" ht="15.75" customHeight="1">
      <c r="A256" s="199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1"/>
    </row>
    <row r="257" ht="15.75" customHeight="1">
      <c r="A257" s="199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1"/>
    </row>
    <row r="258" ht="15.75" customHeight="1">
      <c r="A258" s="199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1"/>
    </row>
    <row r="259" ht="15.75" customHeight="1">
      <c r="A259" s="199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1"/>
    </row>
    <row r="260" ht="15.75" customHeight="1">
      <c r="A260" s="199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1"/>
    </row>
    <row r="261" ht="15.75" customHeight="1">
      <c r="A261" s="199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1"/>
    </row>
    <row r="262" ht="15.75" customHeight="1">
      <c r="A262" s="199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1"/>
    </row>
    <row r="263" ht="15.75" customHeight="1">
      <c r="A263" s="199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1"/>
    </row>
    <row r="264" ht="15.75" customHeight="1">
      <c r="A264" s="199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1"/>
    </row>
    <row r="265" ht="15.75" customHeight="1">
      <c r="A265" s="199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1"/>
    </row>
    <row r="266" ht="15.75" customHeight="1">
      <c r="A266" s="199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1"/>
    </row>
    <row r="267" ht="15.75" customHeight="1">
      <c r="A267" s="199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1"/>
    </row>
    <row r="268" ht="15.75" customHeight="1">
      <c r="A268" s="199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1"/>
    </row>
    <row r="269" ht="15.75" customHeight="1">
      <c r="A269" s="199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1"/>
    </row>
    <row r="270" ht="15.75" customHeight="1">
      <c r="A270" s="199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1"/>
    </row>
    <row r="271" ht="15.75" customHeight="1">
      <c r="A271" s="199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1"/>
    </row>
    <row r="272" ht="15.75" customHeight="1">
      <c r="A272" s="199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1"/>
    </row>
    <row r="273" ht="15.75" customHeight="1">
      <c r="A273" s="199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1"/>
    </row>
    <row r="274" ht="15.75" customHeight="1">
      <c r="A274" s="199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1"/>
    </row>
    <row r="275" ht="15.75" customHeight="1">
      <c r="A275" s="199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1"/>
    </row>
    <row r="276" ht="15.75" customHeight="1">
      <c r="A276" s="199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1"/>
    </row>
    <row r="277" ht="15.75" customHeight="1">
      <c r="A277" s="199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1"/>
    </row>
    <row r="278" ht="15.75" customHeight="1">
      <c r="A278" s="199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1"/>
    </row>
    <row r="279" ht="15.75" customHeight="1">
      <c r="A279" s="199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1"/>
    </row>
    <row r="280" ht="15.75" customHeight="1">
      <c r="A280" s="199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1"/>
    </row>
    <row r="281" ht="15.75" customHeight="1">
      <c r="A281" s="199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1"/>
    </row>
    <row r="282" ht="15.75" customHeight="1">
      <c r="A282" s="199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1"/>
    </row>
    <row r="283" ht="15.75" customHeight="1">
      <c r="A283" s="199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1"/>
    </row>
    <row r="284" ht="15.75" customHeight="1">
      <c r="A284" s="199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1"/>
    </row>
    <row r="285" ht="15.75" customHeight="1">
      <c r="A285" s="199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1"/>
    </row>
    <row r="286" ht="15.75" customHeight="1">
      <c r="A286" s="199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1"/>
    </row>
    <row r="287" ht="15.75" customHeight="1">
      <c r="A287" s="199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1"/>
    </row>
    <row r="288" ht="15.75" customHeight="1">
      <c r="A288" s="199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1"/>
    </row>
    <row r="289" ht="15.75" customHeight="1">
      <c r="A289" s="199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1"/>
    </row>
    <row r="290" ht="15.75" customHeight="1">
      <c r="A290" s="199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1"/>
    </row>
    <row r="291" ht="15.75" customHeight="1">
      <c r="A291" s="199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1"/>
    </row>
    <row r="292" ht="15.75" customHeight="1">
      <c r="A292" s="199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1"/>
    </row>
    <row r="293" ht="15.75" customHeight="1">
      <c r="A293" s="199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1"/>
    </row>
    <row r="294" ht="15.75" customHeight="1">
      <c r="A294" s="199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1"/>
    </row>
    <row r="295" ht="15.75" customHeight="1">
      <c r="A295" s="199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1"/>
    </row>
    <row r="296" ht="15.75" customHeight="1">
      <c r="A296" s="199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1"/>
    </row>
    <row r="297" ht="15.75" customHeight="1">
      <c r="A297" s="199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1"/>
    </row>
    <row r="298" ht="15.75" customHeight="1">
      <c r="A298" s="199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1"/>
    </row>
    <row r="299" ht="15.75" customHeight="1">
      <c r="A299" s="199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1"/>
    </row>
    <row r="300" ht="15.75" customHeight="1">
      <c r="A300" s="199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1"/>
    </row>
    <row r="301" ht="15.75" customHeight="1">
      <c r="A301" s="199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1"/>
    </row>
    <row r="302" ht="15.75" customHeight="1">
      <c r="A302" s="199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1"/>
    </row>
    <row r="303" ht="15.75" customHeight="1">
      <c r="A303" s="199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1"/>
    </row>
    <row r="304" ht="15.75" customHeight="1">
      <c r="A304" s="199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1"/>
    </row>
    <row r="305" ht="15.75" customHeight="1">
      <c r="A305" s="199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1"/>
    </row>
    <row r="306" ht="15.75" customHeight="1">
      <c r="A306" s="199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1"/>
    </row>
    <row r="307" ht="15.75" customHeight="1">
      <c r="A307" s="199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1"/>
    </row>
    <row r="308" ht="15.75" customHeight="1">
      <c r="A308" s="199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1"/>
    </row>
    <row r="309" ht="15.75" customHeight="1">
      <c r="A309" s="199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1"/>
    </row>
    <row r="310" ht="15.75" customHeight="1">
      <c r="A310" s="199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1"/>
    </row>
    <row r="311" ht="15.75" customHeight="1">
      <c r="A311" s="199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1"/>
    </row>
    <row r="312" ht="15.75" customHeight="1">
      <c r="A312" s="199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1"/>
    </row>
    <row r="313" ht="15.75" customHeight="1">
      <c r="A313" s="199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1"/>
    </row>
    <row r="314" ht="15.75" customHeight="1">
      <c r="A314" s="199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1"/>
    </row>
    <row r="315" ht="15.75" customHeight="1">
      <c r="A315" s="199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1"/>
    </row>
    <row r="316" ht="15.75" customHeight="1">
      <c r="A316" s="199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1"/>
    </row>
    <row r="317" ht="15.75" customHeight="1">
      <c r="A317" s="199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1"/>
    </row>
    <row r="318" ht="15.75" customHeight="1">
      <c r="A318" s="199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1"/>
    </row>
    <row r="319" ht="15.75" customHeight="1">
      <c r="A319" s="199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1"/>
    </row>
    <row r="320" ht="15.75" customHeight="1">
      <c r="A320" s="199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1"/>
    </row>
    <row r="321" ht="15.75" customHeight="1">
      <c r="A321" s="199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1"/>
    </row>
    <row r="322" ht="15.75" customHeight="1">
      <c r="A322" s="199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1"/>
    </row>
    <row r="323" ht="15.75" customHeight="1">
      <c r="A323" s="199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1"/>
    </row>
    <row r="324" ht="15.75" customHeight="1">
      <c r="A324" s="199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1"/>
    </row>
    <row r="325" ht="15.75" customHeight="1">
      <c r="A325" s="199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1"/>
    </row>
    <row r="326" ht="15.75" customHeight="1">
      <c r="A326" s="199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1"/>
    </row>
    <row r="327" ht="15.75" customHeight="1">
      <c r="A327" s="199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1"/>
    </row>
    <row r="328" ht="15.75" customHeight="1">
      <c r="A328" s="199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1"/>
    </row>
    <row r="329" ht="15.75" customHeight="1">
      <c r="A329" s="199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1"/>
    </row>
    <row r="330" ht="15.75" customHeight="1">
      <c r="A330" s="199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1"/>
    </row>
    <row r="331" ht="15.75" customHeight="1">
      <c r="A331" s="199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1"/>
    </row>
    <row r="332" ht="15.75" customHeight="1">
      <c r="A332" s="199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1"/>
    </row>
    <row r="333" ht="15.75" customHeight="1">
      <c r="A333" s="199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1"/>
    </row>
    <row r="334" ht="15.75" customHeight="1">
      <c r="A334" s="199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1"/>
    </row>
    <row r="335" ht="15.75" customHeight="1">
      <c r="A335" s="199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1"/>
    </row>
    <row r="336" ht="15.75" customHeight="1">
      <c r="A336" s="199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1"/>
    </row>
    <row r="337" ht="15.75" customHeight="1">
      <c r="A337" s="199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1"/>
    </row>
    <row r="338" ht="15.75" customHeight="1">
      <c r="A338" s="199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1"/>
    </row>
    <row r="339" ht="15.75" customHeight="1">
      <c r="A339" s="199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1"/>
    </row>
    <row r="340" ht="15.75" customHeight="1">
      <c r="A340" s="199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1"/>
    </row>
    <row r="341" ht="15.75" customHeight="1">
      <c r="A341" s="199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1"/>
    </row>
    <row r="342" ht="15.75" customHeight="1">
      <c r="A342" s="199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1"/>
    </row>
    <row r="343" ht="15.75" customHeight="1">
      <c r="A343" s="199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1"/>
    </row>
    <row r="344" ht="15.75" customHeight="1">
      <c r="A344" s="199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1"/>
    </row>
    <row r="345" ht="15.75" customHeight="1">
      <c r="A345" s="199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1"/>
    </row>
    <row r="346" ht="15.75" customHeight="1">
      <c r="A346" s="199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1"/>
    </row>
    <row r="347" ht="15.75" customHeight="1">
      <c r="A347" s="199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1"/>
    </row>
    <row r="348" ht="15.75" customHeight="1">
      <c r="A348" s="199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1"/>
    </row>
    <row r="349" ht="15.75" customHeight="1">
      <c r="A349" s="199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1"/>
    </row>
    <row r="350" ht="15.75" customHeight="1">
      <c r="A350" s="199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1"/>
    </row>
    <row r="351" ht="15.75" customHeight="1">
      <c r="A351" s="199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1"/>
    </row>
    <row r="352" ht="15.75" customHeight="1">
      <c r="A352" s="199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1"/>
    </row>
    <row r="353" ht="15.75" customHeight="1">
      <c r="A353" s="199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1"/>
    </row>
    <row r="354" ht="15.75" customHeight="1">
      <c r="A354" s="199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1"/>
    </row>
    <row r="355" ht="15.75" customHeight="1">
      <c r="A355" s="199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1"/>
    </row>
    <row r="356" ht="15.75" customHeight="1">
      <c r="A356" s="199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1"/>
    </row>
    <row r="357" ht="15.75" customHeight="1">
      <c r="A357" s="199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1"/>
    </row>
    <row r="358" ht="15.75" customHeight="1">
      <c r="A358" s="199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1"/>
    </row>
    <row r="359" ht="15.75" customHeight="1">
      <c r="A359" s="199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1"/>
    </row>
    <row r="360" ht="15.75" customHeight="1">
      <c r="A360" s="199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1"/>
    </row>
    <row r="361" ht="15.75" customHeight="1">
      <c r="A361" s="199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1"/>
    </row>
    <row r="362" ht="15.75" customHeight="1">
      <c r="A362" s="199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1"/>
    </row>
    <row r="363" ht="15.75" customHeight="1">
      <c r="A363" s="199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1"/>
    </row>
    <row r="364" ht="15.75" customHeight="1">
      <c r="A364" s="199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1"/>
    </row>
    <row r="365" ht="15.75" customHeight="1">
      <c r="A365" s="199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1"/>
    </row>
    <row r="366" ht="15.75" customHeight="1">
      <c r="A366" s="199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1"/>
    </row>
    <row r="367" ht="15.75" customHeight="1">
      <c r="A367" s="199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1"/>
    </row>
    <row r="368" ht="15.75" customHeight="1">
      <c r="A368" s="199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1"/>
    </row>
    <row r="369" ht="15.75" customHeight="1">
      <c r="A369" s="199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1"/>
    </row>
    <row r="370" ht="15.75" customHeight="1">
      <c r="A370" s="199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1"/>
    </row>
    <row r="371" ht="15.75" customHeight="1">
      <c r="A371" s="199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1"/>
    </row>
    <row r="372" ht="15.75" customHeight="1">
      <c r="A372" s="199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1"/>
    </row>
    <row r="373" ht="15.75" customHeight="1">
      <c r="A373" s="199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1"/>
    </row>
    <row r="374" ht="15.75" customHeight="1">
      <c r="A374" s="199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1"/>
    </row>
    <row r="375" ht="15.75" customHeight="1">
      <c r="A375" s="199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1"/>
    </row>
    <row r="376" ht="15.75" customHeight="1">
      <c r="A376" s="199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1"/>
    </row>
    <row r="377" ht="15.75" customHeight="1">
      <c r="A377" s="199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1"/>
    </row>
    <row r="378" ht="15.75" customHeight="1">
      <c r="A378" s="199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1"/>
    </row>
    <row r="379" ht="15.75" customHeight="1">
      <c r="A379" s="199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1"/>
    </row>
    <row r="380" ht="15.75" customHeight="1">
      <c r="A380" s="199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1"/>
    </row>
    <row r="381" ht="15.75" customHeight="1">
      <c r="A381" s="199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1"/>
    </row>
    <row r="382" ht="15.75" customHeight="1">
      <c r="A382" s="199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1"/>
    </row>
    <row r="383" ht="15.75" customHeight="1">
      <c r="A383" s="199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1"/>
    </row>
    <row r="384" ht="15.75" customHeight="1">
      <c r="A384" s="199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1"/>
    </row>
    <row r="385" ht="15.75" customHeight="1">
      <c r="A385" s="199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1"/>
    </row>
    <row r="386" ht="15.75" customHeight="1">
      <c r="A386" s="199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1"/>
    </row>
    <row r="387" ht="15.75" customHeight="1">
      <c r="A387" s="199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1"/>
    </row>
    <row r="388" ht="15.75" customHeight="1">
      <c r="A388" s="199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1"/>
    </row>
    <row r="389" ht="15.75" customHeight="1">
      <c r="A389" s="199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1"/>
    </row>
    <row r="390" ht="15.75" customHeight="1">
      <c r="A390" s="199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1"/>
    </row>
    <row r="391" ht="15.75" customHeight="1">
      <c r="A391" s="199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1"/>
    </row>
    <row r="392" ht="15.75" customHeight="1">
      <c r="A392" s="199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1"/>
    </row>
    <row r="393" ht="15.75" customHeight="1">
      <c r="A393" s="199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1"/>
    </row>
    <row r="394" ht="15.75" customHeight="1">
      <c r="A394" s="199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1"/>
    </row>
    <row r="395" ht="15.75" customHeight="1">
      <c r="A395" s="199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1"/>
    </row>
    <row r="396" ht="15.75" customHeight="1">
      <c r="A396" s="199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1"/>
    </row>
    <row r="397" ht="15.75" customHeight="1">
      <c r="A397" s="199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1"/>
    </row>
    <row r="398" ht="15.75" customHeight="1">
      <c r="A398" s="199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1"/>
    </row>
    <row r="399" ht="15.75" customHeight="1">
      <c r="A399" s="199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1"/>
    </row>
    <row r="400" ht="15.75" customHeight="1">
      <c r="A400" s="199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1"/>
    </row>
    <row r="401" ht="15.75" customHeight="1">
      <c r="A401" s="199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1"/>
    </row>
    <row r="402" ht="15.75" customHeight="1">
      <c r="A402" s="199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1"/>
    </row>
    <row r="403" ht="15.75" customHeight="1">
      <c r="A403" s="199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1"/>
    </row>
    <row r="404" ht="15.75" customHeight="1">
      <c r="A404" s="199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1"/>
    </row>
    <row r="405" ht="15.75" customHeight="1">
      <c r="A405" s="199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1"/>
    </row>
    <row r="406" ht="15.75" customHeight="1">
      <c r="A406" s="199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1"/>
    </row>
    <row r="407" ht="15.75" customHeight="1">
      <c r="A407" s="199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1"/>
    </row>
    <row r="408" ht="15.75" customHeight="1">
      <c r="A408" s="199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1"/>
    </row>
    <row r="409" ht="15.75" customHeight="1">
      <c r="A409" s="199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1"/>
    </row>
    <row r="410" ht="15.75" customHeight="1">
      <c r="A410" s="199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1"/>
    </row>
    <row r="411" ht="15.75" customHeight="1">
      <c r="A411" s="199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1"/>
    </row>
    <row r="412" ht="15.75" customHeight="1">
      <c r="A412" s="199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1"/>
    </row>
    <row r="413" ht="15.75" customHeight="1">
      <c r="A413" s="199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1"/>
    </row>
    <row r="414" ht="15.75" customHeight="1">
      <c r="A414" s="199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1"/>
    </row>
    <row r="415" ht="15.75" customHeight="1">
      <c r="A415" s="199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1"/>
    </row>
    <row r="416" ht="15.75" customHeight="1">
      <c r="A416" s="199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1"/>
    </row>
    <row r="417" ht="15.75" customHeight="1">
      <c r="A417" s="199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1"/>
    </row>
    <row r="418" ht="15.75" customHeight="1">
      <c r="A418" s="199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1"/>
    </row>
    <row r="419" ht="15.75" customHeight="1">
      <c r="A419" s="199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1"/>
    </row>
    <row r="420" ht="15.75" customHeight="1">
      <c r="A420" s="199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1"/>
    </row>
    <row r="421" ht="15.75" customHeight="1">
      <c r="A421" s="199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1"/>
    </row>
    <row r="422" ht="15.75" customHeight="1">
      <c r="A422" s="199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1"/>
    </row>
    <row r="423" ht="15.75" customHeight="1">
      <c r="A423" s="199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1"/>
    </row>
    <row r="424" ht="15.75" customHeight="1">
      <c r="A424" s="199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1"/>
    </row>
    <row r="425" ht="15.75" customHeight="1">
      <c r="A425" s="199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1"/>
    </row>
    <row r="426" ht="15.75" customHeight="1">
      <c r="A426" s="199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1"/>
    </row>
    <row r="427" ht="15.75" customHeight="1">
      <c r="A427" s="199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1"/>
    </row>
    <row r="428" ht="15.75" customHeight="1">
      <c r="A428" s="199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1"/>
    </row>
    <row r="429" ht="15.75" customHeight="1">
      <c r="A429" s="199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1"/>
    </row>
    <row r="430" ht="15.75" customHeight="1">
      <c r="A430" s="199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1"/>
    </row>
    <row r="431" ht="15.75" customHeight="1">
      <c r="A431" s="199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1"/>
    </row>
    <row r="432" ht="15.75" customHeight="1">
      <c r="A432" s="199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1"/>
    </row>
    <row r="433" ht="15.75" customHeight="1">
      <c r="A433" s="199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1"/>
    </row>
    <row r="434" ht="15.75" customHeight="1">
      <c r="A434" s="199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1"/>
    </row>
    <row r="435" ht="15.75" customHeight="1">
      <c r="A435" s="199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1"/>
    </row>
    <row r="436" ht="15.75" customHeight="1">
      <c r="A436" s="199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1"/>
    </row>
    <row r="437" ht="15.75" customHeight="1">
      <c r="A437" s="199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1"/>
    </row>
    <row r="438" ht="15.75" customHeight="1">
      <c r="A438" s="199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1"/>
    </row>
    <row r="439" ht="15.75" customHeight="1">
      <c r="A439" s="199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1"/>
    </row>
    <row r="440" ht="15.75" customHeight="1">
      <c r="A440" s="199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1"/>
    </row>
    <row r="441" ht="15.75" customHeight="1">
      <c r="A441" s="199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1"/>
    </row>
    <row r="442" ht="15.75" customHeight="1">
      <c r="A442" s="199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1"/>
    </row>
    <row r="443" ht="15.75" customHeight="1">
      <c r="A443" s="199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1"/>
    </row>
    <row r="444" ht="15.75" customHeight="1">
      <c r="A444" s="199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1"/>
    </row>
    <row r="445" ht="15.75" customHeight="1">
      <c r="A445" s="199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1"/>
    </row>
    <row r="446" ht="15.75" customHeight="1">
      <c r="A446" s="199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1"/>
    </row>
    <row r="447" ht="15.75" customHeight="1">
      <c r="A447" s="199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1"/>
    </row>
    <row r="448" ht="15.75" customHeight="1">
      <c r="A448" s="199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1"/>
    </row>
    <row r="449" ht="15.75" customHeight="1">
      <c r="A449" s="199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1"/>
    </row>
    <row r="450" ht="15.75" customHeight="1">
      <c r="A450" s="199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1"/>
    </row>
    <row r="451" ht="15.75" customHeight="1">
      <c r="A451" s="199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1"/>
    </row>
    <row r="452" ht="15.75" customHeight="1">
      <c r="A452" s="199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1"/>
    </row>
    <row r="453" ht="15.75" customHeight="1">
      <c r="A453" s="199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1"/>
    </row>
    <row r="454" ht="15.75" customHeight="1">
      <c r="A454" s="199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1"/>
    </row>
    <row r="455" ht="15.75" customHeight="1">
      <c r="A455" s="199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1"/>
    </row>
    <row r="456" ht="15.75" customHeight="1">
      <c r="A456" s="199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1"/>
    </row>
    <row r="457" ht="15.75" customHeight="1">
      <c r="A457" s="199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1"/>
    </row>
    <row r="458" ht="15.75" customHeight="1">
      <c r="A458" s="199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1"/>
    </row>
    <row r="459" ht="15.75" customHeight="1">
      <c r="A459" s="199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1"/>
    </row>
    <row r="460" ht="15.75" customHeight="1">
      <c r="A460" s="199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1"/>
    </row>
    <row r="461" ht="15.75" customHeight="1">
      <c r="A461" s="199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1"/>
    </row>
    <row r="462" ht="15.75" customHeight="1">
      <c r="A462" s="199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1"/>
    </row>
    <row r="463" ht="15.75" customHeight="1">
      <c r="A463" s="199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1"/>
    </row>
    <row r="464" ht="15.75" customHeight="1">
      <c r="A464" s="199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1"/>
    </row>
    <row r="465" ht="15.75" customHeight="1">
      <c r="A465" s="199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1"/>
    </row>
    <row r="466" ht="15.75" customHeight="1">
      <c r="A466" s="199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1"/>
    </row>
    <row r="467" ht="15.75" customHeight="1">
      <c r="A467" s="199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1"/>
    </row>
    <row r="468" ht="15.75" customHeight="1">
      <c r="A468" s="199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1"/>
    </row>
    <row r="469" ht="15.75" customHeight="1">
      <c r="A469" s="199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1"/>
    </row>
    <row r="470" ht="15.75" customHeight="1">
      <c r="A470" s="199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1"/>
    </row>
    <row r="471" ht="15.75" customHeight="1">
      <c r="A471" s="199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1"/>
    </row>
    <row r="472" ht="15.75" customHeight="1">
      <c r="A472" s="199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1"/>
    </row>
    <row r="473" ht="15.75" customHeight="1">
      <c r="A473" s="199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1"/>
    </row>
    <row r="474" ht="15.75" customHeight="1">
      <c r="A474" s="199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1"/>
    </row>
    <row r="475" ht="15.75" customHeight="1">
      <c r="A475" s="199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1"/>
    </row>
    <row r="476" ht="15.75" customHeight="1">
      <c r="A476" s="199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1"/>
    </row>
    <row r="477" ht="15.75" customHeight="1">
      <c r="A477" s="199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1"/>
    </row>
    <row r="478" ht="15.75" customHeight="1">
      <c r="A478" s="199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1"/>
    </row>
    <row r="479" ht="15.75" customHeight="1">
      <c r="A479" s="199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1"/>
    </row>
    <row r="480" ht="15.75" customHeight="1">
      <c r="A480" s="199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1"/>
    </row>
    <row r="481" ht="15.75" customHeight="1">
      <c r="A481" s="199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1"/>
    </row>
    <row r="482" ht="15.75" customHeight="1">
      <c r="A482" s="199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1"/>
    </row>
    <row r="483" ht="15.75" customHeight="1">
      <c r="A483" s="199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1"/>
    </row>
    <row r="484" ht="15.75" customHeight="1">
      <c r="A484" s="199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1"/>
    </row>
    <row r="485" ht="15.75" customHeight="1">
      <c r="A485" s="199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1"/>
    </row>
    <row r="486" ht="15.75" customHeight="1">
      <c r="A486" s="199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1"/>
    </row>
    <row r="487" ht="15.75" customHeight="1">
      <c r="A487" s="199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1"/>
    </row>
    <row r="488" ht="15.75" customHeight="1">
      <c r="A488" s="199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1"/>
    </row>
    <row r="489" ht="15.75" customHeight="1">
      <c r="A489" s="199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1"/>
    </row>
    <row r="490" ht="15.75" customHeight="1">
      <c r="A490" s="199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1"/>
    </row>
    <row r="491" ht="15.75" customHeight="1">
      <c r="A491" s="199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1"/>
    </row>
    <row r="492" ht="15.75" customHeight="1">
      <c r="A492" s="199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1"/>
    </row>
    <row r="493" ht="15.75" customHeight="1">
      <c r="A493" s="199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1"/>
    </row>
    <row r="494" ht="15.75" customHeight="1">
      <c r="A494" s="199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1"/>
    </row>
    <row r="495" ht="15.75" customHeight="1">
      <c r="A495" s="199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1"/>
    </row>
    <row r="496" ht="15.75" customHeight="1">
      <c r="A496" s="199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1"/>
    </row>
    <row r="497" ht="15.75" customHeight="1">
      <c r="A497" s="199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1"/>
    </row>
    <row r="498" ht="15.75" customHeight="1">
      <c r="A498" s="199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1"/>
    </row>
    <row r="499" ht="15.75" customHeight="1">
      <c r="A499" s="199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1"/>
    </row>
    <row r="500" ht="15.75" customHeight="1">
      <c r="A500" s="199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1"/>
    </row>
    <row r="501" ht="15.75" customHeight="1">
      <c r="A501" s="199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1"/>
    </row>
    <row r="502" ht="15.75" customHeight="1">
      <c r="A502" s="199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1"/>
    </row>
    <row r="503" ht="15.75" customHeight="1">
      <c r="A503" s="199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1"/>
    </row>
    <row r="504" ht="15.75" customHeight="1">
      <c r="A504" s="199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1"/>
    </row>
    <row r="505" ht="15.75" customHeight="1">
      <c r="A505" s="199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1"/>
    </row>
    <row r="506" ht="15.75" customHeight="1">
      <c r="A506" s="199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1"/>
    </row>
    <row r="507" ht="15.75" customHeight="1">
      <c r="A507" s="199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1"/>
    </row>
    <row r="508" ht="15.75" customHeight="1">
      <c r="A508" s="199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1"/>
    </row>
    <row r="509" ht="15.75" customHeight="1">
      <c r="A509" s="199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1"/>
    </row>
    <row r="510" ht="15.75" customHeight="1">
      <c r="A510" s="199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1"/>
    </row>
    <row r="511" ht="15.75" customHeight="1">
      <c r="A511" s="199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1"/>
    </row>
    <row r="512" ht="15.75" customHeight="1">
      <c r="A512" s="199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1"/>
    </row>
    <row r="513" ht="15.75" customHeight="1">
      <c r="A513" s="199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1"/>
    </row>
    <row r="514" ht="15.75" customHeight="1">
      <c r="A514" s="199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1"/>
    </row>
    <row r="515" ht="15.75" customHeight="1">
      <c r="A515" s="199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1"/>
    </row>
    <row r="516" ht="15.75" customHeight="1">
      <c r="A516" s="199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1"/>
    </row>
    <row r="517" ht="15.75" customHeight="1">
      <c r="A517" s="199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1"/>
    </row>
    <row r="518" ht="15.75" customHeight="1">
      <c r="A518" s="199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1"/>
    </row>
    <row r="519" ht="15.75" customHeight="1">
      <c r="A519" s="199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1"/>
    </row>
    <row r="520" ht="15.75" customHeight="1">
      <c r="A520" s="199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1"/>
    </row>
    <row r="521" ht="15.75" customHeight="1">
      <c r="A521" s="199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1"/>
    </row>
    <row r="522" ht="15.75" customHeight="1">
      <c r="A522" s="199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1"/>
    </row>
    <row r="523" ht="15.75" customHeight="1">
      <c r="A523" s="199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1"/>
    </row>
    <row r="524" ht="15.75" customHeight="1">
      <c r="A524" s="199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1"/>
    </row>
    <row r="525" ht="15.75" customHeight="1">
      <c r="A525" s="199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1"/>
    </row>
    <row r="526" ht="15.75" customHeight="1">
      <c r="A526" s="199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1"/>
    </row>
    <row r="527" ht="15.75" customHeight="1">
      <c r="A527" s="199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1"/>
    </row>
    <row r="528" ht="15.75" customHeight="1">
      <c r="A528" s="199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1"/>
    </row>
    <row r="529" ht="15.75" customHeight="1">
      <c r="A529" s="199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1"/>
    </row>
    <row r="530" ht="15.75" customHeight="1">
      <c r="A530" s="199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1"/>
    </row>
    <row r="531" ht="15.75" customHeight="1">
      <c r="A531" s="199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1"/>
    </row>
    <row r="532" ht="15.75" customHeight="1">
      <c r="A532" s="199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1"/>
    </row>
    <row r="533" ht="15.75" customHeight="1">
      <c r="A533" s="199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1"/>
    </row>
    <row r="534" ht="15.75" customHeight="1">
      <c r="A534" s="199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1"/>
    </row>
    <row r="535" ht="15.75" customHeight="1">
      <c r="A535" s="199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1"/>
    </row>
    <row r="536" ht="15.75" customHeight="1">
      <c r="A536" s="199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1"/>
    </row>
    <row r="537" ht="15.75" customHeight="1">
      <c r="A537" s="199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1"/>
    </row>
    <row r="538" ht="15.75" customHeight="1">
      <c r="A538" s="199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1"/>
    </row>
    <row r="539" ht="15.75" customHeight="1">
      <c r="A539" s="199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1"/>
    </row>
    <row r="540" ht="15.75" customHeight="1">
      <c r="A540" s="199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1"/>
    </row>
    <row r="541" ht="15.75" customHeight="1">
      <c r="A541" s="199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1"/>
    </row>
    <row r="542" ht="15.75" customHeight="1">
      <c r="A542" s="199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1"/>
    </row>
    <row r="543" ht="15.75" customHeight="1">
      <c r="A543" s="199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1"/>
    </row>
    <row r="544" ht="15.75" customHeight="1">
      <c r="A544" s="199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1"/>
    </row>
    <row r="545" ht="15.75" customHeight="1">
      <c r="A545" s="199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1"/>
    </row>
    <row r="546" ht="15.75" customHeight="1">
      <c r="A546" s="199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1"/>
    </row>
    <row r="547" ht="15.75" customHeight="1">
      <c r="A547" s="199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1"/>
    </row>
    <row r="548" ht="15.75" customHeight="1">
      <c r="A548" s="199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1"/>
    </row>
    <row r="549" ht="15.75" customHeight="1">
      <c r="A549" s="199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1"/>
    </row>
    <row r="550" ht="15.75" customHeight="1">
      <c r="A550" s="199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1"/>
    </row>
    <row r="551" ht="15.75" customHeight="1">
      <c r="A551" s="199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1"/>
    </row>
    <row r="552" ht="15.75" customHeight="1">
      <c r="A552" s="199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1"/>
    </row>
    <row r="553" ht="15.75" customHeight="1">
      <c r="A553" s="199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1"/>
    </row>
    <row r="554" ht="15.75" customHeight="1">
      <c r="A554" s="199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1"/>
    </row>
    <row r="555" ht="15.75" customHeight="1">
      <c r="A555" s="199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1"/>
    </row>
    <row r="556" ht="15.75" customHeight="1">
      <c r="A556" s="199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1"/>
    </row>
    <row r="557" ht="15.75" customHeight="1">
      <c r="A557" s="199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1"/>
    </row>
    <row r="558" ht="15.75" customHeight="1">
      <c r="A558" s="199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1"/>
    </row>
    <row r="559" ht="15.75" customHeight="1">
      <c r="A559" s="199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1"/>
    </row>
    <row r="560" ht="15.75" customHeight="1">
      <c r="A560" s="199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1"/>
    </row>
    <row r="561" ht="15.75" customHeight="1">
      <c r="A561" s="199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1"/>
    </row>
    <row r="562" ht="15.75" customHeight="1">
      <c r="A562" s="199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1"/>
    </row>
    <row r="563" ht="15.75" customHeight="1">
      <c r="A563" s="199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1"/>
    </row>
    <row r="564" ht="15.75" customHeight="1">
      <c r="A564" s="199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1"/>
    </row>
    <row r="565" ht="15.75" customHeight="1">
      <c r="A565" s="199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1"/>
    </row>
    <row r="566" ht="15.75" customHeight="1">
      <c r="A566" s="199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1"/>
    </row>
    <row r="567" ht="15.75" customHeight="1">
      <c r="A567" s="199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1"/>
    </row>
    <row r="568" ht="15.75" customHeight="1">
      <c r="A568" s="199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1"/>
    </row>
    <row r="569" ht="15.75" customHeight="1">
      <c r="A569" s="199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1"/>
    </row>
    <row r="570" ht="15.75" customHeight="1">
      <c r="A570" s="199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1"/>
    </row>
    <row r="571" ht="15.75" customHeight="1">
      <c r="A571" s="199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1"/>
    </row>
    <row r="572" ht="15.75" customHeight="1">
      <c r="A572" s="199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1"/>
    </row>
    <row r="573" ht="15.75" customHeight="1">
      <c r="A573" s="199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1"/>
    </row>
    <row r="574" ht="15.75" customHeight="1">
      <c r="A574" s="199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1"/>
    </row>
    <row r="575" ht="15.75" customHeight="1">
      <c r="A575" s="199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1"/>
    </row>
    <row r="576" ht="15.75" customHeight="1">
      <c r="A576" s="199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1"/>
    </row>
    <row r="577" ht="15.75" customHeight="1">
      <c r="A577" s="199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1"/>
    </row>
    <row r="578" ht="15.75" customHeight="1">
      <c r="A578" s="199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1"/>
    </row>
    <row r="579" ht="15.75" customHeight="1">
      <c r="A579" s="199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1"/>
    </row>
    <row r="580" ht="15.75" customHeight="1">
      <c r="A580" s="199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1"/>
    </row>
    <row r="581" ht="15.75" customHeight="1">
      <c r="A581" s="199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1"/>
    </row>
    <row r="582" ht="15.75" customHeight="1">
      <c r="A582" s="199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1"/>
    </row>
    <row r="583" ht="15.75" customHeight="1">
      <c r="A583" s="199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1"/>
    </row>
    <row r="584" ht="15.75" customHeight="1">
      <c r="A584" s="199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1"/>
    </row>
    <row r="585" ht="15.75" customHeight="1">
      <c r="A585" s="199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1"/>
    </row>
    <row r="586" ht="15.75" customHeight="1">
      <c r="A586" s="199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1"/>
    </row>
    <row r="587" ht="15.75" customHeight="1">
      <c r="A587" s="199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1"/>
    </row>
    <row r="588" ht="15.75" customHeight="1">
      <c r="A588" s="199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1"/>
    </row>
    <row r="589" ht="15.75" customHeight="1">
      <c r="A589" s="199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1"/>
    </row>
    <row r="590" ht="15.75" customHeight="1">
      <c r="A590" s="199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1"/>
    </row>
    <row r="591" ht="15.75" customHeight="1">
      <c r="A591" s="199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1"/>
    </row>
    <row r="592" ht="15.75" customHeight="1">
      <c r="A592" s="199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1"/>
    </row>
    <row r="593" ht="15.75" customHeight="1">
      <c r="A593" s="199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1"/>
    </row>
    <row r="594" ht="15.75" customHeight="1">
      <c r="A594" s="199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1"/>
    </row>
    <row r="595" ht="15.75" customHeight="1">
      <c r="A595" s="199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1"/>
    </row>
    <row r="596" ht="15.75" customHeight="1">
      <c r="A596" s="199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1"/>
    </row>
    <row r="597" ht="15.75" customHeight="1">
      <c r="A597" s="199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1"/>
    </row>
    <row r="598" ht="15.75" customHeight="1">
      <c r="A598" s="199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1"/>
    </row>
    <row r="599" ht="15.75" customHeight="1">
      <c r="A599" s="199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1"/>
    </row>
    <row r="600" ht="15.75" customHeight="1">
      <c r="A600" s="199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1"/>
    </row>
    <row r="601" ht="15.75" customHeight="1">
      <c r="A601" s="199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1"/>
    </row>
    <row r="602" ht="15.75" customHeight="1">
      <c r="A602" s="199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1"/>
    </row>
    <row r="603" ht="15.75" customHeight="1">
      <c r="A603" s="199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1"/>
    </row>
    <row r="604" ht="15.75" customHeight="1">
      <c r="A604" s="199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1"/>
    </row>
    <row r="605" ht="15.75" customHeight="1">
      <c r="A605" s="199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1"/>
    </row>
    <row r="606" ht="15.75" customHeight="1">
      <c r="A606" s="199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1"/>
    </row>
    <row r="607" ht="15.75" customHeight="1">
      <c r="A607" s="199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1"/>
    </row>
    <row r="608" ht="15.75" customHeight="1">
      <c r="A608" s="199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1"/>
    </row>
    <row r="609" ht="15.75" customHeight="1">
      <c r="A609" s="199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1"/>
    </row>
    <row r="610" ht="15.75" customHeight="1">
      <c r="A610" s="199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1"/>
    </row>
    <row r="611" ht="15.75" customHeight="1">
      <c r="A611" s="199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1"/>
    </row>
    <row r="612" ht="15.75" customHeight="1">
      <c r="A612" s="199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1"/>
    </row>
    <row r="613" ht="15.75" customHeight="1">
      <c r="A613" s="199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1"/>
    </row>
    <row r="614" ht="15.75" customHeight="1">
      <c r="A614" s="199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1"/>
    </row>
    <row r="615" ht="15.75" customHeight="1">
      <c r="A615" s="199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1"/>
    </row>
    <row r="616" ht="15.75" customHeight="1">
      <c r="A616" s="199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1"/>
    </row>
    <row r="617" ht="15.75" customHeight="1">
      <c r="A617" s="199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1"/>
    </row>
    <row r="618" ht="15.75" customHeight="1">
      <c r="A618" s="199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1"/>
    </row>
    <row r="619" ht="15.75" customHeight="1">
      <c r="A619" s="199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1"/>
    </row>
    <row r="620" ht="15.75" customHeight="1">
      <c r="A620" s="199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1"/>
    </row>
    <row r="621" ht="15.75" customHeight="1">
      <c r="A621" s="199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1"/>
    </row>
    <row r="622" ht="15.75" customHeight="1">
      <c r="A622" s="199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1"/>
    </row>
    <row r="623" ht="15.75" customHeight="1">
      <c r="A623" s="199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1"/>
    </row>
    <row r="624" ht="15.75" customHeight="1">
      <c r="A624" s="199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1"/>
    </row>
    <row r="625" ht="15.75" customHeight="1">
      <c r="A625" s="199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1"/>
    </row>
    <row r="626" ht="15.75" customHeight="1">
      <c r="A626" s="199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1"/>
    </row>
    <row r="627" ht="15.75" customHeight="1">
      <c r="A627" s="199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1"/>
    </row>
    <row r="628" ht="15.75" customHeight="1">
      <c r="A628" s="199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1"/>
    </row>
    <row r="629" ht="15.75" customHeight="1">
      <c r="A629" s="199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1"/>
    </row>
    <row r="630" ht="15.75" customHeight="1">
      <c r="A630" s="199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1"/>
    </row>
    <row r="631" ht="15.75" customHeight="1">
      <c r="A631" s="199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1"/>
    </row>
    <row r="632" ht="15.75" customHeight="1">
      <c r="A632" s="199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1"/>
    </row>
    <row r="633" ht="15.75" customHeight="1">
      <c r="A633" s="199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1"/>
    </row>
    <row r="634" ht="15.75" customHeight="1">
      <c r="A634" s="199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1"/>
    </row>
    <row r="635" ht="15.75" customHeight="1">
      <c r="A635" s="199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1"/>
    </row>
    <row r="636" ht="15.75" customHeight="1">
      <c r="A636" s="199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1"/>
    </row>
    <row r="637" ht="15.75" customHeight="1">
      <c r="A637" s="199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1"/>
    </row>
    <row r="638" ht="15.75" customHeight="1">
      <c r="A638" s="199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1"/>
    </row>
    <row r="639" ht="15.75" customHeight="1">
      <c r="A639" s="199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1"/>
    </row>
    <row r="640" ht="15.75" customHeight="1">
      <c r="A640" s="199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1"/>
    </row>
    <row r="641" ht="15.75" customHeight="1">
      <c r="A641" s="199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1"/>
    </row>
    <row r="642" ht="15.75" customHeight="1">
      <c r="A642" s="199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1"/>
    </row>
    <row r="643" ht="15.75" customHeight="1">
      <c r="A643" s="199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1"/>
    </row>
    <row r="644" ht="15.75" customHeight="1">
      <c r="A644" s="199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1"/>
    </row>
    <row r="645" ht="15.75" customHeight="1">
      <c r="A645" s="199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1"/>
    </row>
    <row r="646" ht="15.75" customHeight="1">
      <c r="A646" s="199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1"/>
    </row>
    <row r="647" ht="15.75" customHeight="1">
      <c r="A647" s="199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1"/>
    </row>
    <row r="648" ht="15.75" customHeight="1">
      <c r="A648" s="199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1"/>
    </row>
    <row r="649" ht="15.75" customHeight="1">
      <c r="A649" s="199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1"/>
    </row>
    <row r="650" ht="15.75" customHeight="1">
      <c r="A650" s="199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1"/>
    </row>
    <row r="651" ht="15.75" customHeight="1">
      <c r="A651" s="199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1"/>
    </row>
    <row r="652" ht="15.75" customHeight="1">
      <c r="A652" s="199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1"/>
    </row>
    <row r="653" ht="15.75" customHeight="1">
      <c r="A653" s="199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1"/>
    </row>
    <row r="654" ht="15.75" customHeight="1">
      <c r="A654" s="199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1"/>
    </row>
    <row r="655" ht="15.75" customHeight="1">
      <c r="A655" s="199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1"/>
    </row>
    <row r="656" ht="15.75" customHeight="1">
      <c r="A656" s="199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1"/>
    </row>
    <row r="657" ht="15.75" customHeight="1">
      <c r="A657" s="199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1"/>
    </row>
    <row r="658" ht="15.75" customHeight="1">
      <c r="A658" s="199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1"/>
    </row>
    <row r="659" ht="15.75" customHeight="1">
      <c r="A659" s="199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1"/>
    </row>
    <row r="660" ht="15.75" customHeight="1">
      <c r="A660" s="199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1"/>
    </row>
    <row r="661" ht="15.75" customHeight="1">
      <c r="A661" s="199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1"/>
    </row>
    <row r="662" ht="15.75" customHeight="1">
      <c r="A662" s="199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1"/>
    </row>
    <row r="663" ht="15.75" customHeight="1">
      <c r="A663" s="199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1"/>
    </row>
    <row r="664" ht="15.75" customHeight="1">
      <c r="A664" s="199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1"/>
    </row>
    <row r="665" ht="15.75" customHeight="1">
      <c r="A665" s="199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1"/>
    </row>
    <row r="666" ht="15.75" customHeight="1">
      <c r="A666" s="199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1"/>
    </row>
    <row r="667" ht="15.75" customHeight="1">
      <c r="A667" s="199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1"/>
    </row>
    <row r="668" ht="15.75" customHeight="1">
      <c r="A668" s="199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1"/>
    </row>
    <row r="669" ht="15.75" customHeight="1">
      <c r="A669" s="199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1"/>
    </row>
    <row r="670" ht="15.75" customHeight="1">
      <c r="A670" s="199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1"/>
    </row>
    <row r="671" ht="15.75" customHeight="1">
      <c r="A671" s="199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1"/>
    </row>
    <row r="672" ht="15.75" customHeight="1">
      <c r="A672" s="199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1"/>
    </row>
    <row r="673" ht="15.75" customHeight="1">
      <c r="A673" s="199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1"/>
    </row>
    <row r="674" ht="15.75" customHeight="1">
      <c r="A674" s="199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1"/>
    </row>
    <row r="675" ht="15.75" customHeight="1">
      <c r="A675" s="199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1"/>
    </row>
    <row r="676" ht="15.75" customHeight="1">
      <c r="A676" s="199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1"/>
    </row>
    <row r="677" ht="15.75" customHeight="1">
      <c r="A677" s="199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1"/>
    </row>
    <row r="678" ht="15.75" customHeight="1">
      <c r="A678" s="199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1"/>
    </row>
    <row r="679" ht="15.75" customHeight="1">
      <c r="A679" s="199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1"/>
    </row>
    <row r="680" ht="15.75" customHeight="1">
      <c r="A680" s="199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1"/>
    </row>
    <row r="681" ht="15.75" customHeight="1">
      <c r="A681" s="199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1"/>
    </row>
    <row r="682" ht="15.75" customHeight="1">
      <c r="A682" s="199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1"/>
    </row>
    <row r="683" ht="15.75" customHeight="1">
      <c r="A683" s="199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1"/>
    </row>
    <row r="684" ht="15.75" customHeight="1">
      <c r="A684" s="199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1"/>
    </row>
    <row r="685" ht="15.75" customHeight="1">
      <c r="A685" s="199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1"/>
    </row>
    <row r="686" ht="15.75" customHeight="1">
      <c r="A686" s="199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1"/>
    </row>
    <row r="687" ht="15.75" customHeight="1">
      <c r="A687" s="199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1"/>
    </row>
    <row r="688" ht="15.75" customHeight="1">
      <c r="A688" s="199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1"/>
    </row>
    <row r="689" ht="15.75" customHeight="1">
      <c r="A689" s="199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1"/>
    </row>
    <row r="690" ht="15.75" customHeight="1">
      <c r="A690" s="199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1"/>
    </row>
    <row r="691" ht="15.75" customHeight="1">
      <c r="A691" s="199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1"/>
    </row>
    <row r="692" ht="15.75" customHeight="1">
      <c r="A692" s="199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1"/>
    </row>
    <row r="693" ht="15.75" customHeight="1">
      <c r="A693" s="199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1"/>
    </row>
    <row r="694" ht="15.75" customHeight="1">
      <c r="A694" s="199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1"/>
    </row>
    <row r="695" ht="15.75" customHeight="1">
      <c r="A695" s="199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1"/>
    </row>
    <row r="696" ht="15.75" customHeight="1">
      <c r="A696" s="199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1"/>
    </row>
    <row r="697" ht="15.75" customHeight="1">
      <c r="A697" s="199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1"/>
    </row>
    <row r="698" ht="15.75" customHeight="1">
      <c r="A698" s="199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1"/>
    </row>
    <row r="699" ht="15.75" customHeight="1">
      <c r="A699" s="199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1"/>
    </row>
    <row r="700" ht="15.75" customHeight="1">
      <c r="A700" s="199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1"/>
    </row>
    <row r="701" ht="15.75" customHeight="1">
      <c r="A701" s="199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1"/>
    </row>
    <row r="702" ht="15.75" customHeight="1">
      <c r="A702" s="199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1"/>
    </row>
    <row r="703" ht="15.75" customHeight="1">
      <c r="A703" s="199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1"/>
    </row>
    <row r="704" ht="15.75" customHeight="1">
      <c r="A704" s="199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1"/>
    </row>
    <row r="705" ht="15.75" customHeight="1">
      <c r="A705" s="199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1"/>
    </row>
    <row r="706" ht="15.75" customHeight="1">
      <c r="A706" s="199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1"/>
    </row>
    <row r="707" ht="15.75" customHeight="1">
      <c r="A707" s="199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1"/>
    </row>
    <row r="708" ht="15.75" customHeight="1">
      <c r="A708" s="199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1"/>
    </row>
    <row r="709" ht="15.75" customHeight="1">
      <c r="A709" s="199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1"/>
    </row>
    <row r="710" ht="15.75" customHeight="1">
      <c r="A710" s="199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1"/>
    </row>
    <row r="711" ht="15.75" customHeight="1">
      <c r="A711" s="199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1"/>
    </row>
    <row r="712" ht="15.75" customHeight="1">
      <c r="A712" s="199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1"/>
    </row>
    <row r="713" ht="15.75" customHeight="1">
      <c r="A713" s="199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1"/>
    </row>
    <row r="714" ht="15.75" customHeight="1">
      <c r="A714" s="199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1"/>
    </row>
    <row r="715" ht="15.75" customHeight="1">
      <c r="A715" s="199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1"/>
    </row>
    <row r="716" ht="15.75" customHeight="1">
      <c r="A716" s="199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1"/>
    </row>
    <row r="717" ht="15.75" customHeight="1">
      <c r="A717" s="199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1"/>
    </row>
    <row r="718" ht="15.75" customHeight="1">
      <c r="A718" s="199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1"/>
    </row>
    <row r="719" ht="15.75" customHeight="1">
      <c r="A719" s="199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1"/>
    </row>
    <row r="720" ht="15.75" customHeight="1">
      <c r="A720" s="199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1"/>
    </row>
    <row r="721" ht="15.75" customHeight="1">
      <c r="A721" s="199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1"/>
    </row>
    <row r="722" ht="15.75" customHeight="1">
      <c r="A722" s="199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1"/>
    </row>
    <row r="723" ht="15.75" customHeight="1">
      <c r="A723" s="199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1"/>
    </row>
    <row r="724" ht="15.75" customHeight="1">
      <c r="A724" s="199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1"/>
    </row>
    <row r="725" ht="15.75" customHeight="1">
      <c r="A725" s="199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1"/>
    </row>
    <row r="726" ht="15.75" customHeight="1">
      <c r="A726" s="199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1"/>
    </row>
    <row r="727" ht="15.75" customHeight="1">
      <c r="A727" s="199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1"/>
    </row>
    <row r="728" ht="15.75" customHeight="1">
      <c r="A728" s="199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1"/>
    </row>
    <row r="729" ht="15.75" customHeight="1">
      <c r="A729" s="199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1"/>
    </row>
    <row r="730" ht="15.75" customHeight="1">
      <c r="A730" s="199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1"/>
    </row>
    <row r="731" ht="15.75" customHeight="1">
      <c r="A731" s="199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1"/>
    </row>
    <row r="732" ht="15.75" customHeight="1">
      <c r="A732" s="199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1"/>
    </row>
    <row r="733" ht="15.75" customHeight="1">
      <c r="A733" s="199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1"/>
    </row>
    <row r="734" ht="15.75" customHeight="1">
      <c r="A734" s="199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1"/>
    </row>
    <row r="735" ht="15.75" customHeight="1">
      <c r="A735" s="199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1"/>
    </row>
    <row r="736" ht="15.75" customHeight="1">
      <c r="A736" s="199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1"/>
    </row>
    <row r="737" ht="15.75" customHeight="1">
      <c r="A737" s="199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1"/>
    </row>
    <row r="738" ht="15.75" customHeight="1">
      <c r="A738" s="199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1"/>
    </row>
    <row r="739" ht="15.75" customHeight="1">
      <c r="A739" s="199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1"/>
    </row>
    <row r="740" ht="15.75" customHeight="1">
      <c r="A740" s="199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1"/>
    </row>
    <row r="741" ht="15.75" customHeight="1">
      <c r="A741" s="199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1"/>
    </row>
    <row r="742" ht="15.75" customHeight="1">
      <c r="A742" s="199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1"/>
    </row>
    <row r="743" ht="15.75" customHeight="1">
      <c r="A743" s="199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1"/>
    </row>
    <row r="744" ht="15.75" customHeight="1">
      <c r="A744" s="199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1"/>
    </row>
    <row r="745" ht="15.75" customHeight="1">
      <c r="A745" s="199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1"/>
    </row>
    <row r="746" ht="15.75" customHeight="1">
      <c r="A746" s="199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1"/>
    </row>
    <row r="747" ht="15.75" customHeight="1">
      <c r="A747" s="199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1"/>
    </row>
    <row r="748" ht="15.75" customHeight="1">
      <c r="A748" s="199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1"/>
    </row>
    <row r="749" ht="15.75" customHeight="1">
      <c r="A749" s="199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1"/>
    </row>
    <row r="750" ht="15.75" customHeight="1">
      <c r="A750" s="199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1"/>
    </row>
    <row r="751" ht="15.75" customHeight="1">
      <c r="A751" s="199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1"/>
    </row>
    <row r="752" ht="15.75" customHeight="1">
      <c r="A752" s="199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1"/>
    </row>
    <row r="753" ht="15.75" customHeight="1">
      <c r="A753" s="199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1"/>
    </row>
    <row r="754" ht="15.75" customHeight="1">
      <c r="A754" s="199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1"/>
    </row>
    <row r="755" ht="15.75" customHeight="1">
      <c r="A755" s="199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1"/>
    </row>
    <row r="756" ht="15.75" customHeight="1">
      <c r="A756" s="199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1"/>
    </row>
    <row r="757" ht="15.75" customHeight="1">
      <c r="A757" s="199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1"/>
    </row>
    <row r="758" ht="15.75" customHeight="1">
      <c r="A758" s="199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1"/>
    </row>
    <row r="759" ht="15.75" customHeight="1">
      <c r="A759" s="199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1"/>
    </row>
    <row r="760" ht="15.75" customHeight="1">
      <c r="A760" s="199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1"/>
    </row>
    <row r="761" ht="15.75" customHeight="1">
      <c r="A761" s="199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1"/>
    </row>
    <row r="762" ht="15.75" customHeight="1">
      <c r="A762" s="199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1"/>
    </row>
    <row r="763" ht="15.75" customHeight="1">
      <c r="A763" s="199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1"/>
    </row>
    <row r="764" ht="15.75" customHeight="1">
      <c r="A764" s="199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1"/>
    </row>
    <row r="765" ht="15.75" customHeight="1">
      <c r="A765" s="199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1"/>
    </row>
    <row r="766" ht="15.75" customHeight="1">
      <c r="A766" s="199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1"/>
    </row>
    <row r="767" ht="15.75" customHeight="1">
      <c r="A767" s="199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1"/>
    </row>
    <row r="768" ht="15.75" customHeight="1">
      <c r="A768" s="199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1"/>
    </row>
    <row r="769" ht="15.75" customHeight="1">
      <c r="A769" s="199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1"/>
    </row>
    <row r="770" ht="15.75" customHeight="1">
      <c r="A770" s="199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1"/>
    </row>
    <row r="771" ht="15.75" customHeight="1">
      <c r="A771" s="199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1"/>
    </row>
    <row r="772" ht="15.75" customHeight="1">
      <c r="A772" s="199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1"/>
    </row>
    <row r="773" ht="15.75" customHeight="1">
      <c r="A773" s="199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1"/>
    </row>
    <row r="774" ht="15.75" customHeight="1">
      <c r="A774" s="199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1"/>
    </row>
    <row r="775" ht="15.75" customHeight="1">
      <c r="A775" s="199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1"/>
    </row>
    <row r="776" ht="15.75" customHeight="1">
      <c r="A776" s="199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1"/>
    </row>
    <row r="777" ht="15.75" customHeight="1">
      <c r="A777" s="199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1"/>
    </row>
    <row r="778" ht="15.75" customHeight="1">
      <c r="A778" s="199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1"/>
    </row>
    <row r="779" ht="15.75" customHeight="1">
      <c r="A779" s="199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1"/>
    </row>
    <row r="780" ht="15.75" customHeight="1">
      <c r="A780" s="199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1"/>
    </row>
    <row r="781" ht="15.75" customHeight="1">
      <c r="A781" s="199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1"/>
    </row>
    <row r="782" ht="15.75" customHeight="1">
      <c r="A782" s="199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1"/>
    </row>
    <row r="783" ht="15.75" customHeight="1">
      <c r="A783" s="199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1"/>
    </row>
    <row r="784" ht="15.75" customHeight="1">
      <c r="A784" s="199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1"/>
    </row>
    <row r="785" ht="15.75" customHeight="1">
      <c r="A785" s="199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1"/>
    </row>
    <row r="786" ht="15.75" customHeight="1">
      <c r="A786" s="199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1"/>
    </row>
    <row r="787" ht="15.75" customHeight="1">
      <c r="A787" s="199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1"/>
    </row>
    <row r="788" ht="15.75" customHeight="1">
      <c r="A788" s="199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1"/>
    </row>
    <row r="789" ht="15.75" customHeight="1">
      <c r="A789" s="199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1"/>
    </row>
    <row r="790" ht="15.75" customHeight="1">
      <c r="A790" s="199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1"/>
    </row>
    <row r="791" ht="15.75" customHeight="1">
      <c r="A791" s="199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1"/>
    </row>
    <row r="792" ht="15.75" customHeight="1">
      <c r="A792" s="199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1"/>
    </row>
    <row r="793" ht="15.75" customHeight="1">
      <c r="A793" s="199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1"/>
    </row>
    <row r="794" ht="15.75" customHeight="1">
      <c r="A794" s="199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1"/>
    </row>
    <row r="795" ht="15.75" customHeight="1">
      <c r="A795" s="199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1"/>
    </row>
    <row r="796" ht="15.75" customHeight="1">
      <c r="A796" s="199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1"/>
    </row>
    <row r="797" ht="15.75" customHeight="1">
      <c r="A797" s="199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1"/>
    </row>
    <row r="798" ht="15.75" customHeight="1">
      <c r="A798" s="199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1"/>
    </row>
    <row r="799" ht="15.75" customHeight="1">
      <c r="A799" s="199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1"/>
    </row>
    <row r="800" ht="15.75" customHeight="1">
      <c r="A800" s="199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1"/>
    </row>
    <row r="801" ht="15.75" customHeight="1">
      <c r="A801" s="199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1"/>
    </row>
    <row r="802" ht="15.75" customHeight="1">
      <c r="A802" s="199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1"/>
    </row>
    <row r="803" ht="15.75" customHeight="1">
      <c r="A803" s="199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1"/>
    </row>
    <row r="804" ht="15.75" customHeight="1">
      <c r="A804" s="199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1"/>
    </row>
    <row r="805" ht="15.75" customHeight="1">
      <c r="A805" s="199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1"/>
    </row>
    <row r="806" ht="15.75" customHeight="1">
      <c r="A806" s="199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1"/>
    </row>
    <row r="807" ht="15.75" customHeight="1">
      <c r="A807" s="199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1"/>
    </row>
    <row r="808" ht="15.75" customHeight="1">
      <c r="A808" s="199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1"/>
    </row>
    <row r="809" ht="15.75" customHeight="1">
      <c r="A809" s="199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1"/>
    </row>
    <row r="810" ht="15.75" customHeight="1">
      <c r="A810" s="199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1"/>
    </row>
    <row r="811" ht="15.75" customHeight="1">
      <c r="A811" s="199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1"/>
    </row>
    <row r="812" ht="15.75" customHeight="1">
      <c r="A812" s="199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1"/>
    </row>
    <row r="813" ht="15.75" customHeight="1">
      <c r="A813" s="199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1"/>
    </row>
    <row r="814" ht="15.75" customHeight="1">
      <c r="A814" s="199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1"/>
    </row>
    <row r="815" ht="15.75" customHeight="1">
      <c r="A815" s="199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1"/>
    </row>
    <row r="816" ht="15.75" customHeight="1">
      <c r="A816" s="199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1"/>
    </row>
    <row r="817" ht="15.75" customHeight="1">
      <c r="A817" s="199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1"/>
    </row>
    <row r="818" ht="15.75" customHeight="1">
      <c r="A818" s="199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1"/>
    </row>
    <row r="819" ht="15.75" customHeight="1">
      <c r="A819" s="199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1"/>
    </row>
    <row r="820" ht="15.75" customHeight="1">
      <c r="A820" s="199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1"/>
    </row>
    <row r="821" ht="15.75" customHeight="1">
      <c r="A821" s="199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1"/>
    </row>
    <row r="822" ht="15.75" customHeight="1">
      <c r="A822" s="199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1"/>
    </row>
    <row r="823" ht="15.75" customHeight="1">
      <c r="A823" s="199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1"/>
    </row>
    <row r="824" ht="15.75" customHeight="1">
      <c r="A824" s="199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1"/>
    </row>
    <row r="825" ht="15.75" customHeight="1">
      <c r="A825" s="199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1"/>
    </row>
    <row r="826" ht="15.75" customHeight="1">
      <c r="A826" s="199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1"/>
    </row>
    <row r="827" ht="15.75" customHeight="1">
      <c r="A827" s="199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1"/>
    </row>
    <row r="828" ht="15.75" customHeight="1">
      <c r="A828" s="199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1"/>
    </row>
    <row r="829" ht="15.75" customHeight="1">
      <c r="A829" s="199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1"/>
    </row>
    <row r="830" ht="15.75" customHeight="1">
      <c r="A830" s="199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1"/>
    </row>
    <row r="831" ht="15.75" customHeight="1">
      <c r="A831" s="199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1"/>
    </row>
    <row r="832" ht="15.75" customHeight="1">
      <c r="A832" s="199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1"/>
    </row>
    <row r="833" ht="15.75" customHeight="1">
      <c r="A833" s="199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1"/>
    </row>
    <row r="834" ht="15.75" customHeight="1">
      <c r="A834" s="199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1"/>
    </row>
    <row r="835" ht="15.75" customHeight="1">
      <c r="A835" s="199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1"/>
    </row>
    <row r="836" ht="15.75" customHeight="1">
      <c r="A836" s="199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1"/>
    </row>
    <row r="837" ht="15.75" customHeight="1">
      <c r="A837" s="199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1"/>
    </row>
    <row r="838" ht="15.75" customHeight="1">
      <c r="A838" s="199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1"/>
    </row>
    <row r="839" ht="15.75" customHeight="1">
      <c r="A839" s="199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1"/>
    </row>
    <row r="840" ht="15.75" customHeight="1">
      <c r="A840" s="199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1"/>
    </row>
    <row r="841" ht="15.75" customHeight="1">
      <c r="A841" s="199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1"/>
    </row>
    <row r="842" ht="15.75" customHeight="1">
      <c r="A842" s="199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1"/>
    </row>
    <row r="843" ht="15.75" customHeight="1">
      <c r="A843" s="199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1"/>
    </row>
    <row r="844" ht="15.75" customHeight="1">
      <c r="A844" s="199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1"/>
    </row>
    <row r="845" ht="15.75" customHeight="1">
      <c r="A845" s="199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1"/>
    </row>
    <row r="846" ht="15.75" customHeight="1">
      <c r="A846" s="199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1"/>
    </row>
    <row r="847" ht="15.75" customHeight="1">
      <c r="A847" s="199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1"/>
    </row>
    <row r="848" ht="15.75" customHeight="1">
      <c r="A848" s="199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1"/>
    </row>
    <row r="849" ht="15.75" customHeight="1">
      <c r="A849" s="199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1"/>
    </row>
    <row r="850" ht="15.75" customHeight="1">
      <c r="A850" s="199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1"/>
    </row>
    <row r="851" ht="15.75" customHeight="1">
      <c r="A851" s="199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1"/>
    </row>
    <row r="852" ht="15.75" customHeight="1">
      <c r="A852" s="199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1"/>
    </row>
    <row r="853" ht="15.75" customHeight="1">
      <c r="A853" s="199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1"/>
    </row>
    <row r="854" ht="15.75" customHeight="1">
      <c r="A854" s="199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1"/>
    </row>
    <row r="855" ht="15.75" customHeight="1">
      <c r="A855" s="199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1"/>
    </row>
    <row r="856" ht="15.75" customHeight="1">
      <c r="A856" s="199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1"/>
    </row>
    <row r="857" ht="15.75" customHeight="1">
      <c r="A857" s="199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1"/>
    </row>
    <row r="858" ht="15.75" customHeight="1">
      <c r="A858" s="199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1"/>
    </row>
    <row r="859" ht="15.75" customHeight="1">
      <c r="A859" s="199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1"/>
    </row>
    <row r="860" ht="15.75" customHeight="1">
      <c r="A860" s="199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1"/>
    </row>
    <row r="861" ht="15.75" customHeight="1">
      <c r="A861" s="199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1"/>
    </row>
    <row r="862" ht="15.75" customHeight="1">
      <c r="A862" s="199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1"/>
    </row>
    <row r="863" ht="15.75" customHeight="1">
      <c r="A863" s="199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1"/>
    </row>
    <row r="864" ht="15.75" customHeight="1">
      <c r="A864" s="199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1"/>
    </row>
    <row r="865" ht="15.75" customHeight="1">
      <c r="A865" s="199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1"/>
    </row>
    <row r="866" ht="15.75" customHeight="1">
      <c r="A866" s="199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1"/>
    </row>
    <row r="867" ht="15.75" customHeight="1">
      <c r="A867" s="199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1"/>
    </row>
    <row r="868" ht="15.75" customHeight="1">
      <c r="A868" s="199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1"/>
    </row>
    <row r="869" ht="15.75" customHeight="1">
      <c r="A869" s="199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1"/>
    </row>
    <row r="870" ht="15.75" customHeight="1">
      <c r="A870" s="199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1"/>
    </row>
    <row r="871" ht="15.75" customHeight="1">
      <c r="A871" s="199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1"/>
    </row>
    <row r="872" ht="15.75" customHeight="1">
      <c r="A872" s="199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1"/>
    </row>
    <row r="873" ht="15.75" customHeight="1">
      <c r="A873" s="199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1"/>
    </row>
    <row r="874" ht="15.75" customHeight="1">
      <c r="A874" s="199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1"/>
    </row>
    <row r="875" ht="15.75" customHeight="1">
      <c r="A875" s="199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1"/>
    </row>
    <row r="876" ht="15.75" customHeight="1">
      <c r="A876" s="199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1"/>
    </row>
    <row r="877" ht="15.75" customHeight="1">
      <c r="A877" s="199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1"/>
    </row>
    <row r="878" ht="15.75" customHeight="1">
      <c r="A878" s="199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1"/>
    </row>
    <row r="879" ht="15.75" customHeight="1">
      <c r="A879" s="199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1"/>
    </row>
    <row r="880" ht="15.75" customHeight="1">
      <c r="A880" s="199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1"/>
    </row>
    <row r="881" ht="15.75" customHeight="1">
      <c r="A881" s="199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1"/>
    </row>
    <row r="882" ht="15.75" customHeight="1">
      <c r="A882" s="199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1"/>
    </row>
    <row r="883" ht="15.75" customHeight="1">
      <c r="A883" s="199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1"/>
    </row>
    <row r="884" ht="15.75" customHeight="1">
      <c r="A884" s="199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1"/>
    </row>
    <row r="885" ht="15.75" customHeight="1">
      <c r="A885" s="199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1"/>
    </row>
    <row r="886" ht="15.75" customHeight="1">
      <c r="A886" s="199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1"/>
    </row>
    <row r="887" ht="15.75" customHeight="1">
      <c r="A887" s="199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1"/>
    </row>
    <row r="888" ht="15.75" customHeight="1">
      <c r="A888" s="199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1"/>
    </row>
    <row r="889" ht="15.75" customHeight="1">
      <c r="A889" s="199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1"/>
    </row>
    <row r="890" ht="15.75" customHeight="1">
      <c r="A890" s="199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1"/>
    </row>
    <row r="891" ht="15.75" customHeight="1">
      <c r="A891" s="199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1"/>
    </row>
    <row r="892" ht="15.75" customHeight="1">
      <c r="A892" s="199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1"/>
    </row>
    <row r="893" ht="15.75" customHeight="1">
      <c r="A893" s="199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1"/>
    </row>
    <row r="894" ht="15.75" customHeight="1">
      <c r="A894" s="199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1"/>
    </row>
    <row r="895" ht="15.75" customHeight="1">
      <c r="A895" s="199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1"/>
    </row>
    <row r="896" ht="15.75" customHeight="1">
      <c r="A896" s="199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1"/>
    </row>
    <row r="897" ht="15.75" customHeight="1">
      <c r="A897" s="199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1"/>
    </row>
    <row r="898" ht="15.75" customHeight="1">
      <c r="A898" s="199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1"/>
    </row>
    <row r="899" ht="15.75" customHeight="1">
      <c r="A899" s="199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1"/>
    </row>
    <row r="900" ht="15.75" customHeight="1">
      <c r="A900" s="199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1"/>
    </row>
    <row r="901" ht="15.75" customHeight="1">
      <c r="A901" s="199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1"/>
    </row>
    <row r="902" ht="15.75" customHeight="1">
      <c r="A902" s="199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1"/>
    </row>
    <row r="903" ht="15.75" customHeight="1">
      <c r="A903" s="199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1"/>
    </row>
    <row r="904" ht="15.75" customHeight="1">
      <c r="A904" s="199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1"/>
    </row>
    <row r="905" ht="15.75" customHeight="1">
      <c r="A905" s="199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1"/>
    </row>
    <row r="906" ht="15.75" customHeight="1">
      <c r="A906" s="199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1"/>
    </row>
    <row r="907" ht="15.75" customHeight="1">
      <c r="A907" s="199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1"/>
    </row>
    <row r="908" ht="15.75" customHeight="1">
      <c r="A908" s="199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1"/>
    </row>
    <row r="909" ht="15.75" customHeight="1">
      <c r="A909" s="199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1"/>
    </row>
    <row r="910" ht="15.75" customHeight="1">
      <c r="A910" s="199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1"/>
    </row>
    <row r="911" ht="15.75" customHeight="1">
      <c r="A911" s="199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1"/>
    </row>
    <row r="912" ht="15.75" customHeight="1">
      <c r="A912" s="199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1"/>
    </row>
    <row r="913" ht="15.75" customHeight="1">
      <c r="A913" s="199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1"/>
    </row>
    <row r="914" ht="15.75" customHeight="1">
      <c r="A914" s="199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1"/>
    </row>
    <row r="915" ht="15.75" customHeight="1">
      <c r="A915" s="199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1"/>
    </row>
    <row r="916" ht="15.75" customHeight="1">
      <c r="A916" s="199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1"/>
    </row>
    <row r="917" ht="15.75" customHeight="1">
      <c r="A917" s="199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1"/>
    </row>
    <row r="918" ht="15.75" customHeight="1">
      <c r="A918" s="199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1"/>
    </row>
    <row r="919" ht="15.75" customHeight="1">
      <c r="A919" s="199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1"/>
    </row>
    <row r="920" ht="15.75" customHeight="1">
      <c r="A920" s="199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1"/>
    </row>
    <row r="921" ht="15.75" customHeight="1">
      <c r="A921" s="199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1"/>
    </row>
    <row r="922" ht="15.75" customHeight="1">
      <c r="A922" s="199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1"/>
    </row>
    <row r="923" ht="15.75" customHeight="1">
      <c r="A923" s="199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1"/>
    </row>
    <row r="924" ht="15.75" customHeight="1">
      <c r="A924" s="199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1"/>
    </row>
    <row r="925" ht="15.75" customHeight="1">
      <c r="A925" s="199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1"/>
    </row>
    <row r="926" ht="15.75" customHeight="1">
      <c r="A926" s="199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1"/>
    </row>
    <row r="927" ht="15.75" customHeight="1">
      <c r="A927" s="199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1"/>
    </row>
    <row r="928" ht="15.75" customHeight="1">
      <c r="A928" s="199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1"/>
    </row>
    <row r="929" ht="15.75" customHeight="1">
      <c r="A929" s="199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1"/>
    </row>
    <row r="930" ht="15.75" customHeight="1">
      <c r="A930" s="199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1"/>
    </row>
    <row r="931" ht="15.75" customHeight="1">
      <c r="A931" s="199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1"/>
    </row>
    <row r="932" ht="15.75" customHeight="1">
      <c r="A932" s="199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1"/>
    </row>
    <row r="933" ht="15.75" customHeight="1">
      <c r="A933" s="199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1"/>
    </row>
    <row r="934" ht="15.75" customHeight="1">
      <c r="A934" s="199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1"/>
    </row>
    <row r="935" ht="15.75" customHeight="1">
      <c r="A935" s="199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1"/>
    </row>
    <row r="936" ht="15.75" customHeight="1">
      <c r="A936" s="199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1"/>
    </row>
    <row r="937" ht="15.75" customHeight="1">
      <c r="A937" s="199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1"/>
    </row>
    <row r="938" ht="15.75" customHeight="1">
      <c r="A938" s="199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1"/>
    </row>
    <row r="939" ht="15.75" customHeight="1">
      <c r="A939" s="199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1"/>
    </row>
    <row r="940" ht="15.75" customHeight="1">
      <c r="A940" s="199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1"/>
    </row>
    <row r="941" ht="15.75" customHeight="1">
      <c r="A941" s="199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1"/>
    </row>
    <row r="942" ht="15.75" customHeight="1">
      <c r="A942" s="199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1"/>
    </row>
    <row r="943" ht="15.75" customHeight="1">
      <c r="A943" s="199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1"/>
    </row>
    <row r="944" ht="15.75" customHeight="1">
      <c r="A944" s="199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1"/>
    </row>
    <row r="945" ht="15.75" customHeight="1">
      <c r="A945" s="199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1"/>
    </row>
    <row r="946" ht="15.75" customHeight="1">
      <c r="A946" s="199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1"/>
    </row>
    <row r="947" ht="15.75" customHeight="1">
      <c r="A947" s="199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1"/>
    </row>
    <row r="948" ht="15.75" customHeight="1">
      <c r="A948" s="199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1"/>
    </row>
    <row r="949" ht="15.75" customHeight="1">
      <c r="A949" s="199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1"/>
    </row>
    <row r="950" ht="15.75" customHeight="1">
      <c r="A950" s="199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1"/>
    </row>
    <row r="951" ht="15.75" customHeight="1">
      <c r="A951" s="199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1"/>
    </row>
    <row r="952" ht="15.75" customHeight="1">
      <c r="A952" s="199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1"/>
    </row>
    <row r="953" ht="15.75" customHeight="1">
      <c r="A953" s="199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1"/>
    </row>
    <row r="954" ht="15.75" customHeight="1">
      <c r="A954" s="199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1"/>
    </row>
    <row r="955" ht="15.75" customHeight="1">
      <c r="A955" s="199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1"/>
    </row>
    <row r="956" ht="15.75" customHeight="1">
      <c r="A956" s="199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1"/>
    </row>
    <row r="957" ht="15.75" customHeight="1">
      <c r="A957" s="199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1"/>
    </row>
    <row r="958" ht="15.75" customHeight="1">
      <c r="A958" s="199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1"/>
    </row>
    <row r="959" ht="15.75" customHeight="1">
      <c r="A959" s="199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1"/>
    </row>
    <row r="960" ht="15.75" customHeight="1">
      <c r="A960" s="199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1"/>
    </row>
    <row r="961" ht="15.75" customHeight="1">
      <c r="A961" s="199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1"/>
    </row>
    <row r="962" ht="15.75" customHeight="1">
      <c r="A962" s="199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1"/>
    </row>
    <row r="963" ht="15.75" customHeight="1">
      <c r="A963" s="199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1"/>
    </row>
    <row r="964" ht="15.75" customHeight="1">
      <c r="A964" s="199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1"/>
    </row>
    <row r="965" ht="15.75" customHeight="1">
      <c r="A965" s="199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1"/>
    </row>
    <row r="966" ht="15.75" customHeight="1">
      <c r="A966" s="199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1"/>
    </row>
    <row r="967" ht="15.75" customHeight="1">
      <c r="A967" s="199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1"/>
    </row>
    <row r="968" ht="15.75" customHeight="1">
      <c r="A968" s="199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1"/>
    </row>
    <row r="969" ht="15.75" customHeight="1">
      <c r="A969" s="199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1"/>
    </row>
    <row r="970" ht="15.75" customHeight="1">
      <c r="A970" s="199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1"/>
    </row>
    <row r="971" ht="15.75" customHeight="1">
      <c r="A971" s="199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1"/>
    </row>
    <row r="972" ht="15.75" customHeight="1">
      <c r="A972" s="199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1"/>
    </row>
    <row r="973" ht="15.75" customHeight="1">
      <c r="A973" s="199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1"/>
    </row>
    <row r="974" ht="15.75" customHeight="1">
      <c r="A974" s="199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1"/>
    </row>
    <row r="975" ht="15.75" customHeight="1">
      <c r="A975" s="199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1"/>
    </row>
    <row r="976" ht="15.75" customHeight="1">
      <c r="A976" s="199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1"/>
    </row>
    <row r="977" ht="15.75" customHeight="1">
      <c r="A977" s="199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1"/>
    </row>
    <row r="978" ht="15.75" customHeight="1">
      <c r="A978" s="199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1"/>
    </row>
    <row r="979" ht="15.75" customHeight="1">
      <c r="A979" s="199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1"/>
    </row>
    <row r="980" ht="15.75" customHeight="1">
      <c r="A980" s="199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1"/>
    </row>
    <row r="981" ht="15.75" customHeight="1">
      <c r="A981" s="199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1"/>
    </row>
    <row r="982" ht="15.75" customHeight="1">
      <c r="A982" s="199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1"/>
    </row>
    <row r="983" ht="15.75" customHeight="1">
      <c r="A983" s="199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1"/>
    </row>
    <row r="984" ht="15.75" customHeight="1">
      <c r="A984" s="199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1"/>
    </row>
    <row r="985" ht="15.75" customHeight="1">
      <c r="A985" s="199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1"/>
    </row>
    <row r="986" ht="15.75" customHeight="1">
      <c r="A986" s="199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1"/>
    </row>
    <row r="987" ht="15.75" customHeight="1">
      <c r="A987" s="199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1"/>
    </row>
    <row r="988" ht="15.75" customHeight="1">
      <c r="A988" s="199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1"/>
    </row>
    <row r="989" ht="15.75" customHeight="1">
      <c r="A989" s="199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1"/>
    </row>
    <row r="990" ht="15.75" customHeight="1">
      <c r="A990" s="199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1"/>
    </row>
    <row r="991" ht="15.75" customHeight="1">
      <c r="A991" s="199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1"/>
    </row>
    <row r="992" ht="15.75" customHeight="1">
      <c r="A992" s="199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1"/>
    </row>
    <row r="993" ht="15.75" customHeight="1">
      <c r="A993" s="199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1"/>
    </row>
    <row r="994" ht="15.75" customHeight="1">
      <c r="A994" s="199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1"/>
    </row>
    <row r="995" ht="15.75" customHeight="1">
      <c r="A995" s="199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1"/>
    </row>
    <row r="996" ht="15.75" customHeight="1">
      <c r="A996" s="199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1"/>
    </row>
    <row r="997" ht="15.75" customHeight="1">
      <c r="A997" s="199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1"/>
    </row>
    <row r="998" ht="15.75" customHeight="1">
      <c r="A998" s="271"/>
      <c r="B998" s="272"/>
      <c r="C998" s="272"/>
      <c r="D998" s="272"/>
      <c r="E998" s="272"/>
      <c r="F998" s="272"/>
      <c r="G998" s="272"/>
      <c r="H998" s="272"/>
      <c r="I998" s="272"/>
      <c r="J998" s="272"/>
      <c r="K998" s="272"/>
      <c r="L998" s="272"/>
      <c r="M998" s="272"/>
      <c r="N998" s="272"/>
      <c r="O998" s="272"/>
      <c r="P998" s="272"/>
      <c r="Q998" s="272"/>
      <c r="R998" s="272"/>
      <c r="S998" s="272"/>
      <c r="T998" s="272"/>
      <c r="U998" s="272"/>
      <c r="V998" s="272"/>
      <c r="W998" s="272"/>
      <c r="X998" s="272"/>
      <c r="Y998" s="272"/>
      <c r="Z998" s="273"/>
    </row>
  </sheetData>
  <mergeCells count="20">
    <mergeCell ref="G43:K43"/>
    <mergeCell ref="G31:K31"/>
    <mergeCell ref="G29:K29"/>
    <mergeCell ref="G28:K28"/>
    <mergeCell ref="O12:Q12"/>
    <mergeCell ref="O14:U14"/>
    <mergeCell ref="O13:U13"/>
    <mergeCell ref="C11:M11"/>
    <mergeCell ref="A1:M1"/>
    <mergeCell ref="A2:C2"/>
    <mergeCell ref="A3:C3"/>
    <mergeCell ref="A4:C4"/>
    <mergeCell ref="A7:B7"/>
    <mergeCell ref="C7:M7"/>
    <mergeCell ref="F2:J2"/>
    <mergeCell ref="A5:C5"/>
    <mergeCell ref="E5:G5"/>
    <mergeCell ref="G24:M24"/>
    <mergeCell ref="A22:E22"/>
    <mergeCell ref="G30:L30"/>
  </mergeCells>
  <dataValidations count="3">
    <dataValidation type="list" allowBlank="1" showInputMessage="1" showErrorMessage="1" sqref="D2">
      <formula1>"S12,C12"</formula1>
    </dataValidation>
    <dataValidation type="list" allowBlank="1" showInputMessage="1" showErrorMessage="1" sqref="D3">
      <formula1>"1,2,3,4,5,6,7,8,9,10,11,12"</formula1>
    </dataValidation>
    <dataValidation type="list" allowBlank="1" showInputMessage="1" showErrorMessage="1" sqref="D4">
      <formula1>"Yes,No"</formula1>
    </dataValidation>
  </dataValidations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&amp;C&amp;"Arial,Regular"&amp;10&amp;K000000000000&amp;P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T969"/>
  <sheetViews>
    <sheetView workbookViewId="0" showGridLines="0" defaultGridColor="1"/>
  </sheetViews>
  <sheetFormatPr defaultColWidth="12.6667" defaultRowHeight="15" customHeight="1" outlineLevelRow="0" outlineLevelCol="0"/>
  <cols>
    <col min="1" max="1" width="12.8516" style="274" customWidth="1"/>
    <col min="2" max="2" width="18" style="274" customWidth="1"/>
    <col min="3" max="3" width="16.3516" style="274" customWidth="1"/>
    <col min="4" max="5" width="12.8516" style="274" customWidth="1"/>
    <col min="6" max="6" width="6.35156" style="274" customWidth="1"/>
    <col min="7" max="7" width="12.8516" style="274" customWidth="1"/>
    <col min="8" max="8" width="14.5" style="274" customWidth="1"/>
    <col min="9" max="9" width="11.6719" style="274" customWidth="1"/>
    <col min="10" max="10" width="14.5" style="274" customWidth="1"/>
    <col min="11" max="11" width="17" style="274" customWidth="1"/>
    <col min="12" max="12" width="27" style="274" customWidth="1"/>
    <col min="13" max="13" width="11" style="274" customWidth="1"/>
    <col min="14" max="14" width="26.8516" style="274" customWidth="1"/>
    <col min="15" max="15" width="34.1719" style="274" customWidth="1"/>
    <col min="16" max="20" width="14.5" style="274" customWidth="1"/>
    <col min="21" max="16384" width="12.6719" style="274" customWidth="1"/>
  </cols>
  <sheetData>
    <row r="1" ht="16.6" customHeight="1">
      <c r="A1" s="7"/>
      <c r="B1" t="s" s="275">
        <v>116</v>
      </c>
      <c r="C1" s="27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7"/>
      <c r="Q1" s="8"/>
      <c r="R1" s="8"/>
      <c r="S1" s="8"/>
      <c r="T1" s="9"/>
    </row>
    <row r="2" ht="16.6" customHeight="1">
      <c r="A2" s="19"/>
      <c r="B2" t="s" s="277">
        <v>117</v>
      </c>
      <c r="C2" s="203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19"/>
      <c r="Q2" s="20"/>
      <c r="R2" s="20"/>
      <c r="S2" s="20"/>
      <c r="T2" s="21"/>
    </row>
    <row r="3" ht="15.75" customHeight="1">
      <c r="A3" s="19"/>
      <c r="B3" t="s" s="277">
        <v>118</v>
      </c>
      <c r="C3" s="203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19"/>
      <c r="Q3" s="20"/>
      <c r="R3" s="20"/>
      <c r="S3" s="20"/>
      <c r="T3" s="21"/>
    </row>
    <row r="4" ht="15.75" customHeight="1">
      <c r="A4" s="19"/>
      <c r="B4" t="s" s="277">
        <v>119</v>
      </c>
      <c r="C4" s="203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9"/>
      <c r="Q4" s="20"/>
      <c r="R4" s="20"/>
      <c r="S4" s="20"/>
      <c r="T4" s="21"/>
    </row>
    <row r="5" ht="15.75" customHeight="1">
      <c r="A5" s="223"/>
      <c r="B5" t="s" s="277">
        <v>120</v>
      </c>
      <c r="C5" s="11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19"/>
      <c r="Q5" s="20"/>
      <c r="R5" s="20"/>
      <c r="S5" s="20"/>
      <c r="T5" s="21"/>
    </row>
    <row r="6" ht="15.75" customHeight="1">
      <c r="A6" s="6"/>
      <c r="B6" t="s" s="278">
        <v>121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19"/>
      <c r="Q6" s="20"/>
      <c r="R6" s="20"/>
      <c r="S6" s="20"/>
      <c r="T6" s="21"/>
    </row>
    <row r="7" ht="15.75" customHeight="1">
      <c r="A7" s="6"/>
      <c r="B7" t="s" s="278">
        <v>122</v>
      </c>
      <c r="C7" s="6"/>
      <c r="D7" s="6"/>
      <c r="E7" s="6"/>
      <c r="F7" s="279"/>
      <c r="G7" s="6"/>
      <c r="H7" s="6"/>
      <c r="I7" s="6"/>
      <c r="J7" s="6"/>
      <c r="K7" s="6"/>
      <c r="L7" s="6"/>
      <c r="M7" s="6"/>
      <c r="N7" s="6"/>
      <c r="O7" s="6"/>
      <c r="P7" s="19"/>
      <c r="Q7" s="20"/>
      <c r="R7" s="20"/>
      <c r="S7" s="20"/>
      <c r="T7" s="21"/>
    </row>
    <row r="8" ht="15.75" customHeight="1">
      <c r="A8" s="6"/>
      <c r="B8" t="s" s="280">
        <v>123</v>
      </c>
      <c r="C8" s="6"/>
      <c r="D8" s="6"/>
      <c r="E8" s="6"/>
      <c r="F8" s="279"/>
      <c r="G8" s="6"/>
      <c r="H8" s="6"/>
      <c r="I8" s="6"/>
      <c r="J8" s="6"/>
      <c r="K8" s="6"/>
      <c r="L8" s="6"/>
      <c r="M8" s="6"/>
      <c r="N8" s="6"/>
      <c r="O8" s="6"/>
      <c r="P8" s="19"/>
      <c r="Q8" s="20"/>
      <c r="R8" s="20"/>
      <c r="S8" s="20"/>
      <c r="T8" s="21"/>
    </row>
    <row r="9" ht="15.75" customHeight="1">
      <c r="A9" s="6"/>
      <c r="B9" s="281"/>
      <c r="C9" s="6"/>
      <c r="D9" s="6"/>
      <c r="E9" s="6"/>
      <c r="F9" s="279"/>
      <c r="G9" s="6"/>
      <c r="H9" s="6"/>
      <c r="I9" s="6"/>
      <c r="J9" s="6"/>
      <c r="K9" s="6"/>
      <c r="L9" s="6"/>
      <c r="M9" s="6"/>
      <c r="N9" s="6"/>
      <c r="O9" s="6"/>
      <c r="P9" s="19"/>
      <c r="Q9" s="20"/>
      <c r="R9" s="20"/>
      <c r="S9" s="20"/>
      <c r="T9" s="21"/>
    </row>
    <row r="10" ht="15.75" customHeight="1">
      <c r="A10" s="208"/>
      <c r="B10" s="277"/>
      <c r="C10" s="31"/>
      <c r="D10" s="31"/>
      <c r="E10" s="31"/>
      <c r="F10" s="282"/>
      <c r="G10" s="31"/>
      <c r="H10" s="31"/>
      <c r="I10" s="31"/>
      <c r="J10" s="31"/>
      <c r="K10" s="31"/>
      <c r="L10" s="31"/>
      <c r="M10" s="31"/>
      <c r="N10" s="31"/>
      <c r="O10" s="31"/>
      <c r="P10" s="20"/>
      <c r="Q10" s="20"/>
      <c r="R10" s="20"/>
      <c r="S10" s="20"/>
      <c r="T10" s="21"/>
    </row>
    <row r="11" ht="15.75" customHeight="1">
      <c r="A11" s="199"/>
      <c r="B11" s="283"/>
      <c r="C11" s="20"/>
      <c r="D11" s="20"/>
      <c r="E11" s="20"/>
      <c r="F11" s="284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</row>
    <row r="12" ht="15.75" customHeight="1">
      <c r="A12" s="199"/>
      <c r="B12" s="20"/>
      <c r="C12" s="20"/>
      <c r="D12" s="20"/>
      <c r="E12" s="20"/>
      <c r="F12" s="284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1"/>
    </row>
    <row r="13" ht="15.75" customHeight="1">
      <c r="A13" s="19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1"/>
    </row>
    <row r="14" ht="15.75" customHeight="1">
      <c r="A14" s="199"/>
      <c r="B14" s="285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1"/>
    </row>
    <row r="15" ht="15.75" customHeight="1">
      <c r="A15" s="199"/>
      <c r="B15" s="285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1"/>
    </row>
    <row r="16" ht="15.75" customHeight="1">
      <c r="A16" s="199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1"/>
    </row>
    <row r="17" ht="15.75" customHeight="1">
      <c r="A17" s="199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1"/>
    </row>
    <row r="18" ht="15.75" customHeight="1">
      <c r="A18" s="199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1"/>
    </row>
    <row r="19" ht="15.75" customHeight="1">
      <c r="A19" s="199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1"/>
    </row>
    <row r="20" ht="15.75" customHeight="1">
      <c r="A20" s="199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1"/>
    </row>
    <row r="21" ht="15.75" customHeight="1">
      <c r="A21" s="199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1"/>
    </row>
    <row r="22" ht="15.75" customHeight="1">
      <c r="A22" s="199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1"/>
    </row>
    <row r="23" ht="15.75" customHeight="1">
      <c r="A23" s="199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1"/>
    </row>
    <row r="24" ht="15.75" customHeight="1">
      <c r="A24" s="19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1"/>
    </row>
    <row r="25" ht="15.75" customHeight="1">
      <c r="A25" s="19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1"/>
    </row>
    <row r="26" ht="15.75" customHeight="1">
      <c r="A26" s="199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1"/>
    </row>
    <row r="27" ht="15.75" customHeight="1">
      <c r="A27" s="19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1"/>
    </row>
    <row r="28" ht="15.75" customHeight="1">
      <c r="A28" s="199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1"/>
    </row>
    <row r="29" ht="15.75" customHeight="1">
      <c r="A29" s="199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1"/>
    </row>
    <row r="30" ht="15.75" customHeight="1">
      <c r="A30" s="19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1"/>
    </row>
    <row r="31" ht="15.75" customHeight="1">
      <c r="A31" s="199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1"/>
    </row>
    <row r="32" ht="15.75" customHeight="1">
      <c r="A32" s="19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1"/>
    </row>
    <row r="33" ht="15.75" customHeight="1">
      <c r="A33" s="19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1"/>
    </row>
    <row r="34" ht="15.75" customHeight="1">
      <c r="A34" s="19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1"/>
    </row>
    <row r="35" ht="15.75" customHeight="1">
      <c r="A35" s="199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1"/>
    </row>
    <row r="36" ht="15.75" customHeight="1">
      <c r="A36" s="19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1"/>
    </row>
    <row r="37" ht="15.75" customHeight="1">
      <c r="A37" s="19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1"/>
    </row>
    <row r="38" ht="15.75" customHeight="1">
      <c r="A38" s="199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1"/>
    </row>
    <row r="39" ht="15.75" customHeight="1">
      <c r="A39" s="19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1"/>
    </row>
    <row r="40" ht="15.75" customHeight="1">
      <c r="A40" s="19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1"/>
    </row>
    <row r="41" ht="15.75" customHeight="1">
      <c r="A41" s="199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</row>
    <row r="42" ht="15.75" customHeight="1">
      <c r="A42" s="199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1"/>
    </row>
    <row r="43" ht="15.75" customHeight="1">
      <c r="A43" s="19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1"/>
    </row>
    <row r="44" ht="15.75" customHeight="1">
      <c r="A44" s="199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1"/>
    </row>
    <row r="45" ht="15.75" customHeight="1">
      <c r="A45" s="199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1"/>
    </row>
    <row r="46" ht="15.75" customHeight="1">
      <c r="A46" s="199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1"/>
    </row>
    <row r="47" ht="15.75" customHeight="1">
      <c r="A47" s="199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1"/>
    </row>
    <row r="48" ht="15.75" customHeight="1">
      <c r="A48" s="199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1"/>
    </row>
    <row r="49" ht="15.75" customHeight="1">
      <c r="A49" s="199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1"/>
    </row>
    <row r="50" ht="15.75" customHeight="1">
      <c r="A50" s="199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1"/>
    </row>
    <row r="51" ht="15.75" customHeight="1">
      <c r="A51" s="199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1"/>
    </row>
    <row r="52" ht="15.75" customHeight="1">
      <c r="A52" s="199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1"/>
    </row>
    <row r="53" ht="15.75" customHeight="1">
      <c r="A53" s="199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1"/>
    </row>
    <row r="54" ht="15.75" customHeight="1">
      <c r="A54" s="199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1"/>
    </row>
    <row r="55" ht="15.75" customHeight="1">
      <c r="A55" s="199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1"/>
    </row>
    <row r="56" ht="15.75" customHeight="1">
      <c r="A56" s="199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1"/>
    </row>
    <row r="57" ht="15.75" customHeight="1">
      <c r="A57" s="199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1"/>
    </row>
    <row r="58" ht="15.75" customHeight="1">
      <c r="A58" s="199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1"/>
    </row>
    <row r="59" ht="15.75" customHeight="1">
      <c r="A59" s="199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1"/>
    </row>
    <row r="60" ht="15.75" customHeight="1">
      <c r="A60" s="199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1"/>
    </row>
    <row r="61" ht="15.75" customHeight="1">
      <c r="A61" s="199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1"/>
    </row>
    <row r="62" ht="15.75" customHeight="1">
      <c r="A62" s="199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1"/>
    </row>
    <row r="63" ht="15.75" customHeight="1">
      <c r="A63" s="199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1"/>
    </row>
    <row r="64" ht="15.75" customHeight="1">
      <c r="A64" s="199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1"/>
    </row>
    <row r="65" ht="15.75" customHeight="1">
      <c r="A65" s="199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1"/>
    </row>
    <row r="66" ht="15.75" customHeight="1">
      <c r="A66" s="199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1"/>
    </row>
    <row r="67" ht="15.75" customHeight="1">
      <c r="A67" s="199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1"/>
    </row>
    <row r="68" ht="15.75" customHeight="1">
      <c r="A68" s="199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1"/>
    </row>
    <row r="69" ht="15.75" customHeight="1">
      <c r="A69" s="199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1"/>
    </row>
    <row r="70" ht="15.75" customHeight="1">
      <c r="A70" s="199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1"/>
    </row>
    <row r="71" ht="15.75" customHeight="1">
      <c r="A71" s="199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1"/>
    </row>
    <row r="72" ht="15.75" customHeight="1">
      <c r="A72" s="199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1"/>
    </row>
    <row r="73" ht="15.75" customHeight="1">
      <c r="A73" s="199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1"/>
    </row>
    <row r="74" ht="15.75" customHeight="1">
      <c r="A74" s="199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1"/>
    </row>
    <row r="75" ht="15.75" customHeight="1">
      <c r="A75" s="199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1"/>
    </row>
    <row r="76" ht="15.75" customHeight="1">
      <c r="A76" s="199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1"/>
    </row>
    <row r="77" ht="15.75" customHeight="1">
      <c r="A77" s="199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1"/>
    </row>
    <row r="78" ht="15.75" customHeight="1">
      <c r="A78" s="199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1"/>
    </row>
    <row r="79" ht="15.75" customHeight="1">
      <c r="A79" s="199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1"/>
    </row>
    <row r="80" ht="15.75" customHeight="1">
      <c r="A80" s="199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1"/>
    </row>
    <row r="81" ht="15.75" customHeight="1">
      <c r="A81" s="199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1"/>
    </row>
    <row r="82" ht="15.75" customHeight="1">
      <c r="A82" s="199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1"/>
    </row>
    <row r="83" ht="15.75" customHeight="1">
      <c r="A83" s="199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1"/>
    </row>
    <row r="84" ht="15.75" customHeight="1">
      <c r="A84" s="199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1"/>
    </row>
    <row r="85" ht="15.75" customHeight="1">
      <c r="A85" s="199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1"/>
    </row>
    <row r="86" ht="15.75" customHeight="1">
      <c r="A86" s="199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1"/>
    </row>
    <row r="87" ht="15.75" customHeight="1">
      <c r="A87" s="199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1"/>
    </row>
    <row r="88" ht="15.75" customHeight="1">
      <c r="A88" s="199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1"/>
    </row>
    <row r="89" ht="15.75" customHeight="1">
      <c r="A89" s="199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1"/>
    </row>
    <row r="90" ht="15.75" customHeight="1">
      <c r="A90" s="199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1"/>
    </row>
    <row r="91" ht="15.75" customHeight="1">
      <c r="A91" s="19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1"/>
    </row>
    <row r="92" ht="15.75" customHeight="1">
      <c r="A92" s="19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1"/>
    </row>
    <row r="93" ht="15.75" customHeight="1">
      <c r="A93" s="199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1"/>
    </row>
    <row r="94" ht="15.75" customHeight="1">
      <c r="A94" s="199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1"/>
    </row>
    <row r="95" ht="15.75" customHeight="1">
      <c r="A95" s="199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1"/>
    </row>
    <row r="96" ht="15.75" customHeight="1">
      <c r="A96" s="199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1"/>
    </row>
    <row r="97" ht="15.75" customHeight="1">
      <c r="A97" s="199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1"/>
    </row>
    <row r="98" ht="15.75" customHeight="1">
      <c r="A98" s="199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1"/>
    </row>
    <row r="99" ht="15.75" customHeight="1">
      <c r="A99" s="199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1"/>
    </row>
    <row r="100" ht="15.75" customHeight="1">
      <c r="A100" s="199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1"/>
    </row>
    <row r="101" ht="15.75" customHeight="1">
      <c r="A101" s="199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1"/>
    </row>
    <row r="102" ht="15.75" customHeight="1">
      <c r="A102" s="199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1"/>
    </row>
    <row r="103" ht="15.75" customHeight="1">
      <c r="A103" s="199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1"/>
    </row>
    <row r="104" ht="15.75" customHeight="1">
      <c r="A104" s="199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1"/>
    </row>
    <row r="105" ht="15.75" customHeight="1">
      <c r="A105" s="199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1"/>
    </row>
    <row r="106" ht="15.75" customHeight="1">
      <c r="A106" s="199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1"/>
    </row>
    <row r="107" ht="15.75" customHeight="1">
      <c r="A107" s="199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1"/>
    </row>
    <row r="108" ht="15.75" customHeight="1">
      <c r="A108" s="199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1"/>
    </row>
    <row r="109" ht="15.75" customHeight="1">
      <c r="A109" s="199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1"/>
    </row>
    <row r="110" ht="15.75" customHeight="1">
      <c r="A110" s="199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1"/>
    </row>
    <row r="111" ht="15.75" customHeight="1">
      <c r="A111" s="199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1"/>
    </row>
    <row r="112" ht="15.75" customHeight="1">
      <c r="A112" s="199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1"/>
    </row>
    <row r="113" ht="15.75" customHeight="1">
      <c r="A113" s="199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1"/>
    </row>
    <row r="114" ht="15.75" customHeight="1">
      <c r="A114" s="199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1"/>
    </row>
    <row r="115" ht="15.75" customHeight="1">
      <c r="A115" s="199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1"/>
    </row>
    <row r="116" ht="15.75" customHeight="1">
      <c r="A116" s="199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1"/>
    </row>
    <row r="117" ht="15.75" customHeight="1">
      <c r="A117" s="199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1"/>
    </row>
    <row r="118" ht="15.75" customHeight="1">
      <c r="A118" s="199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1"/>
    </row>
    <row r="119" ht="15.75" customHeight="1">
      <c r="A119" s="199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1"/>
    </row>
    <row r="120" ht="15.75" customHeight="1">
      <c r="A120" s="199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1"/>
    </row>
    <row r="121" ht="15.75" customHeight="1">
      <c r="A121" s="199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1"/>
    </row>
    <row r="122" ht="15.75" customHeight="1">
      <c r="A122" s="199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1"/>
    </row>
    <row r="123" ht="15.75" customHeight="1">
      <c r="A123" s="199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1"/>
    </row>
    <row r="124" ht="15.75" customHeight="1">
      <c r="A124" s="199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1"/>
    </row>
    <row r="125" ht="15.75" customHeight="1">
      <c r="A125" s="199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1"/>
    </row>
    <row r="126" ht="15.75" customHeight="1">
      <c r="A126" s="199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1"/>
    </row>
    <row r="127" ht="15.75" customHeight="1">
      <c r="A127" s="199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1"/>
    </row>
    <row r="128" ht="15.75" customHeight="1">
      <c r="A128" s="199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1"/>
    </row>
    <row r="129" ht="15.75" customHeight="1">
      <c r="A129" s="199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1"/>
    </row>
    <row r="130" ht="15.75" customHeight="1">
      <c r="A130" s="199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1"/>
    </row>
    <row r="131" ht="15.75" customHeight="1">
      <c r="A131" s="199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1"/>
    </row>
    <row r="132" ht="15.75" customHeight="1">
      <c r="A132" s="199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1"/>
    </row>
    <row r="133" ht="15.75" customHeight="1">
      <c r="A133" s="199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1"/>
    </row>
    <row r="134" ht="15.75" customHeight="1">
      <c r="A134" s="199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1"/>
    </row>
    <row r="135" ht="15.75" customHeight="1">
      <c r="A135" s="199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1"/>
    </row>
    <row r="136" ht="15.75" customHeight="1">
      <c r="A136" s="199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1"/>
    </row>
    <row r="137" ht="15.75" customHeight="1">
      <c r="A137" s="199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1"/>
    </row>
    <row r="138" ht="15.75" customHeight="1">
      <c r="A138" s="199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1"/>
    </row>
    <row r="139" ht="15.75" customHeight="1">
      <c r="A139" s="199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1"/>
    </row>
    <row r="140" ht="15.75" customHeight="1">
      <c r="A140" s="199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1"/>
    </row>
    <row r="141" ht="15.75" customHeight="1">
      <c r="A141" s="199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1"/>
    </row>
    <row r="142" ht="15.75" customHeight="1">
      <c r="A142" s="199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1"/>
    </row>
    <row r="143" ht="15.75" customHeight="1">
      <c r="A143" s="199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1"/>
    </row>
    <row r="144" ht="15.75" customHeight="1">
      <c r="A144" s="199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1"/>
    </row>
    <row r="145" ht="15.75" customHeight="1">
      <c r="A145" s="199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1"/>
    </row>
    <row r="146" ht="15.75" customHeight="1">
      <c r="A146" s="199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1"/>
    </row>
    <row r="147" ht="15.75" customHeight="1">
      <c r="A147" s="199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1"/>
    </row>
    <row r="148" ht="15.75" customHeight="1">
      <c r="A148" s="199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1"/>
    </row>
    <row r="149" ht="15.75" customHeight="1">
      <c r="A149" s="199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1"/>
    </row>
    <row r="150" ht="15.75" customHeight="1">
      <c r="A150" s="199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1"/>
    </row>
    <row r="151" ht="15.75" customHeight="1">
      <c r="A151" s="199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1"/>
    </row>
    <row r="152" ht="15.75" customHeight="1">
      <c r="A152" s="199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1"/>
    </row>
    <row r="153" ht="15.75" customHeight="1">
      <c r="A153" s="199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1"/>
    </row>
    <row r="154" ht="15.75" customHeight="1">
      <c r="A154" s="199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1"/>
    </row>
    <row r="155" ht="15.75" customHeight="1">
      <c r="A155" s="199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1"/>
    </row>
    <row r="156" ht="15.75" customHeight="1">
      <c r="A156" s="199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1"/>
    </row>
    <row r="157" ht="15.75" customHeight="1">
      <c r="A157" s="199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1"/>
    </row>
    <row r="158" ht="15.75" customHeight="1">
      <c r="A158" s="199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1"/>
    </row>
    <row r="159" ht="15.75" customHeight="1">
      <c r="A159" s="199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1"/>
    </row>
    <row r="160" ht="15.75" customHeight="1">
      <c r="A160" s="199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1"/>
    </row>
    <row r="161" ht="15.75" customHeight="1">
      <c r="A161" s="199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1"/>
    </row>
    <row r="162" ht="15.75" customHeight="1">
      <c r="A162" s="199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1"/>
    </row>
    <row r="163" ht="15.75" customHeight="1">
      <c r="A163" s="199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1"/>
    </row>
    <row r="164" ht="15.75" customHeight="1">
      <c r="A164" s="199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1"/>
    </row>
    <row r="165" ht="15.75" customHeight="1">
      <c r="A165" s="199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1"/>
    </row>
    <row r="166" ht="15.75" customHeight="1">
      <c r="A166" s="199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1"/>
    </row>
    <row r="167" ht="15.75" customHeight="1">
      <c r="A167" s="199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1"/>
    </row>
    <row r="168" ht="15.75" customHeight="1">
      <c r="A168" s="199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1"/>
    </row>
    <row r="169" ht="15.75" customHeight="1">
      <c r="A169" s="199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1"/>
    </row>
    <row r="170" ht="15.75" customHeight="1">
      <c r="A170" s="199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1"/>
    </row>
    <row r="171" ht="15.75" customHeight="1">
      <c r="A171" s="199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1"/>
    </row>
    <row r="172" ht="15.75" customHeight="1">
      <c r="A172" s="199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1"/>
    </row>
    <row r="173" ht="15.75" customHeight="1">
      <c r="A173" s="199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1"/>
    </row>
    <row r="174" ht="15.75" customHeight="1">
      <c r="A174" s="199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1"/>
    </row>
    <row r="175" ht="15.75" customHeight="1">
      <c r="A175" s="199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1"/>
    </row>
    <row r="176" ht="15.75" customHeight="1">
      <c r="A176" s="199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1"/>
    </row>
    <row r="177" ht="15.75" customHeight="1">
      <c r="A177" s="199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1"/>
    </row>
    <row r="178" ht="15.75" customHeight="1">
      <c r="A178" s="199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1"/>
    </row>
    <row r="179" ht="15.75" customHeight="1">
      <c r="A179" s="19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1"/>
    </row>
    <row r="180" ht="15.75" customHeight="1">
      <c r="A180" s="199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1"/>
    </row>
    <row r="181" ht="15.75" customHeight="1">
      <c r="A181" s="199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1"/>
    </row>
    <row r="182" ht="15.75" customHeight="1">
      <c r="A182" s="199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1"/>
    </row>
    <row r="183" ht="15.75" customHeight="1">
      <c r="A183" s="199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1"/>
    </row>
    <row r="184" ht="15.75" customHeight="1">
      <c r="A184" s="199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1"/>
    </row>
    <row r="185" ht="15.75" customHeight="1">
      <c r="A185" s="199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1"/>
    </row>
    <row r="186" ht="15.75" customHeight="1">
      <c r="A186" s="199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1"/>
    </row>
    <row r="187" ht="15.75" customHeight="1">
      <c r="A187" s="199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1"/>
    </row>
    <row r="188" ht="15.75" customHeight="1">
      <c r="A188" s="199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1"/>
    </row>
    <row r="189" ht="15.75" customHeight="1">
      <c r="A189" s="199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1"/>
    </row>
    <row r="190" ht="15.75" customHeight="1">
      <c r="A190" s="199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1"/>
    </row>
    <row r="191" ht="15.75" customHeight="1">
      <c r="A191" s="199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1"/>
    </row>
    <row r="192" ht="15.75" customHeight="1">
      <c r="A192" s="199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1"/>
    </row>
    <row r="193" ht="15.75" customHeight="1">
      <c r="A193" s="199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1"/>
    </row>
    <row r="194" ht="15.75" customHeight="1">
      <c r="A194" s="199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1"/>
    </row>
    <row r="195" ht="15.75" customHeight="1">
      <c r="A195" s="199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1"/>
    </row>
    <row r="196" ht="15.75" customHeight="1">
      <c r="A196" s="199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1"/>
    </row>
    <row r="197" ht="15.75" customHeight="1">
      <c r="A197" s="199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1"/>
    </row>
    <row r="198" ht="15.75" customHeight="1">
      <c r="A198" s="199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1"/>
    </row>
    <row r="199" ht="15.75" customHeight="1">
      <c r="A199" s="199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1"/>
    </row>
    <row r="200" ht="15.75" customHeight="1">
      <c r="A200" s="199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1"/>
    </row>
    <row r="201" ht="15.75" customHeight="1">
      <c r="A201" s="199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1"/>
    </row>
    <row r="202" ht="15.75" customHeight="1">
      <c r="A202" s="199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1"/>
    </row>
    <row r="203" ht="15.75" customHeight="1">
      <c r="A203" s="199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1"/>
    </row>
    <row r="204" ht="15.75" customHeight="1">
      <c r="A204" s="199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1"/>
    </row>
    <row r="205" ht="15.75" customHeight="1">
      <c r="A205" s="199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1"/>
    </row>
    <row r="206" ht="15.75" customHeight="1">
      <c r="A206" s="199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1"/>
    </row>
    <row r="207" ht="15.75" customHeight="1">
      <c r="A207" s="199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1"/>
    </row>
    <row r="208" ht="15.75" customHeight="1">
      <c r="A208" s="199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1"/>
    </row>
    <row r="209" ht="15.75" customHeight="1">
      <c r="A209" s="199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1"/>
    </row>
    <row r="210" ht="15.75" customHeight="1">
      <c r="A210" s="199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1"/>
    </row>
    <row r="211" ht="15.75" customHeight="1">
      <c r="A211" s="199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1"/>
    </row>
    <row r="212" ht="15.75" customHeight="1">
      <c r="A212" s="199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1"/>
    </row>
    <row r="213" ht="15.75" customHeight="1">
      <c r="A213" s="199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1"/>
    </row>
    <row r="214" ht="15.75" customHeight="1">
      <c r="A214" s="199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1"/>
    </row>
    <row r="215" ht="15.75" customHeight="1">
      <c r="A215" s="199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1"/>
    </row>
    <row r="216" ht="15.75" customHeight="1">
      <c r="A216" s="199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1"/>
    </row>
    <row r="217" ht="15.75" customHeight="1">
      <c r="A217" s="199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1"/>
    </row>
    <row r="218" ht="15.75" customHeight="1">
      <c r="A218" s="199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1"/>
    </row>
    <row r="219" ht="15.75" customHeight="1">
      <c r="A219" s="199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1"/>
    </row>
    <row r="220" ht="15.75" customHeight="1">
      <c r="A220" s="199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1"/>
    </row>
    <row r="221" ht="15.75" customHeight="1">
      <c r="A221" s="199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1"/>
    </row>
    <row r="222" ht="15.75" customHeight="1">
      <c r="A222" s="199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1"/>
    </row>
    <row r="223" ht="15.75" customHeight="1">
      <c r="A223" s="199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1"/>
    </row>
    <row r="224" ht="15.75" customHeight="1">
      <c r="A224" s="199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1"/>
    </row>
    <row r="225" ht="15.75" customHeight="1">
      <c r="A225" s="199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1"/>
    </row>
    <row r="226" ht="15.75" customHeight="1">
      <c r="A226" s="199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1"/>
    </row>
    <row r="227" ht="15.75" customHeight="1">
      <c r="A227" s="199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1"/>
    </row>
    <row r="228" ht="15.75" customHeight="1">
      <c r="A228" s="199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1"/>
    </row>
    <row r="229" ht="15.75" customHeight="1">
      <c r="A229" s="199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1"/>
    </row>
    <row r="230" ht="15.75" customHeight="1">
      <c r="A230" s="199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1"/>
    </row>
    <row r="231" ht="15.75" customHeight="1">
      <c r="A231" s="199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1"/>
    </row>
    <row r="232" ht="15.75" customHeight="1">
      <c r="A232" s="199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1"/>
    </row>
    <row r="233" ht="15.75" customHeight="1">
      <c r="A233" s="199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1"/>
    </row>
    <row r="234" ht="15.75" customHeight="1">
      <c r="A234" s="199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1"/>
    </row>
    <row r="235" ht="15.75" customHeight="1">
      <c r="A235" s="199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1"/>
    </row>
    <row r="236" ht="15.75" customHeight="1">
      <c r="A236" s="199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1"/>
    </row>
    <row r="237" ht="15.75" customHeight="1">
      <c r="A237" s="199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1"/>
    </row>
    <row r="238" ht="15.75" customHeight="1">
      <c r="A238" s="199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1"/>
    </row>
    <row r="239" ht="15.75" customHeight="1">
      <c r="A239" s="199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1"/>
    </row>
    <row r="240" ht="15.75" customHeight="1">
      <c r="A240" s="199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1"/>
    </row>
    <row r="241" ht="15.75" customHeight="1">
      <c r="A241" s="199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1"/>
    </row>
    <row r="242" ht="15.75" customHeight="1">
      <c r="A242" s="199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1"/>
    </row>
    <row r="243" ht="15.75" customHeight="1">
      <c r="A243" s="199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1"/>
    </row>
    <row r="244" ht="15.75" customHeight="1">
      <c r="A244" s="199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1"/>
    </row>
    <row r="245" ht="15.75" customHeight="1">
      <c r="A245" s="199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1"/>
    </row>
    <row r="246" ht="15.75" customHeight="1">
      <c r="A246" s="199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1"/>
    </row>
    <row r="247" ht="15.75" customHeight="1">
      <c r="A247" s="199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1"/>
    </row>
    <row r="248" ht="15.75" customHeight="1">
      <c r="A248" s="199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1"/>
    </row>
    <row r="249" ht="15.75" customHeight="1">
      <c r="A249" s="199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1"/>
    </row>
    <row r="250" ht="15.75" customHeight="1">
      <c r="A250" s="199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1"/>
    </row>
    <row r="251" ht="15.75" customHeight="1">
      <c r="A251" s="199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1"/>
    </row>
    <row r="252" ht="15.75" customHeight="1">
      <c r="A252" s="199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1"/>
    </row>
    <row r="253" ht="15.75" customHeight="1">
      <c r="A253" s="199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1"/>
    </row>
    <row r="254" ht="15.75" customHeight="1">
      <c r="A254" s="199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1"/>
    </row>
    <row r="255" ht="15.75" customHeight="1">
      <c r="A255" s="199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1"/>
    </row>
    <row r="256" ht="15.75" customHeight="1">
      <c r="A256" s="199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1"/>
    </row>
    <row r="257" ht="15.75" customHeight="1">
      <c r="A257" s="199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1"/>
    </row>
    <row r="258" ht="15.75" customHeight="1">
      <c r="A258" s="199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1"/>
    </row>
    <row r="259" ht="15.75" customHeight="1">
      <c r="A259" s="199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1"/>
    </row>
    <row r="260" ht="15.75" customHeight="1">
      <c r="A260" s="199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1"/>
    </row>
    <row r="261" ht="15.75" customHeight="1">
      <c r="A261" s="199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1"/>
    </row>
    <row r="262" ht="15.75" customHeight="1">
      <c r="A262" s="199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1"/>
    </row>
    <row r="263" ht="15.75" customHeight="1">
      <c r="A263" s="199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1"/>
    </row>
    <row r="264" ht="15.75" customHeight="1">
      <c r="A264" s="199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1"/>
    </row>
    <row r="265" ht="15.75" customHeight="1">
      <c r="A265" s="199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1"/>
    </row>
    <row r="266" ht="15.75" customHeight="1">
      <c r="A266" s="199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1"/>
    </row>
    <row r="267" ht="15.75" customHeight="1">
      <c r="A267" s="199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1"/>
    </row>
    <row r="268" ht="15.75" customHeight="1">
      <c r="A268" s="199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1"/>
    </row>
    <row r="269" ht="15.75" customHeight="1">
      <c r="A269" s="199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1"/>
    </row>
    <row r="270" ht="15.75" customHeight="1">
      <c r="A270" s="199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1"/>
    </row>
    <row r="271" ht="15.75" customHeight="1">
      <c r="A271" s="199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1"/>
    </row>
    <row r="272" ht="15.75" customHeight="1">
      <c r="A272" s="199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1"/>
    </row>
    <row r="273" ht="15.75" customHeight="1">
      <c r="A273" s="199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1"/>
    </row>
    <row r="274" ht="15.75" customHeight="1">
      <c r="A274" s="199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1"/>
    </row>
    <row r="275" ht="15.75" customHeight="1">
      <c r="A275" s="199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1"/>
    </row>
    <row r="276" ht="15.75" customHeight="1">
      <c r="A276" s="199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1"/>
    </row>
    <row r="277" ht="15.75" customHeight="1">
      <c r="A277" s="199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1"/>
    </row>
    <row r="278" ht="15.75" customHeight="1">
      <c r="A278" s="199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1"/>
    </row>
    <row r="279" ht="15.75" customHeight="1">
      <c r="A279" s="199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1"/>
    </row>
    <row r="280" ht="15.75" customHeight="1">
      <c r="A280" s="199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1"/>
    </row>
    <row r="281" ht="15.75" customHeight="1">
      <c r="A281" s="199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1"/>
    </row>
    <row r="282" ht="15.75" customHeight="1">
      <c r="A282" s="199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1"/>
    </row>
    <row r="283" ht="15.75" customHeight="1">
      <c r="A283" s="199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1"/>
    </row>
    <row r="284" ht="15.75" customHeight="1">
      <c r="A284" s="199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1"/>
    </row>
    <row r="285" ht="15.75" customHeight="1">
      <c r="A285" s="199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1"/>
    </row>
    <row r="286" ht="15.75" customHeight="1">
      <c r="A286" s="199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1"/>
    </row>
    <row r="287" ht="15.75" customHeight="1">
      <c r="A287" s="199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1"/>
    </row>
    <row r="288" ht="15.75" customHeight="1">
      <c r="A288" s="199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1"/>
    </row>
    <row r="289" ht="15.75" customHeight="1">
      <c r="A289" s="199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1"/>
    </row>
    <row r="290" ht="15.75" customHeight="1">
      <c r="A290" s="199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1"/>
    </row>
    <row r="291" ht="15.75" customHeight="1">
      <c r="A291" s="199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1"/>
    </row>
    <row r="292" ht="15.75" customHeight="1">
      <c r="A292" s="199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1"/>
    </row>
    <row r="293" ht="15.75" customHeight="1">
      <c r="A293" s="199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1"/>
    </row>
    <row r="294" ht="15.75" customHeight="1">
      <c r="A294" s="199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1"/>
    </row>
    <row r="295" ht="15.75" customHeight="1">
      <c r="A295" s="199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1"/>
    </row>
    <row r="296" ht="15.75" customHeight="1">
      <c r="A296" s="199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1"/>
    </row>
    <row r="297" ht="15.75" customHeight="1">
      <c r="A297" s="199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1"/>
    </row>
    <row r="298" ht="15.75" customHeight="1">
      <c r="A298" s="199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1"/>
    </row>
    <row r="299" ht="15.75" customHeight="1">
      <c r="A299" s="199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1"/>
    </row>
    <row r="300" ht="15.75" customHeight="1">
      <c r="A300" s="199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1"/>
    </row>
    <row r="301" ht="15.75" customHeight="1">
      <c r="A301" s="199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1"/>
    </row>
    <row r="302" ht="15.75" customHeight="1">
      <c r="A302" s="199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1"/>
    </row>
    <row r="303" ht="15.75" customHeight="1">
      <c r="A303" s="199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1"/>
    </row>
    <row r="304" ht="15.75" customHeight="1">
      <c r="A304" s="199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1"/>
    </row>
    <row r="305" ht="15.75" customHeight="1">
      <c r="A305" s="199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1"/>
    </row>
    <row r="306" ht="15.75" customHeight="1">
      <c r="A306" s="199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1"/>
    </row>
    <row r="307" ht="15.75" customHeight="1">
      <c r="A307" s="199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1"/>
    </row>
    <row r="308" ht="15.75" customHeight="1">
      <c r="A308" s="199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1"/>
    </row>
    <row r="309" ht="15.75" customHeight="1">
      <c r="A309" s="199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1"/>
    </row>
    <row r="310" ht="15.75" customHeight="1">
      <c r="A310" s="199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1"/>
    </row>
    <row r="311" ht="15.75" customHeight="1">
      <c r="A311" s="199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1"/>
    </row>
    <row r="312" ht="15.75" customHeight="1">
      <c r="A312" s="199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1"/>
    </row>
    <row r="313" ht="15.75" customHeight="1">
      <c r="A313" s="199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1"/>
    </row>
    <row r="314" ht="15.75" customHeight="1">
      <c r="A314" s="199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1"/>
    </row>
    <row r="315" ht="15.75" customHeight="1">
      <c r="A315" s="199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1"/>
    </row>
    <row r="316" ht="15.75" customHeight="1">
      <c r="A316" s="199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1"/>
    </row>
    <row r="317" ht="15.75" customHeight="1">
      <c r="A317" s="199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1"/>
    </row>
    <row r="318" ht="15.75" customHeight="1">
      <c r="A318" s="199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1"/>
    </row>
    <row r="319" ht="15.75" customHeight="1">
      <c r="A319" s="199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1"/>
    </row>
    <row r="320" ht="15.75" customHeight="1">
      <c r="A320" s="199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1"/>
    </row>
    <row r="321" ht="15.75" customHeight="1">
      <c r="A321" s="199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1"/>
    </row>
    <row r="322" ht="15.75" customHeight="1">
      <c r="A322" s="199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1"/>
    </row>
    <row r="323" ht="15.75" customHeight="1">
      <c r="A323" s="199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1"/>
    </row>
    <row r="324" ht="15.75" customHeight="1">
      <c r="A324" s="199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1"/>
    </row>
    <row r="325" ht="15.75" customHeight="1">
      <c r="A325" s="199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1"/>
    </row>
    <row r="326" ht="15.75" customHeight="1">
      <c r="A326" s="199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1"/>
    </row>
    <row r="327" ht="15.75" customHeight="1">
      <c r="A327" s="199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1"/>
    </row>
    <row r="328" ht="15.75" customHeight="1">
      <c r="A328" s="199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1"/>
    </row>
    <row r="329" ht="15.75" customHeight="1">
      <c r="A329" s="199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1"/>
    </row>
    <row r="330" ht="15.75" customHeight="1">
      <c r="A330" s="199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1"/>
    </row>
    <row r="331" ht="15.75" customHeight="1">
      <c r="A331" s="199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1"/>
    </row>
    <row r="332" ht="15.75" customHeight="1">
      <c r="A332" s="199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1"/>
    </row>
    <row r="333" ht="15.75" customHeight="1">
      <c r="A333" s="199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1"/>
    </row>
    <row r="334" ht="15.75" customHeight="1">
      <c r="A334" s="199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1"/>
    </row>
    <row r="335" ht="15.75" customHeight="1">
      <c r="A335" s="199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1"/>
    </row>
    <row r="336" ht="15.75" customHeight="1">
      <c r="A336" s="199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1"/>
    </row>
    <row r="337" ht="15.75" customHeight="1">
      <c r="A337" s="199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1"/>
    </row>
    <row r="338" ht="15.75" customHeight="1">
      <c r="A338" s="199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1"/>
    </row>
    <row r="339" ht="15.75" customHeight="1">
      <c r="A339" s="199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1"/>
    </row>
    <row r="340" ht="15.75" customHeight="1">
      <c r="A340" s="199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1"/>
    </row>
    <row r="341" ht="15.75" customHeight="1">
      <c r="A341" s="199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1"/>
    </row>
    <row r="342" ht="15.75" customHeight="1">
      <c r="A342" s="199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1"/>
    </row>
    <row r="343" ht="15.75" customHeight="1">
      <c r="A343" s="199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1"/>
    </row>
    <row r="344" ht="15.75" customHeight="1">
      <c r="A344" s="199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1"/>
    </row>
    <row r="345" ht="15.75" customHeight="1">
      <c r="A345" s="199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1"/>
    </row>
    <row r="346" ht="15.75" customHeight="1">
      <c r="A346" s="199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1"/>
    </row>
    <row r="347" ht="15.75" customHeight="1">
      <c r="A347" s="199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1"/>
    </row>
    <row r="348" ht="15.75" customHeight="1">
      <c r="A348" s="199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1"/>
    </row>
    <row r="349" ht="15.75" customHeight="1">
      <c r="A349" s="199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1"/>
    </row>
    <row r="350" ht="15.75" customHeight="1">
      <c r="A350" s="199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1"/>
    </row>
    <row r="351" ht="15.75" customHeight="1">
      <c r="A351" s="199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1"/>
    </row>
    <row r="352" ht="15.75" customHeight="1">
      <c r="A352" s="199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1"/>
    </row>
    <row r="353" ht="15.75" customHeight="1">
      <c r="A353" s="199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1"/>
    </row>
    <row r="354" ht="15.75" customHeight="1">
      <c r="A354" s="199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1"/>
    </row>
    <row r="355" ht="15.75" customHeight="1">
      <c r="A355" s="199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1"/>
    </row>
    <row r="356" ht="15.75" customHeight="1">
      <c r="A356" s="199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1"/>
    </row>
    <row r="357" ht="15.75" customHeight="1">
      <c r="A357" s="199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1"/>
    </row>
    <row r="358" ht="15.75" customHeight="1">
      <c r="A358" s="199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1"/>
    </row>
    <row r="359" ht="15.75" customHeight="1">
      <c r="A359" s="199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1"/>
    </row>
    <row r="360" ht="15.75" customHeight="1">
      <c r="A360" s="199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1"/>
    </row>
    <row r="361" ht="15.75" customHeight="1">
      <c r="A361" s="199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1"/>
    </row>
    <row r="362" ht="15.75" customHeight="1">
      <c r="A362" s="199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1"/>
    </row>
    <row r="363" ht="15.75" customHeight="1">
      <c r="A363" s="199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1"/>
    </row>
    <row r="364" ht="15.75" customHeight="1">
      <c r="A364" s="199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1"/>
    </row>
    <row r="365" ht="15.75" customHeight="1">
      <c r="A365" s="199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1"/>
    </row>
    <row r="366" ht="15.75" customHeight="1">
      <c r="A366" s="199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1"/>
    </row>
    <row r="367" ht="15.75" customHeight="1">
      <c r="A367" s="199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1"/>
    </row>
    <row r="368" ht="15.75" customHeight="1">
      <c r="A368" s="199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1"/>
    </row>
    <row r="369" ht="15.75" customHeight="1">
      <c r="A369" s="199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1"/>
    </row>
    <row r="370" ht="15.75" customHeight="1">
      <c r="A370" s="199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1"/>
    </row>
    <row r="371" ht="15.75" customHeight="1">
      <c r="A371" s="199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1"/>
    </row>
    <row r="372" ht="15.75" customHeight="1">
      <c r="A372" s="199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1"/>
    </row>
    <row r="373" ht="15.75" customHeight="1">
      <c r="A373" s="199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1"/>
    </row>
    <row r="374" ht="15.75" customHeight="1">
      <c r="A374" s="199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1"/>
    </row>
    <row r="375" ht="15.75" customHeight="1">
      <c r="A375" s="199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1"/>
    </row>
    <row r="376" ht="15.75" customHeight="1">
      <c r="A376" s="199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1"/>
    </row>
    <row r="377" ht="15.75" customHeight="1">
      <c r="A377" s="199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1"/>
    </row>
    <row r="378" ht="15.75" customHeight="1">
      <c r="A378" s="199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1"/>
    </row>
    <row r="379" ht="15.75" customHeight="1">
      <c r="A379" s="199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1"/>
    </row>
    <row r="380" ht="15.75" customHeight="1">
      <c r="A380" s="199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1"/>
    </row>
    <row r="381" ht="15.75" customHeight="1">
      <c r="A381" s="199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1"/>
    </row>
    <row r="382" ht="15.75" customHeight="1">
      <c r="A382" s="199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1"/>
    </row>
    <row r="383" ht="15.75" customHeight="1">
      <c r="A383" s="199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1"/>
    </row>
    <row r="384" ht="15.75" customHeight="1">
      <c r="A384" s="199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1"/>
    </row>
    <row r="385" ht="15.75" customHeight="1">
      <c r="A385" s="199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1"/>
    </row>
    <row r="386" ht="15.75" customHeight="1">
      <c r="A386" s="199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1"/>
    </row>
    <row r="387" ht="15.75" customHeight="1">
      <c r="A387" s="199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1"/>
    </row>
    <row r="388" ht="15.75" customHeight="1">
      <c r="A388" s="199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1"/>
    </row>
    <row r="389" ht="15.75" customHeight="1">
      <c r="A389" s="199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1"/>
    </row>
    <row r="390" ht="15.75" customHeight="1">
      <c r="A390" s="199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1"/>
    </row>
    <row r="391" ht="15.75" customHeight="1">
      <c r="A391" s="199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1"/>
    </row>
    <row r="392" ht="15.75" customHeight="1">
      <c r="A392" s="199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1"/>
    </row>
    <row r="393" ht="15.75" customHeight="1">
      <c r="A393" s="199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1"/>
    </row>
    <row r="394" ht="15.75" customHeight="1">
      <c r="A394" s="199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1"/>
    </row>
    <row r="395" ht="15.75" customHeight="1">
      <c r="A395" s="199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1"/>
    </row>
    <row r="396" ht="15.75" customHeight="1">
      <c r="A396" s="199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1"/>
    </row>
    <row r="397" ht="15.75" customHeight="1">
      <c r="A397" s="199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1"/>
    </row>
    <row r="398" ht="15.75" customHeight="1">
      <c r="A398" s="199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1"/>
    </row>
    <row r="399" ht="15.75" customHeight="1">
      <c r="A399" s="199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1"/>
    </row>
    <row r="400" ht="15.75" customHeight="1">
      <c r="A400" s="199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1"/>
    </row>
    <row r="401" ht="15.75" customHeight="1">
      <c r="A401" s="199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1"/>
    </row>
    <row r="402" ht="15.75" customHeight="1">
      <c r="A402" s="199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1"/>
    </row>
    <row r="403" ht="15.75" customHeight="1">
      <c r="A403" s="199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1"/>
    </row>
    <row r="404" ht="15.75" customHeight="1">
      <c r="A404" s="199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1"/>
    </row>
    <row r="405" ht="15.75" customHeight="1">
      <c r="A405" s="199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1"/>
    </row>
    <row r="406" ht="15.75" customHeight="1">
      <c r="A406" s="199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1"/>
    </row>
    <row r="407" ht="15.75" customHeight="1">
      <c r="A407" s="199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1"/>
    </row>
    <row r="408" ht="15.75" customHeight="1">
      <c r="A408" s="199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1"/>
    </row>
    <row r="409" ht="15.75" customHeight="1">
      <c r="A409" s="199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1"/>
    </row>
    <row r="410" ht="15.75" customHeight="1">
      <c r="A410" s="199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1"/>
    </row>
    <row r="411" ht="15.75" customHeight="1">
      <c r="A411" s="199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1"/>
    </row>
    <row r="412" ht="15.75" customHeight="1">
      <c r="A412" s="199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1"/>
    </row>
    <row r="413" ht="15.75" customHeight="1">
      <c r="A413" s="199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1"/>
    </row>
    <row r="414" ht="15.75" customHeight="1">
      <c r="A414" s="199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1"/>
    </row>
    <row r="415" ht="15.75" customHeight="1">
      <c r="A415" s="199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1"/>
    </row>
    <row r="416" ht="15.75" customHeight="1">
      <c r="A416" s="199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1"/>
    </row>
    <row r="417" ht="15.75" customHeight="1">
      <c r="A417" s="199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1"/>
    </row>
    <row r="418" ht="15.75" customHeight="1">
      <c r="A418" s="199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1"/>
    </row>
    <row r="419" ht="15.75" customHeight="1">
      <c r="A419" s="199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1"/>
    </row>
    <row r="420" ht="15.75" customHeight="1">
      <c r="A420" s="199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1"/>
    </row>
    <row r="421" ht="15.75" customHeight="1">
      <c r="A421" s="199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1"/>
    </row>
    <row r="422" ht="15.75" customHeight="1">
      <c r="A422" s="199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1"/>
    </row>
    <row r="423" ht="15.75" customHeight="1">
      <c r="A423" s="199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1"/>
    </row>
    <row r="424" ht="15.75" customHeight="1">
      <c r="A424" s="199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1"/>
    </row>
    <row r="425" ht="15.75" customHeight="1">
      <c r="A425" s="199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1"/>
    </row>
    <row r="426" ht="15.75" customHeight="1">
      <c r="A426" s="199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1"/>
    </row>
    <row r="427" ht="15.75" customHeight="1">
      <c r="A427" s="199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1"/>
    </row>
    <row r="428" ht="15.75" customHeight="1">
      <c r="A428" s="199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1"/>
    </row>
    <row r="429" ht="15.75" customHeight="1">
      <c r="A429" s="199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1"/>
    </row>
    <row r="430" ht="15.75" customHeight="1">
      <c r="A430" s="199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1"/>
    </row>
    <row r="431" ht="15.75" customHeight="1">
      <c r="A431" s="199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1"/>
    </row>
    <row r="432" ht="15.75" customHeight="1">
      <c r="A432" s="199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1"/>
    </row>
    <row r="433" ht="15.75" customHeight="1">
      <c r="A433" s="199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1"/>
    </row>
    <row r="434" ht="15.75" customHeight="1">
      <c r="A434" s="199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1"/>
    </row>
    <row r="435" ht="15.75" customHeight="1">
      <c r="A435" s="199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1"/>
    </row>
    <row r="436" ht="15.75" customHeight="1">
      <c r="A436" s="199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1"/>
    </row>
    <row r="437" ht="15.75" customHeight="1">
      <c r="A437" s="199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1"/>
    </row>
    <row r="438" ht="15.75" customHeight="1">
      <c r="A438" s="199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1"/>
    </row>
    <row r="439" ht="15.75" customHeight="1">
      <c r="A439" s="199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1"/>
    </row>
    <row r="440" ht="15.75" customHeight="1">
      <c r="A440" s="199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1"/>
    </row>
    <row r="441" ht="15.75" customHeight="1">
      <c r="A441" s="199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1"/>
    </row>
    <row r="442" ht="15.75" customHeight="1">
      <c r="A442" s="199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1"/>
    </row>
    <row r="443" ht="15.75" customHeight="1">
      <c r="A443" s="199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1"/>
    </row>
    <row r="444" ht="15.75" customHeight="1">
      <c r="A444" s="199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1"/>
    </row>
    <row r="445" ht="15.75" customHeight="1">
      <c r="A445" s="199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1"/>
    </row>
    <row r="446" ht="15.75" customHeight="1">
      <c r="A446" s="199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1"/>
    </row>
    <row r="447" ht="15.75" customHeight="1">
      <c r="A447" s="199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1"/>
    </row>
    <row r="448" ht="15.75" customHeight="1">
      <c r="A448" s="199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1"/>
    </row>
    <row r="449" ht="15.75" customHeight="1">
      <c r="A449" s="199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1"/>
    </row>
    <row r="450" ht="15.75" customHeight="1">
      <c r="A450" s="199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1"/>
    </row>
    <row r="451" ht="15.75" customHeight="1">
      <c r="A451" s="199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1"/>
    </row>
    <row r="452" ht="15.75" customHeight="1">
      <c r="A452" s="199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1"/>
    </row>
    <row r="453" ht="15.75" customHeight="1">
      <c r="A453" s="199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1"/>
    </row>
    <row r="454" ht="15.75" customHeight="1">
      <c r="A454" s="199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1"/>
    </row>
    <row r="455" ht="15.75" customHeight="1">
      <c r="A455" s="199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1"/>
    </row>
    <row r="456" ht="15.75" customHeight="1">
      <c r="A456" s="199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1"/>
    </row>
    <row r="457" ht="15.75" customHeight="1">
      <c r="A457" s="199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1"/>
    </row>
    <row r="458" ht="15.75" customHeight="1">
      <c r="A458" s="199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1"/>
    </row>
    <row r="459" ht="15.75" customHeight="1">
      <c r="A459" s="199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1"/>
    </row>
    <row r="460" ht="15.75" customHeight="1">
      <c r="A460" s="199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1"/>
    </row>
    <row r="461" ht="15.75" customHeight="1">
      <c r="A461" s="199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1"/>
    </row>
    <row r="462" ht="15.75" customHeight="1">
      <c r="A462" s="199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1"/>
    </row>
    <row r="463" ht="15.75" customHeight="1">
      <c r="A463" s="199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1"/>
    </row>
    <row r="464" ht="15.75" customHeight="1">
      <c r="A464" s="199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1"/>
    </row>
    <row r="465" ht="15.75" customHeight="1">
      <c r="A465" s="199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1"/>
    </row>
    <row r="466" ht="15.75" customHeight="1">
      <c r="A466" s="199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1"/>
    </row>
    <row r="467" ht="15.75" customHeight="1">
      <c r="A467" s="199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1"/>
    </row>
    <row r="468" ht="15.75" customHeight="1">
      <c r="A468" s="199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1"/>
    </row>
    <row r="469" ht="15.75" customHeight="1">
      <c r="A469" s="199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1"/>
    </row>
    <row r="470" ht="15.75" customHeight="1">
      <c r="A470" s="199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1"/>
    </row>
    <row r="471" ht="15.75" customHeight="1">
      <c r="A471" s="199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1"/>
    </row>
    <row r="472" ht="15.75" customHeight="1">
      <c r="A472" s="199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1"/>
    </row>
    <row r="473" ht="15.75" customHeight="1">
      <c r="A473" s="199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1"/>
    </row>
    <row r="474" ht="15.75" customHeight="1">
      <c r="A474" s="199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1"/>
    </row>
    <row r="475" ht="15.75" customHeight="1">
      <c r="A475" s="199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1"/>
    </row>
    <row r="476" ht="15.75" customHeight="1">
      <c r="A476" s="199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1"/>
    </row>
    <row r="477" ht="15.75" customHeight="1">
      <c r="A477" s="199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1"/>
    </row>
    <row r="478" ht="15.75" customHeight="1">
      <c r="A478" s="199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1"/>
    </row>
    <row r="479" ht="15.75" customHeight="1">
      <c r="A479" s="199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1"/>
    </row>
    <row r="480" ht="15.75" customHeight="1">
      <c r="A480" s="199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1"/>
    </row>
    <row r="481" ht="15.75" customHeight="1">
      <c r="A481" s="199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1"/>
    </row>
    <row r="482" ht="15.75" customHeight="1">
      <c r="A482" s="199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1"/>
    </row>
    <row r="483" ht="15.75" customHeight="1">
      <c r="A483" s="199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1"/>
    </row>
    <row r="484" ht="15.75" customHeight="1">
      <c r="A484" s="199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1"/>
    </row>
    <row r="485" ht="15.75" customHeight="1">
      <c r="A485" s="199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1"/>
    </row>
    <row r="486" ht="15.75" customHeight="1">
      <c r="A486" s="199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1"/>
    </row>
    <row r="487" ht="15.75" customHeight="1">
      <c r="A487" s="199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1"/>
    </row>
    <row r="488" ht="15.75" customHeight="1">
      <c r="A488" s="199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1"/>
    </row>
    <row r="489" ht="15.75" customHeight="1">
      <c r="A489" s="199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1"/>
    </row>
    <row r="490" ht="15.75" customHeight="1">
      <c r="A490" s="199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1"/>
    </row>
    <row r="491" ht="15.75" customHeight="1">
      <c r="A491" s="199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1"/>
    </row>
    <row r="492" ht="15.75" customHeight="1">
      <c r="A492" s="199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1"/>
    </row>
    <row r="493" ht="15.75" customHeight="1">
      <c r="A493" s="199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1"/>
    </row>
    <row r="494" ht="15.75" customHeight="1">
      <c r="A494" s="199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1"/>
    </row>
    <row r="495" ht="15.75" customHeight="1">
      <c r="A495" s="199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1"/>
    </row>
    <row r="496" ht="15.75" customHeight="1">
      <c r="A496" s="199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1"/>
    </row>
    <row r="497" ht="15.75" customHeight="1">
      <c r="A497" s="199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1"/>
    </row>
    <row r="498" ht="15.75" customHeight="1">
      <c r="A498" s="199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1"/>
    </row>
    <row r="499" ht="15.75" customHeight="1">
      <c r="A499" s="199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1"/>
    </row>
    <row r="500" ht="15.75" customHeight="1">
      <c r="A500" s="199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1"/>
    </row>
    <row r="501" ht="15.75" customHeight="1">
      <c r="A501" s="199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1"/>
    </row>
    <row r="502" ht="15.75" customHeight="1">
      <c r="A502" s="199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1"/>
    </row>
    <row r="503" ht="15.75" customHeight="1">
      <c r="A503" s="199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1"/>
    </row>
    <row r="504" ht="15.75" customHeight="1">
      <c r="A504" s="199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1"/>
    </row>
    <row r="505" ht="15.75" customHeight="1">
      <c r="A505" s="199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1"/>
    </row>
    <row r="506" ht="15.75" customHeight="1">
      <c r="A506" s="199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1"/>
    </row>
    <row r="507" ht="15.75" customHeight="1">
      <c r="A507" s="199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1"/>
    </row>
    <row r="508" ht="15.75" customHeight="1">
      <c r="A508" s="199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1"/>
    </row>
    <row r="509" ht="15.75" customHeight="1">
      <c r="A509" s="199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1"/>
    </row>
    <row r="510" ht="15.75" customHeight="1">
      <c r="A510" s="199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1"/>
    </row>
    <row r="511" ht="15.75" customHeight="1">
      <c r="A511" s="199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1"/>
    </row>
    <row r="512" ht="15.75" customHeight="1">
      <c r="A512" s="199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1"/>
    </row>
    <row r="513" ht="15.75" customHeight="1">
      <c r="A513" s="199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1"/>
    </row>
    <row r="514" ht="15.75" customHeight="1">
      <c r="A514" s="199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1"/>
    </row>
    <row r="515" ht="15.75" customHeight="1">
      <c r="A515" s="199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1"/>
    </row>
    <row r="516" ht="15.75" customHeight="1">
      <c r="A516" s="199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1"/>
    </row>
    <row r="517" ht="15.75" customHeight="1">
      <c r="A517" s="199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1"/>
    </row>
    <row r="518" ht="15.75" customHeight="1">
      <c r="A518" s="199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1"/>
    </row>
    <row r="519" ht="15.75" customHeight="1">
      <c r="A519" s="199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1"/>
    </row>
    <row r="520" ht="15.75" customHeight="1">
      <c r="A520" s="199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1"/>
    </row>
    <row r="521" ht="15.75" customHeight="1">
      <c r="A521" s="199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1"/>
    </row>
    <row r="522" ht="15.75" customHeight="1">
      <c r="A522" s="199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1"/>
    </row>
    <row r="523" ht="15.75" customHeight="1">
      <c r="A523" s="199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1"/>
    </row>
    <row r="524" ht="15.75" customHeight="1">
      <c r="A524" s="199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1"/>
    </row>
    <row r="525" ht="15.75" customHeight="1">
      <c r="A525" s="199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1"/>
    </row>
    <row r="526" ht="15.75" customHeight="1">
      <c r="A526" s="199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1"/>
    </row>
    <row r="527" ht="15.75" customHeight="1">
      <c r="A527" s="199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1"/>
    </row>
    <row r="528" ht="15.75" customHeight="1">
      <c r="A528" s="199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1"/>
    </row>
    <row r="529" ht="15.75" customHeight="1">
      <c r="A529" s="199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1"/>
    </row>
    <row r="530" ht="15.75" customHeight="1">
      <c r="A530" s="199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1"/>
    </row>
    <row r="531" ht="15.75" customHeight="1">
      <c r="A531" s="199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1"/>
    </row>
    <row r="532" ht="15.75" customHeight="1">
      <c r="A532" s="199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1"/>
    </row>
    <row r="533" ht="15.75" customHeight="1">
      <c r="A533" s="199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1"/>
    </row>
    <row r="534" ht="15.75" customHeight="1">
      <c r="A534" s="199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1"/>
    </row>
    <row r="535" ht="15.75" customHeight="1">
      <c r="A535" s="199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1"/>
    </row>
    <row r="536" ht="15.75" customHeight="1">
      <c r="A536" s="199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1"/>
    </row>
    <row r="537" ht="15.75" customHeight="1">
      <c r="A537" s="199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1"/>
    </row>
    <row r="538" ht="15.75" customHeight="1">
      <c r="A538" s="199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1"/>
    </row>
    <row r="539" ht="15.75" customHeight="1">
      <c r="A539" s="199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1"/>
    </row>
    <row r="540" ht="15.75" customHeight="1">
      <c r="A540" s="199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1"/>
    </row>
    <row r="541" ht="15.75" customHeight="1">
      <c r="A541" s="199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1"/>
    </row>
    <row r="542" ht="15.75" customHeight="1">
      <c r="A542" s="199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1"/>
    </row>
    <row r="543" ht="15.75" customHeight="1">
      <c r="A543" s="199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1"/>
    </row>
    <row r="544" ht="15.75" customHeight="1">
      <c r="A544" s="199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1"/>
    </row>
    <row r="545" ht="15.75" customHeight="1">
      <c r="A545" s="199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1"/>
    </row>
    <row r="546" ht="15.75" customHeight="1">
      <c r="A546" s="199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1"/>
    </row>
    <row r="547" ht="15.75" customHeight="1">
      <c r="A547" s="199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1"/>
    </row>
    <row r="548" ht="15.75" customHeight="1">
      <c r="A548" s="199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1"/>
    </row>
    <row r="549" ht="15.75" customHeight="1">
      <c r="A549" s="199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1"/>
    </row>
    <row r="550" ht="15.75" customHeight="1">
      <c r="A550" s="199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1"/>
    </row>
    <row r="551" ht="15.75" customHeight="1">
      <c r="A551" s="199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1"/>
    </row>
    <row r="552" ht="15.75" customHeight="1">
      <c r="A552" s="199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1"/>
    </row>
    <row r="553" ht="15.75" customHeight="1">
      <c r="A553" s="199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1"/>
    </row>
    <row r="554" ht="15.75" customHeight="1">
      <c r="A554" s="199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1"/>
    </row>
    <row r="555" ht="15.75" customHeight="1">
      <c r="A555" s="199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1"/>
    </row>
    <row r="556" ht="15.75" customHeight="1">
      <c r="A556" s="199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1"/>
    </row>
    <row r="557" ht="15.75" customHeight="1">
      <c r="A557" s="199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1"/>
    </row>
    <row r="558" ht="15.75" customHeight="1">
      <c r="A558" s="199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1"/>
    </row>
    <row r="559" ht="15.75" customHeight="1">
      <c r="A559" s="199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1"/>
    </row>
    <row r="560" ht="15.75" customHeight="1">
      <c r="A560" s="199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1"/>
    </row>
    <row r="561" ht="15.75" customHeight="1">
      <c r="A561" s="199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1"/>
    </row>
    <row r="562" ht="15.75" customHeight="1">
      <c r="A562" s="199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1"/>
    </row>
    <row r="563" ht="15.75" customHeight="1">
      <c r="A563" s="199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1"/>
    </row>
    <row r="564" ht="15.75" customHeight="1">
      <c r="A564" s="199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1"/>
    </row>
    <row r="565" ht="15.75" customHeight="1">
      <c r="A565" s="199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1"/>
    </row>
    <row r="566" ht="15.75" customHeight="1">
      <c r="A566" s="199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1"/>
    </row>
    <row r="567" ht="15.75" customHeight="1">
      <c r="A567" s="199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1"/>
    </row>
    <row r="568" ht="15.75" customHeight="1">
      <c r="A568" s="199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1"/>
    </row>
    <row r="569" ht="15.75" customHeight="1">
      <c r="A569" s="199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1"/>
    </row>
    <row r="570" ht="15.75" customHeight="1">
      <c r="A570" s="199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1"/>
    </row>
    <row r="571" ht="15.75" customHeight="1">
      <c r="A571" s="199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1"/>
    </row>
    <row r="572" ht="15.75" customHeight="1">
      <c r="A572" s="199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1"/>
    </row>
    <row r="573" ht="15.75" customHeight="1">
      <c r="A573" s="199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1"/>
    </row>
    <row r="574" ht="15.75" customHeight="1">
      <c r="A574" s="199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1"/>
    </row>
    <row r="575" ht="15.75" customHeight="1">
      <c r="A575" s="199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1"/>
    </row>
    <row r="576" ht="15.75" customHeight="1">
      <c r="A576" s="199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1"/>
    </row>
    <row r="577" ht="15.75" customHeight="1">
      <c r="A577" s="199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1"/>
    </row>
    <row r="578" ht="15.75" customHeight="1">
      <c r="A578" s="199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1"/>
    </row>
    <row r="579" ht="15.75" customHeight="1">
      <c r="A579" s="199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1"/>
    </row>
    <row r="580" ht="15.75" customHeight="1">
      <c r="A580" s="199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1"/>
    </row>
    <row r="581" ht="15.75" customHeight="1">
      <c r="A581" s="199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1"/>
    </row>
    <row r="582" ht="15.75" customHeight="1">
      <c r="A582" s="199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1"/>
    </row>
    <row r="583" ht="15.75" customHeight="1">
      <c r="A583" s="199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1"/>
    </row>
    <row r="584" ht="15.75" customHeight="1">
      <c r="A584" s="199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1"/>
    </row>
    <row r="585" ht="15.75" customHeight="1">
      <c r="A585" s="199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1"/>
    </row>
    <row r="586" ht="15.75" customHeight="1">
      <c r="A586" s="199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1"/>
    </row>
    <row r="587" ht="15.75" customHeight="1">
      <c r="A587" s="199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1"/>
    </row>
    <row r="588" ht="15.75" customHeight="1">
      <c r="A588" s="199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1"/>
    </row>
    <row r="589" ht="15.75" customHeight="1">
      <c r="A589" s="199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1"/>
    </row>
    <row r="590" ht="15.75" customHeight="1">
      <c r="A590" s="199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1"/>
    </row>
    <row r="591" ht="15.75" customHeight="1">
      <c r="A591" s="199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1"/>
    </row>
    <row r="592" ht="15.75" customHeight="1">
      <c r="A592" s="199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1"/>
    </row>
    <row r="593" ht="15.75" customHeight="1">
      <c r="A593" s="199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1"/>
    </row>
    <row r="594" ht="15.75" customHeight="1">
      <c r="A594" s="199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1"/>
    </row>
    <row r="595" ht="15.75" customHeight="1">
      <c r="A595" s="199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1"/>
    </row>
    <row r="596" ht="15.75" customHeight="1">
      <c r="A596" s="199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1"/>
    </row>
    <row r="597" ht="15.75" customHeight="1">
      <c r="A597" s="199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1"/>
    </row>
    <row r="598" ht="15.75" customHeight="1">
      <c r="A598" s="199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1"/>
    </row>
    <row r="599" ht="15.75" customHeight="1">
      <c r="A599" s="199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1"/>
    </row>
    <row r="600" ht="15.75" customHeight="1">
      <c r="A600" s="199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1"/>
    </row>
    <row r="601" ht="15.75" customHeight="1">
      <c r="A601" s="199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1"/>
    </row>
    <row r="602" ht="15.75" customHeight="1">
      <c r="A602" s="199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1"/>
    </row>
    <row r="603" ht="15.75" customHeight="1">
      <c r="A603" s="199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1"/>
    </row>
    <row r="604" ht="15.75" customHeight="1">
      <c r="A604" s="199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1"/>
    </row>
    <row r="605" ht="15.75" customHeight="1">
      <c r="A605" s="199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1"/>
    </row>
    <row r="606" ht="15.75" customHeight="1">
      <c r="A606" s="199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1"/>
    </row>
    <row r="607" ht="15.75" customHeight="1">
      <c r="A607" s="199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1"/>
    </row>
    <row r="608" ht="15.75" customHeight="1">
      <c r="A608" s="199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1"/>
    </row>
    <row r="609" ht="15.75" customHeight="1">
      <c r="A609" s="199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1"/>
    </row>
    <row r="610" ht="15.75" customHeight="1">
      <c r="A610" s="199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1"/>
    </row>
    <row r="611" ht="15.75" customHeight="1">
      <c r="A611" s="199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1"/>
    </row>
    <row r="612" ht="15.75" customHeight="1">
      <c r="A612" s="199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1"/>
    </row>
    <row r="613" ht="15.75" customHeight="1">
      <c r="A613" s="199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1"/>
    </row>
    <row r="614" ht="15.75" customHeight="1">
      <c r="A614" s="199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1"/>
    </row>
    <row r="615" ht="15.75" customHeight="1">
      <c r="A615" s="199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1"/>
    </row>
    <row r="616" ht="15.75" customHeight="1">
      <c r="A616" s="199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1"/>
    </row>
    <row r="617" ht="15.75" customHeight="1">
      <c r="A617" s="199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1"/>
    </row>
    <row r="618" ht="15.75" customHeight="1">
      <c r="A618" s="199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1"/>
    </row>
    <row r="619" ht="15.75" customHeight="1">
      <c r="A619" s="199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1"/>
    </row>
    <row r="620" ht="15.75" customHeight="1">
      <c r="A620" s="199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1"/>
    </row>
    <row r="621" ht="15.75" customHeight="1">
      <c r="A621" s="199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1"/>
    </row>
    <row r="622" ht="15.75" customHeight="1">
      <c r="A622" s="199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1"/>
    </row>
    <row r="623" ht="15.75" customHeight="1">
      <c r="A623" s="199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1"/>
    </row>
    <row r="624" ht="15.75" customHeight="1">
      <c r="A624" s="199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1"/>
    </row>
    <row r="625" ht="15.75" customHeight="1">
      <c r="A625" s="199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1"/>
    </row>
    <row r="626" ht="15.75" customHeight="1">
      <c r="A626" s="199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1"/>
    </row>
    <row r="627" ht="15.75" customHeight="1">
      <c r="A627" s="199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1"/>
    </row>
    <row r="628" ht="15.75" customHeight="1">
      <c r="A628" s="199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1"/>
    </row>
    <row r="629" ht="15.75" customHeight="1">
      <c r="A629" s="199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1"/>
    </row>
    <row r="630" ht="15.75" customHeight="1">
      <c r="A630" s="199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1"/>
    </row>
    <row r="631" ht="15.75" customHeight="1">
      <c r="A631" s="199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1"/>
    </row>
    <row r="632" ht="15.75" customHeight="1">
      <c r="A632" s="199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1"/>
    </row>
    <row r="633" ht="15.75" customHeight="1">
      <c r="A633" s="199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1"/>
    </row>
    <row r="634" ht="15.75" customHeight="1">
      <c r="A634" s="199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1"/>
    </row>
    <row r="635" ht="15.75" customHeight="1">
      <c r="A635" s="199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1"/>
    </row>
    <row r="636" ht="15.75" customHeight="1">
      <c r="A636" s="199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1"/>
    </row>
    <row r="637" ht="15.75" customHeight="1">
      <c r="A637" s="199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1"/>
    </row>
    <row r="638" ht="15.75" customHeight="1">
      <c r="A638" s="199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1"/>
    </row>
    <row r="639" ht="15.75" customHeight="1">
      <c r="A639" s="199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1"/>
    </row>
    <row r="640" ht="15.75" customHeight="1">
      <c r="A640" s="199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1"/>
    </row>
    <row r="641" ht="15.75" customHeight="1">
      <c r="A641" s="199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1"/>
    </row>
    <row r="642" ht="15.75" customHeight="1">
      <c r="A642" s="199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1"/>
    </row>
    <row r="643" ht="15.75" customHeight="1">
      <c r="A643" s="199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1"/>
    </row>
    <row r="644" ht="15.75" customHeight="1">
      <c r="A644" s="199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1"/>
    </row>
    <row r="645" ht="15.75" customHeight="1">
      <c r="A645" s="199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1"/>
    </row>
    <row r="646" ht="15.75" customHeight="1">
      <c r="A646" s="199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1"/>
    </row>
    <row r="647" ht="15.75" customHeight="1">
      <c r="A647" s="199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1"/>
    </row>
    <row r="648" ht="15.75" customHeight="1">
      <c r="A648" s="199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1"/>
    </row>
    <row r="649" ht="15.75" customHeight="1">
      <c r="A649" s="199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1"/>
    </row>
    <row r="650" ht="15.75" customHeight="1">
      <c r="A650" s="199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1"/>
    </row>
    <row r="651" ht="15.75" customHeight="1">
      <c r="A651" s="199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1"/>
    </row>
    <row r="652" ht="15.75" customHeight="1">
      <c r="A652" s="199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1"/>
    </row>
    <row r="653" ht="15.75" customHeight="1">
      <c r="A653" s="199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1"/>
    </row>
    <row r="654" ht="15.75" customHeight="1">
      <c r="A654" s="199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1"/>
    </row>
    <row r="655" ht="15.75" customHeight="1">
      <c r="A655" s="199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1"/>
    </row>
    <row r="656" ht="15.75" customHeight="1">
      <c r="A656" s="199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1"/>
    </row>
    <row r="657" ht="15.75" customHeight="1">
      <c r="A657" s="199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1"/>
    </row>
    <row r="658" ht="15.75" customHeight="1">
      <c r="A658" s="199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1"/>
    </row>
    <row r="659" ht="15.75" customHeight="1">
      <c r="A659" s="199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1"/>
    </row>
    <row r="660" ht="15.75" customHeight="1">
      <c r="A660" s="199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1"/>
    </row>
    <row r="661" ht="15.75" customHeight="1">
      <c r="A661" s="199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1"/>
    </row>
    <row r="662" ht="15.75" customHeight="1">
      <c r="A662" s="199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1"/>
    </row>
    <row r="663" ht="15.75" customHeight="1">
      <c r="A663" s="199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1"/>
    </row>
    <row r="664" ht="15.75" customHeight="1">
      <c r="A664" s="199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1"/>
    </row>
    <row r="665" ht="15.75" customHeight="1">
      <c r="A665" s="199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1"/>
    </row>
    <row r="666" ht="15.75" customHeight="1">
      <c r="A666" s="199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1"/>
    </row>
    <row r="667" ht="15.75" customHeight="1">
      <c r="A667" s="199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1"/>
    </row>
    <row r="668" ht="15.75" customHeight="1">
      <c r="A668" s="199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1"/>
    </row>
    <row r="669" ht="15.75" customHeight="1">
      <c r="A669" s="199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1"/>
    </row>
    <row r="670" ht="15.75" customHeight="1">
      <c r="A670" s="199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1"/>
    </row>
    <row r="671" ht="15.75" customHeight="1">
      <c r="A671" s="199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1"/>
    </row>
    <row r="672" ht="15.75" customHeight="1">
      <c r="A672" s="199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1"/>
    </row>
    <row r="673" ht="15.75" customHeight="1">
      <c r="A673" s="199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1"/>
    </row>
    <row r="674" ht="15.75" customHeight="1">
      <c r="A674" s="199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1"/>
    </row>
    <row r="675" ht="15.75" customHeight="1">
      <c r="A675" s="199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1"/>
    </row>
    <row r="676" ht="15.75" customHeight="1">
      <c r="A676" s="199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1"/>
    </row>
    <row r="677" ht="15.75" customHeight="1">
      <c r="A677" s="199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1"/>
    </row>
    <row r="678" ht="15.75" customHeight="1">
      <c r="A678" s="199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1"/>
    </row>
    <row r="679" ht="15.75" customHeight="1">
      <c r="A679" s="199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1"/>
    </row>
    <row r="680" ht="15.75" customHeight="1">
      <c r="A680" s="199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1"/>
    </row>
    <row r="681" ht="15.75" customHeight="1">
      <c r="A681" s="199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1"/>
    </row>
    <row r="682" ht="15.75" customHeight="1">
      <c r="A682" s="199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1"/>
    </row>
    <row r="683" ht="15.75" customHeight="1">
      <c r="A683" s="199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1"/>
    </row>
    <row r="684" ht="15.75" customHeight="1">
      <c r="A684" s="199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1"/>
    </row>
    <row r="685" ht="15.75" customHeight="1">
      <c r="A685" s="199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1"/>
    </row>
    <row r="686" ht="15.75" customHeight="1">
      <c r="A686" s="199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1"/>
    </row>
    <row r="687" ht="15.75" customHeight="1">
      <c r="A687" s="199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1"/>
    </row>
    <row r="688" ht="15.75" customHeight="1">
      <c r="A688" s="199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1"/>
    </row>
    <row r="689" ht="15.75" customHeight="1">
      <c r="A689" s="199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1"/>
    </row>
    <row r="690" ht="15.75" customHeight="1">
      <c r="A690" s="199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1"/>
    </row>
    <row r="691" ht="15.75" customHeight="1">
      <c r="A691" s="199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1"/>
    </row>
    <row r="692" ht="15.75" customHeight="1">
      <c r="A692" s="199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1"/>
    </row>
    <row r="693" ht="15.75" customHeight="1">
      <c r="A693" s="199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1"/>
    </row>
    <row r="694" ht="15.75" customHeight="1">
      <c r="A694" s="199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1"/>
    </row>
    <row r="695" ht="15.75" customHeight="1">
      <c r="A695" s="199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1"/>
    </row>
    <row r="696" ht="15.75" customHeight="1">
      <c r="A696" s="199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1"/>
    </row>
    <row r="697" ht="15.75" customHeight="1">
      <c r="A697" s="199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1"/>
    </row>
    <row r="698" ht="15.75" customHeight="1">
      <c r="A698" s="199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1"/>
    </row>
    <row r="699" ht="15.75" customHeight="1">
      <c r="A699" s="199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1"/>
    </row>
    <row r="700" ht="15.75" customHeight="1">
      <c r="A700" s="199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1"/>
    </row>
    <row r="701" ht="15.75" customHeight="1">
      <c r="A701" s="199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1"/>
    </row>
    <row r="702" ht="15.75" customHeight="1">
      <c r="A702" s="199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1"/>
    </row>
    <row r="703" ht="15.75" customHeight="1">
      <c r="A703" s="199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1"/>
    </row>
    <row r="704" ht="15.75" customHeight="1">
      <c r="A704" s="199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1"/>
    </row>
    <row r="705" ht="15.75" customHeight="1">
      <c r="A705" s="199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1"/>
    </row>
    <row r="706" ht="15.75" customHeight="1">
      <c r="A706" s="199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1"/>
    </row>
    <row r="707" ht="15.75" customHeight="1">
      <c r="A707" s="199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1"/>
    </row>
    <row r="708" ht="15.75" customHeight="1">
      <c r="A708" s="199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1"/>
    </row>
    <row r="709" ht="15.75" customHeight="1">
      <c r="A709" s="199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1"/>
    </row>
    <row r="710" ht="15.75" customHeight="1">
      <c r="A710" s="199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1"/>
    </row>
    <row r="711" ht="15.75" customHeight="1">
      <c r="A711" s="199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1"/>
    </row>
    <row r="712" ht="15.75" customHeight="1">
      <c r="A712" s="199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1"/>
    </row>
    <row r="713" ht="15.75" customHeight="1">
      <c r="A713" s="199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1"/>
    </row>
    <row r="714" ht="15.75" customHeight="1">
      <c r="A714" s="199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1"/>
    </row>
    <row r="715" ht="15.75" customHeight="1">
      <c r="A715" s="199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1"/>
    </row>
    <row r="716" ht="15.75" customHeight="1">
      <c r="A716" s="199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1"/>
    </row>
    <row r="717" ht="15.75" customHeight="1">
      <c r="A717" s="199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1"/>
    </row>
    <row r="718" ht="15.75" customHeight="1">
      <c r="A718" s="199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1"/>
    </row>
    <row r="719" ht="15.75" customHeight="1">
      <c r="A719" s="199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1"/>
    </row>
    <row r="720" ht="15.75" customHeight="1">
      <c r="A720" s="199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1"/>
    </row>
    <row r="721" ht="15.75" customHeight="1">
      <c r="A721" s="199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1"/>
    </row>
    <row r="722" ht="15.75" customHeight="1">
      <c r="A722" s="199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1"/>
    </row>
    <row r="723" ht="15.75" customHeight="1">
      <c r="A723" s="199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1"/>
    </row>
    <row r="724" ht="15.75" customHeight="1">
      <c r="A724" s="199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1"/>
    </row>
    <row r="725" ht="15.75" customHeight="1">
      <c r="A725" s="199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1"/>
    </row>
    <row r="726" ht="15.75" customHeight="1">
      <c r="A726" s="199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1"/>
    </row>
    <row r="727" ht="15.75" customHeight="1">
      <c r="A727" s="199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1"/>
    </row>
    <row r="728" ht="15.75" customHeight="1">
      <c r="A728" s="199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1"/>
    </row>
    <row r="729" ht="15.75" customHeight="1">
      <c r="A729" s="199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1"/>
    </row>
    <row r="730" ht="15.75" customHeight="1">
      <c r="A730" s="199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1"/>
    </row>
    <row r="731" ht="15.75" customHeight="1">
      <c r="A731" s="199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1"/>
    </row>
    <row r="732" ht="15.75" customHeight="1">
      <c r="A732" s="199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1"/>
    </row>
    <row r="733" ht="15.75" customHeight="1">
      <c r="A733" s="199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1"/>
    </row>
    <row r="734" ht="15.75" customHeight="1">
      <c r="A734" s="199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1"/>
    </row>
    <row r="735" ht="15.75" customHeight="1">
      <c r="A735" s="199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1"/>
    </row>
    <row r="736" ht="15.75" customHeight="1">
      <c r="A736" s="199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1"/>
    </row>
    <row r="737" ht="15.75" customHeight="1">
      <c r="A737" s="199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1"/>
    </row>
    <row r="738" ht="15.75" customHeight="1">
      <c r="A738" s="199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1"/>
    </row>
    <row r="739" ht="15.75" customHeight="1">
      <c r="A739" s="199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1"/>
    </row>
    <row r="740" ht="15.75" customHeight="1">
      <c r="A740" s="199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1"/>
    </row>
    <row r="741" ht="15.75" customHeight="1">
      <c r="A741" s="199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1"/>
    </row>
    <row r="742" ht="15.75" customHeight="1">
      <c r="A742" s="199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1"/>
    </row>
    <row r="743" ht="15.75" customHeight="1">
      <c r="A743" s="199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1"/>
    </row>
    <row r="744" ht="15.75" customHeight="1">
      <c r="A744" s="199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1"/>
    </row>
    <row r="745" ht="15.75" customHeight="1">
      <c r="A745" s="199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1"/>
    </row>
    <row r="746" ht="15.75" customHeight="1">
      <c r="A746" s="199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1"/>
    </row>
    <row r="747" ht="15.75" customHeight="1">
      <c r="A747" s="199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1"/>
    </row>
    <row r="748" ht="15.75" customHeight="1">
      <c r="A748" s="199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1"/>
    </row>
    <row r="749" ht="15.75" customHeight="1">
      <c r="A749" s="199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1"/>
    </row>
    <row r="750" ht="15.75" customHeight="1">
      <c r="A750" s="199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1"/>
    </row>
    <row r="751" ht="15.75" customHeight="1">
      <c r="A751" s="199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1"/>
    </row>
    <row r="752" ht="15.75" customHeight="1">
      <c r="A752" s="199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1"/>
    </row>
    <row r="753" ht="15.75" customHeight="1">
      <c r="A753" s="199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1"/>
    </row>
    <row r="754" ht="15.75" customHeight="1">
      <c r="A754" s="199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1"/>
    </row>
    <row r="755" ht="15.75" customHeight="1">
      <c r="A755" s="199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1"/>
    </row>
    <row r="756" ht="15.75" customHeight="1">
      <c r="A756" s="199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1"/>
    </row>
    <row r="757" ht="15.75" customHeight="1">
      <c r="A757" s="199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1"/>
    </row>
    <row r="758" ht="15.75" customHeight="1">
      <c r="A758" s="199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1"/>
    </row>
    <row r="759" ht="15.75" customHeight="1">
      <c r="A759" s="199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1"/>
    </row>
    <row r="760" ht="15.75" customHeight="1">
      <c r="A760" s="199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1"/>
    </row>
    <row r="761" ht="15.75" customHeight="1">
      <c r="A761" s="199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1"/>
    </row>
    <row r="762" ht="15.75" customHeight="1">
      <c r="A762" s="199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1"/>
    </row>
    <row r="763" ht="15.75" customHeight="1">
      <c r="A763" s="199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1"/>
    </row>
    <row r="764" ht="15.75" customHeight="1">
      <c r="A764" s="199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1"/>
    </row>
    <row r="765" ht="15.75" customHeight="1">
      <c r="A765" s="199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1"/>
    </row>
    <row r="766" ht="15.75" customHeight="1">
      <c r="A766" s="199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1"/>
    </row>
    <row r="767" ht="15.75" customHeight="1">
      <c r="A767" s="199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1"/>
    </row>
    <row r="768" ht="15.75" customHeight="1">
      <c r="A768" s="199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1"/>
    </row>
    <row r="769" ht="15.75" customHeight="1">
      <c r="A769" s="199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1"/>
    </row>
    <row r="770" ht="15.75" customHeight="1">
      <c r="A770" s="199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1"/>
    </row>
    <row r="771" ht="15.75" customHeight="1">
      <c r="A771" s="199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1"/>
    </row>
    <row r="772" ht="15.75" customHeight="1">
      <c r="A772" s="199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1"/>
    </row>
    <row r="773" ht="15.75" customHeight="1">
      <c r="A773" s="199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1"/>
    </row>
    <row r="774" ht="15.75" customHeight="1">
      <c r="A774" s="199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1"/>
    </row>
    <row r="775" ht="15.75" customHeight="1">
      <c r="A775" s="199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1"/>
    </row>
    <row r="776" ht="15.75" customHeight="1">
      <c r="A776" s="199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1"/>
    </row>
    <row r="777" ht="15.75" customHeight="1">
      <c r="A777" s="199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1"/>
    </row>
    <row r="778" ht="15.75" customHeight="1">
      <c r="A778" s="199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1"/>
    </row>
    <row r="779" ht="15.75" customHeight="1">
      <c r="A779" s="199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1"/>
    </row>
    <row r="780" ht="15.75" customHeight="1">
      <c r="A780" s="199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1"/>
    </row>
    <row r="781" ht="15.75" customHeight="1">
      <c r="A781" s="199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1"/>
    </row>
    <row r="782" ht="15.75" customHeight="1">
      <c r="A782" s="199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1"/>
    </row>
    <row r="783" ht="15.75" customHeight="1">
      <c r="A783" s="199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1"/>
    </row>
    <row r="784" ht="15.75" customHeight="1">
      <c r="A784" s="199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1"/>
    </row>
    <row r="785" ht="15.75" customHeight="1">
      <c r="A785" s="199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1"/>
    </row>
    <row r="786" ht="15.75" customHeight="1">
      <c r="A786" s="199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1"/>
    </row>
    <row r="787" ht="15.75" customHeight="1">
      <c r="A787" s="199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1"/>
    </row>
    <row r="788" ht="15.75" customHeight="1">
      <c r="A788" s="199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1"/>
    </row>
    <row r="789" ht="15.75" customHeight="1">
      <c r="A789" s="199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1"/>
    </row>
    <row r="790" ht="15.75" customHeight="1">
      <c r="A790" s="199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1"/>
    </row>
    <row r="791" ht="15.75" customHeight="1">
      <c r="A791" s="199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1"/>
    </row>
    <row r="792" ht="15.75" customHeight="1">
      <c r="A792" s="199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1"/>
    </row>
    <row r="793" ht="15.75" customHeight="1">
      <c r="A793" s="199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1"/>
    </row>
    <row r="794" ht="15.75" customHeight="1">
      <c r="A794" s="199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1"/>
    </row>
    <row r="795" ht="15.75" customHeight="1">
      <c r="A795" s="199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1"/>
    </row>
    <row r="796" ht="15.75" customHeight="1">
      <c r="A796" s="199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1"/>
    </row>
    <row r="797" ht="15.75" customHeight="1">
      <c r="A797" s="199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1"/>
    </row>
    <row r="798" ht="15.75" customHeight="1">
      <c r="A798" s="199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1"/>
    </row>
    <row r="799" ht="15.75" customHeight="1">
      <c r="A799" s="199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1"/>
    </row>
    <row r="800" ht="15.75" customHeight="1">
      <c r="A800" s="199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1"/>
    </row>
    <row r="801" ht="15.75" customHeight="1">
      <c r="A801" s="199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1"/>
    </row>
    <row r="802" ht="15.75" customHeight="1">
      <c r="A802" s="199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1"/>
    </row>
    <row r="803" ht="15.75" customHeight="1">
      <c r="A803" s="199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1"/>
    </row>
    <row r="804" ht="15.75" customHeight="1">
      <c r="A804" s="199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1"/>
    </row>
    <row r="805" ht="15.75" customHeight="1">
      <c r="A805" s="199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1"/>
    </row>
    <row r="806" ht="15.75" customHeight="1">
      <c r="A806" s="199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1"/>
    </row>
    <row r="807" ht="15.75" customHeight="1">
      <c r="A807" s="199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1"/>
    </row>
    <row r="808" ht="15.75" customHeight="1">
      <c r="A808" s="199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1"/>
    </row>
    <row r="809" ht="15.75" customHeight="1">
      <c r="A809" s="199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1"/>
    </row>
    <row r="810" ht="15.75" customHeight="1">
      <c r="A810" s="199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1"/>
    </row>
    <row r="811" ht="15.75" customHeight="1">
      <c r="A811" s="199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1"/>
    </row>
    <row r="812" ht="15.75" customHeight="1">
      <c r="A812" s="199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1"/>
    </row>
    <row r="813" ht="15.75" customHeight="1">
      <c r="A813" s="199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1"/>
    </row>
    <row r="814" ht="15.75" customHeight="1">
      <c r="A814" s="199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1"/>
    </row>
    <row r="815" ht="15.75" customHeight="1">
      <c r="A815" s="199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1"/>
    </row>
    <row r="816" ht="15.75" customHeight="1">
      <c r="A816" s="199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1"/>
    </row>
    <row r="817" ht="15.75" customHeight="1">
      <c r="A817" s="199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1"/>
    </row>
    <row r="818" ht="15.75" customHeight="1">
      <c r="A818" s="199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1"/>
    </row>
    <row r="819" ht="15.75" customHeight="1">
      <c r="A819" s="199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1"/>
    </row>
    <row r="820" ht="15.75" customHeight="1">
      <c r="A820" s="199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1"/>
    </row>
    <row r="821" ht="15.75" customHeight="1">
      <c r="A821" s="199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1"/>
    </row>
    <row r="822" ht="15.75" customHeight="1">
      <c r="A822" s="199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1"/>
    </row>
    <row r="823" ht="15.75" customHeight="1">
      <c r="A823" s="199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1"/>
    </row>
    <row r="824" ht="15.75" customHeight="1">
      <c r="A824" s="199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1"/>
    </row>
    <row r="825" ht="15.75" customHeight="1">
      <c r="A825" s="199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1"/>
    </row>
    <row r="826" ht="15.75" customHeight="1">
      <c r="A826" s="199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1"/>
    </row>
    <row r="827" ht="15.75" customHeight="1">
      <c r="A827" s="199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1"/>
    </row>
    <row r="828" ht="15.75" customHeight="1">
      <c r="A828" s="199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1"/>
    </row>
    <row r="829" ht="15.75" customHeight="1">
      <c r="A829" s="199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1"/>
    </row>
    <row r="830" ht="15.75" customHeight="1">
      <c r="A830" s="199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1"/>
    </row>
    <row r="831" ht="15.75" customHeight="1">
      <c r="A831" s="199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1"/>
    </row>
    <row r="832" ht="15.75" customHeight="1">
      <c r="A832" s="199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1"/>
    </row>
    <row r="833" ht="15.75" customHeight="1">
      <c r="A833" s="199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1"/>
    </row>
    <row r="834" ht="15.75" customHeight="1">
      <c r="A834" s="199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1"/>
    </row>
    <row r="835" ht="15.75" customHeight="1">
      <c r="A835" s="199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1"/>
    </row>
    <row r="836" ht="15.75" customHeight="1">
      <c r="A836" s="199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1"/>
    </row>
    <row r="837" ht="15.75" customHeight="1">
      <c r="A837" s="199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1"/>
    </row>
    <row r="838" ht="15.75" customHeight="1">
      <c r="A838" s="199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1"/>
    </row>
    <row r="839" ht="15.75" customHeight="1">
      <c r="A839" s="199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1"/>
    </row>
    <row r="840" ht="15.75" customHeight="1">
      <c r="A840" s="199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1"/>
    </row>
    <row r="841" ht="15.75" customHeight="1">
      <c r="A841" s="199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1"/>
    </row>
    <row r="842" ht="15.75" customHeight="1">
      <c r="A842" s="199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1"/>
    </row>
    <row r="843" ht="15.75" customHeight="1">
      <c r="A843" s="199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1"/>
    </row>
    <row r="844" ht="15.75" customHeight="1">
      <c r="A844" s="199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1"/>
    </row>
    <row r="845" ht="15.75" customHeight="1">
      <c r="A845" s="199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1"/>
    </row>
    <row r="846" ht="15.75" customHeight="1">
      <c r="A846" s="199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1"/>
    </row>
    <row r="847" ht="15.75" customHeight="1">
      <c r="A847" s="199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1"/>
    </row>
    <row r="848" ht="15.75" customHeight="1">
      <c r="A848" s="199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1"/>
    </row>
    <row r="849" ht="15.75" customHeight="1">
      <c r="A849" s="199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1"/>
    </row>
    <row r="850" ht="15.75" customHeight="1">
      <c r="A850" s="199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1"/>
    </row>
    <row r="851" ht="15.75" customHeight="1">
      <c r="A851" s="199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1"/>
    </row>
    <row r="852" ht="15.75" customHeight="1">
      <c r="A852" s="199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1"/>
    </row>
    <row r="853" ht="15.75" customHeight="1">
      <c r="A853" s="199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1"/>
    </row>
    <row r="854" ht="15.75" customHeight="1">
      <c r="A854" s="199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1"/>
    </row>
    <row r="855" ht="15.75" customHeight="1">
      <c r="A855" s="199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1"/>
    </row>
    <row r="856" ht="15.75" customHeight="1">
      <c r="A856" s="199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1"/>
    </row>
    <row r="857" ht="15.75" customHeight="1">
      <c r="A857" s="199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1"/>
    </row>
    <row r="858" ht="15.75" customHeight="1">
      <c r="A858" s="199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1"/>
    </row>
    <row r="859" ht="15.75" customHeight="1">
      <c r="A859" s="199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1"/>
    </row>
    <row r="860" ht="15.75" customHeight="1">
      <c r="A860" s="199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1"/>
    </row>
    <row r="861" ht="15.75" customHeight="1">
      <c r="A861" s="199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1"/>
    </row>
    <row r="862" ht="15.75" customHeight="1">
      <c r="A862" s="199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1"/>
    </row>
    <row r="863" ht="15.75" customHeight="1">
      <c r="A863" s="199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1"/>
    </row>
    <row r="864" ht="15.75" customHeight="1">
      <c r="A864" s="199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1"/>
    </row>
    <row r="865" ht="15.75" customHeight="1">
      <c r="A865" s="199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1"/>
    </row>
    <row r="866" ht="15.75" customHeight="1">
      <c r="A866" s="199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1"/>
    </row>
    <row r="867" ht="15.75" customHeight="1">
      <c r="A867" s="199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1"/>
    </row>
    <row r="868" ht="15.75" customHeight="1">
      <c r="A868" s="199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1"/>
    </row>
    <row r="869" ht="15.75" customHeight="1">
      <c r="A869" s="199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1"/>
    </row>
    <row r="870" ht="15.75" customHeight="1">
      <c r="A870" s="199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1"/>
    </row>
    <row r="871" ht="15.75" customHeight="1">
      <c r="A871" s="199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1"/>
    </row>
    <row r="872" ht="15.75" customHeight="1">
      <c r="A872" s="199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1"/>
    </row>
    <row r="873" ht="15.75" customHeight="1">
      <c r="A873" s="199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1"/>
    </row>
    <row r="874" ht="15.75" customHeight="1">
      <c r="A874" s="199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1"/>
    </row>
    <row r="875" ht="15.75" customHeight="1">
      <c r="A875" s="199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1"/>
    </row>
    <row r="876" ht="15.75" customHeight="1">
      <c r="A876" s="199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1"/>
    </row>
    <row r="877" ht="15.75" customHeight="1">
      <c r="A877" s="199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1"/>
    </row>
    <row r="878" ht="15.75" customHeight="1">
      <c r="A878" s="199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1"/>
    </row>
    <row r="879" ht="15.75" customHeight="1">
      <c r="A879" s="199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1"/>
    </row>
    <row r="880" ht="15.75" customHeight="1">
      <c r="A880" s="199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1"/>
    </row>
    <row r="881" ht="15.75" customHeight="1">
      <c r="A881" s="199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1"/>
    </row>
    <row r="882" ht="15.75" customHeight="1">
      <c r="A882" s="199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1"/>
    </row>
    <row r="883" ht="15.75" customHeight="1">
      <c r="A883" s="199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1"/>
    </row>
    <row r="884" ht="15.75" customHeight="1">
      <c r="A884" s="199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1"/>
    </row>
    <row r="885" ht="15.75" customHeight="1">
      <c r="A885" s="199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1"/>
    </row>
    <row r="886" ht="15.75" customHeight="1">
      <c r="A886" s="199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1"/>
    </row>
    <row r="887" ht="15.75" customHeight="1">
      <c r="A887" s="199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1"/>
    </row>
    <row r="888" ht="15.75" customHeight="1">
      <c r="A888" s="199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1"/>
    </row>
    <row r="889" ht="15.75" customHeight="1">
      <c r="A889" s="199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1"/>
    </row>
    <row r="890" ht="15.75" customHeight="1">
      <c r="A890" s="199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1"/>
    </row>
    <row r="891" ht="15.75" customHeight="1">
      <c r="A891" s="199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1"/>
    </row>
    <row r="892" ht="15.75" customHeight="1">
      <c r="A892" s="199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1"/>
    </row>
    <row r="893" ht="15.75" customHeight="1">
      <c r="A893" s="199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1"/>
    </row>
    <row r="894" ht="15.75" customHeight="1">
      <c r="A894" s="199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1"/>
    </row>
    <row r="895" ht="15.75" customHeight="1">
      <c r="A895" s="199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1"/>
    </row>
    <row r="896" ht="15.75" customHeight="1">
      <c r="A896" s="199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1"/>
    </row>
    <row r="897" ht="15.75" customHeight="1">
      <c r="A897" s="199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1"/>
    </row>
    <row r="898" ht="15.75" customHeight="1">
      <c r="A898" s="199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1"/>
    </row>
    <row r="899" ht="15.75" customHeight="1">
      <c r="A899" s="199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1"/>
    </row>
    <row r="900" ht="15.75" customHeight="1">
      <c r="A900" s="199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1"/>
    </row>
    <row r="901" ht="15.75" customHeight="1">
      <c r="A901" s="199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1"/>
    </row>
    <row r="902" ht="15.75" customHeight="1">
      <c r="A902" s="199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1"/>
    </row>
    <row r="903" ht="15.75" customHeight="1">
      <c r="A903" s="199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1"/>
    </row>
    <row r="904" ht="15.75" customHeight="1">
      <c r="A904" s="199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1"/>
    </row>
    <row r="905" ht="15.75" customHeight="1">
      <c r="A905" s="199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1"/>
    </row>
    <row r="906" ht="15.75" customHeight="1">
      <c r="A906" s="199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1"/>
    </row>
    <row r="907" ht="15.75" customHeight="1">
      <c r="A907" s="199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1"/>
    </row>
    <row r="908" ht="15.75" customHeight="1">
      <c r="A908" s="199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1"/>
    </row>
    <row r="909" ht="15.75" customHeight="1">
      <c r="A909" s="199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1"/>
    </row>
    <row r="910" ht="15.75" customHeight="1">
      <c r="A910" s="199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1"/>
    </row>
    <row r="911" ht="15.75" customHeight="1">
      <c r="A911" s="199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1"/>
    </row>
    <row r="912" ht="15.75" customHeight="1">
      <c r="A912" s="199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1"/>
    </row>
    <row r="913" ht="15.75" customHeight="1">
      <c r="A913" s="199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1"/>
    </row>
    <row r="914" ht="15.75" customHeight="1">
      <c r="A914" s="199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1"/>
    </row>
    <row r="915" ht="15.75" customHeight="1">
      <c r="A915" s="199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1"/>
    </row>
    <row r="916" ht="15.75" customHeight="1">
      <c r="A916" s="199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1"/>
    </row>
    <row r="917" ht="15.75" customHeight="1">
      <c r="A917" s="199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1"/>
    </row>
    <row r="918" ht="15.75" customHeight="1">
      <c r="A918" s="199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1"/>
    </row>
    <row r="919" ht="15.75" customHeight="1">
      <c r="A919" s="199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1"/>
    </row>
    <row r="920" ht="15.75" customHeight="1">
      <c r="A920" s="199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1"/>
    </row>
    <row r="921" ht="15.75" customHeight="1">
      <c r="A921" s="199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1"/>
    </row>
    <row r="922" ht="15.75" customHeight="1">
      <c r="A922" s="199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1"/>
    </row>
    <row r="923" ht="15.75" customHeight="1">
      <c r="A923" s="199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1"/>
    </row>
    <row r="924" ht="15.75" customHeight="1">
      <c r="A924" s="199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1"/>
    </row>
    <row r="925" ht="15.75" customHeight="1">
      <c r="A925" s="199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1"/>
    </row>
    <row r="926" ht="15.75" customHeight="1">
      <c r="A926" s="199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1"/>
    </row>
    <row r="927" ht="15.75" customHeight="1">
      <c r="A927" s="199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1"/>
    </row>
    <row r="928" ht="15.75" customHeight="1">
      <c r="A928" s="199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1"/>
    </row>
    <row r="929" ht="15.75" customHeight="1">
      <c r="A929" s="199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1"/>
    </row>
    <row r="930" ht="15.75" customHeight="1">
      <c r="A930" s="199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1"/>
    </row>
    <row r="931" ht="15.75" customHeight="1">
      <c r="A931" s="199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1"/>
    </row>
    <row r="932" ht="15.75" customHeight="1">
      <c r="A932" s="199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1"/>
    </row>
    <row r="933" ht="15.75" customHeight="1">
      <c r="A933" s="199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1"/>
    </row>
    <row r="934" ht="15.75" customHeight="1">
      <c r="A934" s="199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1"/>
    </row>
    <row r="935" ht="15.75" customHeight="1">
      <c r="A935" s="199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1"/>
    </row>
    <row r="936" ht="15.75" customHeight="1">
      <c r="A936" s="199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1"/>
    </row>
    <row r="937" ht="15.75" customHeight="1">
      <c r="A937" s="199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1"/>
    </row>
    <row r="938" ht="15.75" customHeight="1">
      <c r="A938" s="199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1"/>
    </row>
    <row r="939" ht="15.75" customHeight="1">
      <c r="A939" s="199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1"/>
    </row>
    <row r="940" ht="15.75" customHeight="1">
      <c r="A940" s="199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1"/>
    </row>
    <row r="941" ht="15.75" customHeight="1">
      <c r="A941" s="199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1"/>
    </row>
    <row r="942" ht="15.75" customHeight="1">
      <c r="A942" s="199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1"/>
    </row>
    <row r="943" ht="15.75" customHeight="1">
      <c r="A943" s="199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1"/>
    </row>
    <row r="944" ht="15.75" customHeight="1">
      <c r="A944" s="199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1"/>
    </row>
    <row r="945" ht="15.75" customHeight="1">
      <c r="A945" s="199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1"/>
    </row>
    <row r="946" ht="15.75" customHeight="1">
      <c r="A946" s="199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1"/>
    </row>
    <row r="947" ht="15.75" customHeight="1">
      <c r="A947" s="199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1"/>
    </row>
    <row r="948" ht="15.75" customHeight="1">
      <c r="A948" s="199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1"/>
    </row>
    <row r="949" ht="15.75" customHeight="1">
      <c r="A949" s="199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1"/>
    </row>
    <row r="950" ht="15.75" customHeight="1">
      <c r="A950" s="199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1"/>
    </row>
    <row r="951" ht="15.75" customHeight="1">
      <c r="A951" s="199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1"/>
    </row>
    <row r="952" ht="15.75" customHeight="1">
      <c r="A952" s="199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1"/>
    </row>
    <row r="953" ht="15.75" customHeight="1">
      <c r="A953" s="199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1"/>
    </row>
    <row r="954" ht="15.75" customHeight="1">
      <c r="A954" s="199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1"/>
    </row>
    <row r="955" ht="15.75" customHeight="1">
      <c r="A955" s="199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1"/>
    </row>
    <row r="956" ht="15.75" customHeight="1">
      <c r="A956" s="199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1"/>
    </row>
    <row r="957" ht="15.75" customHeight="1">
      <c r="A957" s="199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1"/>
    </row>
    <row r="958" ht="15.75" customHeight="1">
      <c r="A958" s="199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1"/>
    </row>
    <row r="959" ht="15.75" customHeight="1">
      <c r="A959" s="199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1"/>
    </row>
    <row r="960" ht="15.75" customHeight="1">
      <c r="A960" s="199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1"/>
    </row>
    <row r="961" ht="15.75" customHeight="1">
      <c r="A961" s="199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1"/>
    </row>
    <row r="962" ht="15.75" customHeight="1">
      <c r="A962" s="199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1"/>
    </row>
    <row r="963" ht="15.75" customHeight="1">
      <c r="A963" s="199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1"/>
    </row>
    <row r="964" ht="15.75" customHeight="1">
      <c r="A964" s="199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1"/>
    </row>
    <row r="965" ht="15.75" customHeight="1">
      <c r="A965" s="199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1"/>
    </row>
    <row r="966" ht="15.75" customHeight="1">
      <c r="A966" s="199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1"/>
    </row>
    <row r="967" ht="15.75" customHeight="1">
      <c r="A967" s="199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1"/>
    </row>
    <row r="968" ht="15.75" customHeight="1">
      <c r="A968" s="199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1"/>
    </row>
    <row r="969" ht="15.75" customHeight="1">
      <c r="A969" s="271"/>
      <c r="B969" s="272"/>
      <c r="C969" s="272"/>
      <c r="D969" s="272"/>
      <c r="E969" s="272"/>
      <c r="F969" s="272"/>
      <c r="G969" s="272"/>
      <c r="H969" s="272"/>
      <c r="I969" s="272"/>
      <c r="J969" s="272"/>
      <c r="K969" s="272"/>
      <c r="L969" s="272"/>
      <c r="M969" s="272"/>
      <c r="N969" s="272"/>
      <c r="O969" s="272"/>
      <c r="P969" s="272"/>
      <c r="Q969" s="272"/>
      <c r="R969" s="272"/>
      <c r="S969" s="272"/>
      <c r="T969" s="273"/>
    </row>
  </sheetData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&amp;C&amp;"Arial,Regular"&amp;10&amp;K000000000000&amp;P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