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1C8080DA-CF62-4A52-AF41-E5DBFC7EAE34}" xr6:coauthVersionLast="47" xr6:coauthVersionMax="47" xr10:uidLastSave="{00000000-0000-0000-0000-000000000000}"/>
  <bookViews>
    <workbookView xWindow="-104" yWindow="-104" windowWidth="22326" windowHeight="12649" activeTab="1" xr2:uid="{00000000-000D-0000-FFFF-FFFF00000000}"/>
  </bookViews>
  <sheets>
    <sheet name="KPI" sheetId="8" r:id="rId1"/>
    <sheet name="Dashboard" sheetId="10" r:id="rId2"/>
    <sheet name="Rating" sheetId="11" r:id="rId3"/>
    <sheet name="Gender" sheetId="12" r:id="rId4"/>
    <sheet name="Education" sheetId="13" r:id="rId5"/>
    <sheet name="Job" sheetId="14" r:id="rId6"/>
    <sheet name="Dept" sheetId="15" r:id="rId7"/>
    <sheet name="Age" sheetId="16" r:id="rId8"/>
    <sheet name="Marital" sheetId="17"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3" hidden="1">Job!$D$4:$D$12</definedName>
    <definedName name="_xlchart.v1.4" hidden="1">Job!$E$3</definedName>
    <definedName name="_xlchart.v1.5" hidden="1">Job!$E$4:$E$12</definedName>
    <definedName name="_xlchart.v1.6" hidden="1">Job!$D$4:$D$12</definedName>
    <definedName name="_xlchart.v1.7" hidden="1">Job!$E$3</definedName>
    <definedName name="_xlchart.v1.8" hidden="1">Job!$E$4:$E$12</definedName>
    <definedName name="_xlchart.v2.0" hidden="1">Marital!$D$4:$D$6</definedName>
    <definedName name="_xlchart.v2.1" hidden="1">Marital!$E$4:$E$6</definedName>
    <definedName name="_xlchart.v2.10" hidden="1">Marital!$E$4:$E$6</definedName>
    <definedName name="_xlchart.v2.11" hidden="1">Marital!$F$4:$F$6</definedName>
    <definedName name="_xlchart.v2.12" hidden="1">Marital!$D$4:$D$6</definedName>
    <definedName name="_xlchart.v2.13" hidden="1">Marital!$E$4:$E$6</definedName>
    <definedName name="_xlchart.v2.14" hidden="1">Marital!$F$4:$F$6</definedName>
    <definedName name="_xlchart.v2.2" hidden="1">Marital!$F$4:$F$6</definedName>
    <definedName name="_xlchart.v2.9" hidden="1">Marital!$D$4:$D$6</definedName>
    <definedName name="Slicer_Department">#N/A</definedName>
    <definedName name="Slicer_Education_Field2">#N/A</definedName>
    <definedName name="Slicer_Gender2">#N/A</definedName>
  </definedNames>
  <calcPr calcId="191029"/>
  <pivotCaches>
    <pivotCache cacheId="29"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7" l="1"/>
  <c r="D6" i="17"/>
  <c r="D4" i="17"/>
  <c r="D5" i="14"/>
  <c r="D6" i="14"/>
  <c r="D7" i="14"/>
  <c r="D8" i="14"/>
  <c r="D9" i="14"/>
  <c r="D10" i="14"/>
  <c r="D11" i="14"/>
  <c r="D12" i="14"/>
  <c r="D4" i="14"/>
  <c r="E5" i="17"/>
  <c r="E6" i="17"/>
  <c r="E4" i="17"/>
  <c r="E11" i="14"/>
  <c r="E12" i="14"/>
  <c r="E5" i="14"/>
  <c r="E7" i="14"/>
  <c r="E9" i="14"/>
  <c r="E10" i="14"/>
  <c r="E6" i="14"/>
  <c r="E8" i="14"/>
  <c r="E4" i="14"/>
  <c r="B10" i="12"/>
  <c r="B11" i="12"/>
  <c r="C8" i="11"/>
  <c r="B9" i="11"/>
  <c r="B8" i="11"/>
  <c r="E10" i="8"/>
  <c r="A10" i="8"/>
  <c r="B10" i="8"/>
  <c r="C11" i="12" l="1"/>
  <c r="C10" i="12"/>
  <c r="C9" i="11"/>
  <c r="C10" i="8"/>
  <c r="D10" i="8"/>
</calcChain>
</file>

<file path=xl/sharedStrings.xml><?xml version="1.0" encoding="utf-8"?>
<sst xmlns="http://schemas.openxmlformats.org/spreadsheetml/2006/main" count="19213" uniqueCount="1569">
  <si>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</si>
  <si>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</si>
  <si>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</si>
  <si>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</si>
  <si>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</si>
  <si>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</si>
  <si>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</si>
  <si>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</si>
  <si>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</si>
  <si>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</si>
  <si>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</si>
  <si>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</si>
  <si>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</si>
  <si>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</si>
  <si>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</si>
  <si>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</si>
  <si>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</si>
  <si>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</si>
  <si>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</si>
  <si>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</si>
  <si>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</si>
  <si>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</si>
  <si>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</si>
  <si>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</si>
  <si>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</si>
  <si>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</si>
  <si>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</si>
  <si>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</si>
  <si>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</si>
  <si>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</si>
  <si>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</si>
  <si>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</si>
  <si>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</si>
  <si>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</si>
  <si>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</si>
  <si>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</si>
  <si>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</si>
  <si>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</si>
  <si>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</si>
  <si>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</si>
  <si>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</si>
  <si>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</si>
  <si>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</si>
  <si>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</si>
  <si>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</si>
  <si>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</si>
  <si>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</si>
  <si>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</si>
  <si>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</si>
  <si>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</si>
  <si>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</si>
  <si>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</si>
  <si>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</si>
  <si>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</si>
  <si>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</si>
  <si>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</si>
  <si>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</si>
  <si>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</si>
  <si>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</si>
  <si>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</si>
  <si>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</si>
  <si>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</si>
  <si>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</si>
  <si>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</si>
  <si>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</si>
  <si>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</si>
  <si>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</si>
  <si>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</si>
  <si>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</si>
  <si>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</si>
  <si>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</si>
  <si>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</si>
  <si>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</si>
  <si>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</si>
  <si>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</si>
  <si>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</si>
  <si>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</si>
  <si>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</si>
  <si>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</si>
  <si>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</si>
  <si>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</si>
  <si>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</si>
  <si>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</si>
  <si>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</si>
  <si>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</si>
  <si>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</si>
  <si>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</si>
  <si>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</si>
  <si>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</si>
  <si>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</si>
  <si>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</si>
  <si>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</si>
  <si>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</si>
  <si>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</si>
  <si>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</si>
  <si>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</si>
  <si>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</si>
  <si>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</si>
  <si>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</si>
  <si>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</si>
  <si>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</si>
  <si>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</si>
  <si>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</si>
  <si>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</si>
  <si>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</si>
  <si>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</si>
  <si>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</si>
  <si>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</si>
  <si>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</si>
  <si>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</si>
  <si>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</si>
  <si>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</si>
  <si>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</si>
  <si>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</si>
  <si>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</si>
  <si>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</si>
  <si>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</si>
  <si>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</si>
  <si>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</si>
  <si>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</si>
  <si>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</si>
  <si>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</si>
  <si>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</si>
  <si>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</si>
  <si>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</si>
  <si>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</si>
  <si>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</si>
  <si>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</si>
  <si>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</si>
  <si>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</si>
  <si>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</si>
  <si>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</si>
  <si>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</si>
  <si>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</si>
  <si>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</si>
  <si>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</si>
  <si>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</si>
  <si>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</si>
  <si>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</si>
  <si>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</si>
  <si>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</si>
  <si>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</si>
  <si>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</si>
  <si>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</si>
  <si>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</si>
  <si>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</si>
  <si>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</si>
  <si>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</si>
  <si>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</si>
  <si>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</si>
  <si>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</si>
  <si>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</si>
  <si>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</si>
  <si>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</si>
  <si>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</si>
  <si>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</si>
  <si>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</si>
  <si>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</si>
  <si>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</si>
  <si>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</si>
  <si>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</si>
  <si>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</si>
  <si>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</si>
  <si>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</si>
  <si>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</si>
  <si>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</si>
  <si>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</si>
  <si>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</si>
  <si>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</si>
  <si>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</si>
  <si>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</si>
  <si>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</si>
  <si>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</si>
  <si>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</si>
  <si>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</si>
  <si>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</si>
  <si>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</si>
  <si>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</si>
  <si>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</si>
  <si>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</si>
  <si>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</si>
  <si>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</si>
  <si>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</si>
  <si>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</si>
  <si>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</si>
  <si>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</si>
  <si>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</si>
  <si>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</si>
  <si>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</si>
  <si>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</si>
  <si>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</si>
  <si>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</si>
  <si>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</si>
  <si>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</si>
  <si>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</si>
  <si>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</si>
  <si>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</si>
  <si>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</si>
  <si>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</si>
  <si>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</si>
  <si>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</si>
  <si>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</si>
  <si>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</si>
  <si>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</si>
  <si>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</si>
  <si>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</si>
  <si>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</si>
  <si>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</si>
  <si>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</si>
  <si>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</si>
  <si>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</si>
  <si>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</si>
  <si>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</si>
  <si>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</si>
  <si>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</si>
  <si>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</si>
  <si>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</si>
  <si>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</si>
  <si>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</si>
  <si>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</si>
  <si>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</si>
  <si>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</si>
  <si>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</si>
  <si>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</si>
  <si>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</si>
  <si>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</si>
  <si>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</si>
  <si>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</si>
  <si>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</si>
  <si>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</si>
  <si>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</si>
  <si>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</si>
  <si>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</si>
  <si>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</si>
  <si>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</si>
  <si>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</si>
  <si>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</si>
  <si>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</si>
  <si>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</si>
  <si>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</si>
  <si>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</si>
  <si>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</si>
  <si>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</si>
  <si>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</si>
  <si>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</si>
  <si>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</si>
  <si>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</si>
  <si>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</si>
  <si>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</si>
  <si>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</si>
  <si>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</si>
  <si>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</si>
  <si>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</si>
  <si>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</si>
  <si>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</si>
  <si>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</si>
  <si>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</si>
  <si>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</si>
  <si>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</si>
  <si>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</si>
  <si>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</si>
  <si>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</si>
  <si>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</si>
  <si>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</si>
  <si>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</si>
  <si>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</si>
  <si>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</si>
  <si>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</si>
  <si>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</si>
  <si>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</si>
  <si>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</si>
  <si>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</si>
  <si>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</si>
  <si>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</si>
  <si>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</si>
  <si>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</si>
  <si>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</si>
  <si>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</si>
  <si>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</si>
  <si>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</si>
  <si>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</si>
  <si>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</si>
  <si>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</si>
  <si>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</si>
  <si>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</si>
  <si>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</si>
  <si>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</si>
  <si>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</si>
  <si>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</si>
  <si>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</si>
  <si>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</si>
  <si>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</si>
  <si>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</si>
  <si>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</si>
  <si>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</si>
  <si>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</si>
  <si>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</si>
  <si>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</si>
  <si>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</si>
  <si>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</si>
  <si>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</si>
  <si>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</si>
  <si>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</si>
  <si>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</si>
  <si>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</si>
  <si>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</si>
  <si>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</si>
  <si>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</si>
  <si>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</si>
  <si>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</si>
  <si>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</si>
  <si>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</si>
  <si>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</si>
  <si>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</si>
  <si>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</si>
  <si>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</si>
  <si>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</si>
  <si>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</si>
  <si>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</si>
  <si>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</si>
  <si>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</si>
  <si>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</si>
  <si>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</si>
  <si>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</si>
  <si>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</si>
  <si>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</si>
  <si>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</si>
  <si>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</si>
  <si>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</si>
  <si>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</si>
  <si>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</si>
  <si>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</si>
  <si>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</si>
  <si>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</si>
  <si>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</si>
  <si>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</si>
  <si>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</si>
  <si>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</si>
  <si>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</si>
  <si>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</si>
  <si>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</si>
  <si>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</si>
  <si>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</si>
  <si>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</si>
  <si>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</si>
  <si>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</si>
  <si>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</si>
  <si>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</si>
  <si>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</si>
  <si>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</si>
  <si>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</si>
  <si>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</si>
  <si>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</si>
  <si>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</si>
  <si>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</si>
  <si>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</si>
  <si>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</si>
  <si>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</si>
  <si>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</si>
  <si>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</si>
  <si>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</si>
  <si>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</si>
  <si>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</si>
  <si>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</si>
  <si>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</si>
  <si>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</si>
  <si>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</si>
  <si>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</si>
  <si>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</si>
  <si>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</si>
  <si>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</si>
  <si>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</si>
  <si>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</si>
  <si>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</si>
  <si>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</si>
  <si>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</si>
  <si>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</si>
  <si>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</si>
  <si>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</si>
  <si>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</si>
  <si>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</si>
  <si>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</si>
  <si>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</si>
  <si>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</si>
  <si>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</si>
  <si>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</si>
  <si>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</si>
  <si>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</si>
  <si>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</si>
  <si>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</si>
  <si>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</si>
  <si>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</si>
  <si>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</si>
  <si>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</si>
  <si>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</si>
  <si>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</si>
  <si>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</si>
  <si>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</si>
  <si>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</si>
  <si>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</si>
  <si>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</si>
  <si>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</si>
  <si>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</si>
  <si>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</si>
  <si>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</si>
  <si>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</si>
  <si>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</si>
  <si>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</si>
  <si>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</si>
  <si>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</si>
  <si>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</si>
  <si>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</si>
  <si>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</si>
  <si>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</si>
  <si>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</si>
  <si>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</si>
  <si>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</si>
  <si>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</si>
  <si>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</si>
  <si>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</si>
  <si>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</si>
  <si>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</si>
  <si>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</si>
  <si>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</si>
  <si>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</si>
  <si>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</si>
  <si>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</si>
  <si>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</si>
  <si>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</si>
  <si>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</si>
  <si>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</si>
  <si>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</si>
  <si>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</si>
  <si>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</si>
  <si>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</si>
  <si>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</si>
  <si>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</si>
  <si>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</si>
  <si>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</si>
  <si>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</si>
  <si>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</si>
  <si>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</si>
  <si>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</si>
  <si>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</si>
  <si>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</si>
  <si>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</si>
  <si>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</si>
  <si>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</si>
  <si>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</si>
  <si>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</si>
  <si>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</si>
  <si>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</si>
  <si>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</si>
  <si>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</si>
  <si>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</si>
  <si>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</si>
  <si>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</si>
  <si>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</si>
  <si>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</si>
  <si>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</si>
  <si>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</si>
  <si>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</si>
  <si>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</si>
  <si>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</si>
  <si>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</si>
  <si>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</si>
  <si>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</si>
  <si>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</si>
  <si>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</si>
  <si>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</si>
  <si>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</si>
  <si>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</si>
  <si>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</si>
  <si>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</si>
  <si>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</si>
  <si>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</si>
  <si>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</si>
  <si>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</si>
  <si>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</si>
  <si>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</si>
  <si>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</si>
  <si>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</si>
  <si>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</si>
  <si>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</si>
  <si>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</si>
  <si>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</si>
  <si>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</si>
  <si>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</si>
  <si>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</si>
  <si>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</si>
  <si>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</si>
  <si>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</si>
  <si>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</si>
  <si>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</si>
  <si>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</si>
  <si>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</si>
  <si>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</si>
  <si>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</si>
  <si>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</si>
  <si>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</si>
  <si>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</si>
  <si>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</si>
  <si>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</si>
  <si>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</si>
  <si>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</si>
  <si>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</si>
  <si>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</si>
  <si>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</si>
  <si>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</si>
  <si>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</si>
  <si>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</si>
  <si>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</si>
  <si>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</si>
  <si>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</si>
  <si>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</si>
  <si>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</si>
  <si>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</si>
  <si>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</si>
  <si>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</si>
  <si>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</si>
  <si>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</si>
  <si>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</si>
  <si>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</si>
  <si>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</si>
  <si>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</si>
  <si>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</si>
  <si>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</si>
  <si>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</si>
  <si>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</si>
  <si>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</si>
  <si>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</si>
  <si>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</si>
  <si>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</si>
  <si>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</si>
  <si>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</si>
  <si>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</si>
  <si>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</si>
  <si>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</si>
  <si>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</si>
  <si>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</si>
  <si>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</si>
  <si>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</si>
  <si>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</si>
  <si>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</si>
  <si>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</si>
  <si>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</si>
  <si>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</si>
  <si>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</si>
  <si>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</si>
  <si>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</si>
  <si>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</si>
  <si>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</si>
  <si>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</si>
  <si>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</si>
  <si>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</si>
  <si>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</si>
  <si>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</si>
  <si>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</si>
  <si>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</si>
  <si>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</si>
  <si>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</si>
  <si>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</si>
  <si>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</si>
  <si>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</si>
  <si>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</si>
  <si>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</si>
  <si>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</si>
  <si>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</si>
  <si>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</si>
  <si>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</si>
  <si>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</si>
  <si>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</si>
  <si>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</si>
  <si>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</si>
  <si>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</si>
  <si>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</si>
  <si>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</si>
  <si>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</si>
  <si>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</si>
  <si>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</si>
  <si>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</si>
  <si>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</si>
  <si>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</si>
  <si>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</si>
  <si>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</si>
  <si>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</si>
  <si>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</si>
  <si>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</si>
  <si>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</si>
  <si>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</si>
  <si>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</si>
  <si>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</si>
  <si>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</si>
  <si>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</si>
  <si>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</si>
  <si>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</si>
  <si>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</si>
  <si>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</si>
  <si>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</si>
  <si>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</si>
  <si>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</si>
  <si>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</si>
  <si>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</si>
  <si>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</si>
  <si>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</si>
  <si>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</si>
  <si>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</si>
  <si>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</si>
  <si>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</si>
  <si>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</si>
  <si>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</si>
  <si>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</si>
  <si>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</si>
  <si>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</si>
  <si>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</si>
  <si>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</si>
  <si>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</si>
  <si>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</si>
  <si>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</si>
  <si>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</si>
  <si>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</si>
  <si>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</si>
  <si>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</si>
  <si>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</si>
  <si>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</si>
  <si>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</si>
  <si>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</si>
  <si>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</si>
  <si>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</si>
  <si>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</si>
  <si>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</si>
  <si>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</si>
  <si>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</si>
  <si>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</si>
  <si>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</si>
  <si>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</si>
  <si>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</si>
  <si>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</si>
  <si>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</si>
  <si>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</si>
  <si>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</si>
  <si>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</si>
  <si>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</si>
  <si>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</si>
  <si>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</si>
  <si>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</si>
  <si>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</si>
  <si>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</si>
  <si>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</si>
  <si>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</si>
  <si>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</si>
  <si>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</si>
  <si>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</si>
  <si>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</si>
  <si>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</si>
  <si>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</si>
  <si>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</si>
  <si>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</si>
  <si>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</si>
  <si>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</si>
  <si>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</si>
  <si>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</si>
  <si>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</si>
  <si>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</si>
  <si>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</si>
  <si>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</si>
  <si>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</si>
  <si>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</si>
  <si>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</si>
  <si>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</si>
  <si>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</si>
  <si>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</si>
  <si>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</si>
  <si>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</si>
  <si>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</si>
  <si>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</si>
  <si>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</si>
  <si>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</si>
  <si>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</si>
  <si>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</si>
  <si>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</si>
  <si>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</si>
  <si>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</si>
  <si>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</si>
  <si>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</si>
  <si>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</si>
  <si>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</si>
  <si>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</si>
  <si>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</si>
  <si>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</si>
  <si>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</si>
  <si>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</si>
  <si>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</si>
  <si>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</si>
  <si>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</si>
  <si>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</si>
  <si>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</si>
  <si>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</si>
  <si>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</si>
  <si>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</si>
  <si>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</si>
  <si>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</si>
  <si>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</si>
  <si>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</si>
  <si>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</si>
  <si>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</si>
  <si>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</si>
  <si>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</si>
  <si>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</si>
  <si>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</si>
  <si>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</si>
  <si>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</si>
  <si>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</si>
  <si>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</si>
  <si>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</si>
  <si>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</si>
  <si>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</si>
  <si>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</si>
  <si>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</si>
  <si>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</si>
  <si>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</si>
  <si>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</si>
  <si>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</si>
  <si>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</si>
  <si>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</si>
  <si>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</si>
  <si>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</si>
  <si>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</si>
  <si>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</si>
  <si>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</si>
  <si>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</si>
  <si>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</si>
  <si>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</si>
  <si>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</si>
  <si>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</si>
  <si>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</si>
  <si>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</si>
  <si>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</si>
  <si>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</si>
  <si>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</si>
  <si>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</si>
  <si>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</si>
  <si>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</si>
  <si>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</si>
  <si>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</si>
  <si>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</si>
  <si>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</si>
  <si>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</si>
  <si>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</si>
  <si>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</si>
  <si>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</si>
  <si>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</si>
  <si>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</si>
  <si>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</si>
  <si>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</si>
  <si>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</si>
  <si>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</si>
  <si>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</si>
  <si>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</si>
  <si>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</si>
  <si>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</si>
  <si>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</si>
  <si>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</si>
  <si>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</si>
  <si>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</si>
  <si>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</si>
  <si>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</si>
  <si>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</si>
  <si>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</si>
  <si>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</si>
  <si>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</si>
  <si>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</si>
  <si>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</si>
  <si>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</si>
  <si>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</si>
  <si>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</si>
  <si>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</si>
  <si>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</si>
  <si>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</si>
  <si>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</si>
  <si>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</si>
  <si>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</si>
  <si>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</si>
  <si>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</si>
  <si>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</si>
  <si>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</si>
  <si>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</si>
  <si>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</si>
  <si>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</si>
  <si>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</si>
  <si>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</si>
  <si>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</si>
  <si>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</si>
  <si>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</si>
  <si>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</si>
  <si>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</si>
  <si>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</si>
  <si>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</si>
  <si>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</si>
  <si>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</si>
  <si>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</si>
  <si>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</si>
  <si>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</si>
  <si>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</si>
  <si>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</si>
  <si>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</si>
  <si>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</si>
  <si>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</si>
  <si>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</si>
  <si>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</si>
  <si>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</si>
  <si>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</si>
  <si>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</si>
  <si>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</si>
  <si>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</si>
  <si>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</si>
  <si>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</si>
  <si>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</si>
  <si>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</si>
  <si>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</si>
  <si>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</si>
  <si>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</si>
  <si>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</si>
  <si>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</si>
  <si>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</si>
  <si>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</si>
  <si>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</si>
  <si>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</si>
  <si>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</si>
  <si>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</si>
  <si>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</si>
  <si>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</si>
  <si>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</si>
  <si>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</si>
  <si>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</si>
  <si>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</si>
  <si>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</si>
  <si>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</si>
  <si>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</si>
  <si>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</si>
  <si>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</si>
  <si>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</si>
  <si>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</si>
  <si>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</si>
  <si>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</si>
  <si>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</si>
  <si>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</si>
  <si>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</si>
  <si>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</si>
  <si>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</si>
  <si>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</si>
  <si>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</si>
  <si>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</si>
  <si>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</si>
  <si>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</si>
  <si>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</si>
  <si>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</si>
  <si>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</si>
  <si>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</si>
  <si>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</si>
  <si>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</si>
  <si>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</si>
  <si>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</si>
  <si>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</si>
  <si>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</si>
  <si>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</si>
  <si>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</si>
  <si>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</si>
  <si>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</si>
  <si>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</si>
  <si>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</si>
  <si>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</si>
  <si>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</si>
  <si>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</si>
  <si>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</si>
  <si>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</si>
  <si>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</si>
  <si>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</si>
  <si>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</si>
  <si>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</si>
  <si>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</si>
  <si>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</si>
  <si>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</si>
  <si>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</si>
  <si>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</si>
  <si>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</si>
  <si>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</si>
  <si>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</si>
  <si>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</si>
  <si>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</si>
  <si>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</si>
  <si>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</si>
  <si>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</si>
  <si>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</si>
  <si>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</si>
  <si>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</si>
  <si>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</si>
  <si>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</si>
  <si>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</si>
  <si>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</si>
  <si>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</si>
  <si>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</si>
  <si>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</si>
  <si>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</si>
  <si>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</si>
  <si>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</si>
  <si>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</si>
  <si>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</si>
  <si>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</si>
  <si>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</si>
  <si>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</si>
  <si>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</si>
  <si>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</si>
  <si>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</si>
  <si>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</si>
  <si>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</si>
  <si>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</si>
  <si>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</si>
  <si>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</si>
  <si>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</si>
  <si>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</si>
  <si>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</si>
  <si>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</si>
  <si>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</si>
  <si>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</si>
  <si>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</si>
  <si>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</si>
  <si>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</si>
  <si>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</si>
  <si>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</si>
  <si>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</si>
  <si>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</si>
  <si>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</si>
  <si>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</si>
  <si>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</si>
  <si>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</si>
  <si>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</si>
  <si>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</si>
  <si>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</si>
  <si>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</si>
  <si>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</si>
  <si>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</si>
  <si>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</si>
  <si>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</si>
  <si>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</si>
  <si>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</si>
  <si>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</si>
  <si>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</si>
  <si>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</si>
  <si>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</si>
  <si>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</si>
  <si>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</si>
  <si>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</si>
  <si>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</si>
  <si>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</si>
  <si>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</si>
  <si>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</si>
  <si>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</si>
  <si>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</si>
  <si>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</si>
  <si>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</si>
  <si>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</si>
  <si>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</si>
  <si>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</si>
  <si>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</si>
  <si>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</si>
  <si>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</si>
  <si>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</si>
  <si>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</si>
  <si>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</si>
  <si>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</si>
  <si>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</si>
  <si>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</si>
  <si>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</si>
  <si>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</si>
  <si>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</si>
  <si>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</si>
  <si>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</si>
  <si>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</si>
  <si>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</si>
  <si>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</si>
  <si>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</si>
  <si>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</si>
  <si>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</si>
  <si>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</si>
  <si>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</si>
  <si>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</si>
  <si>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</si>
  <si>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</si>
  <si>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</si>
  <si>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</si>
  <si>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</si>
  <si>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</si>
  <si>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</si>
  <si>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</si>
  <si>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</si>
  <si>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</si>
  <si>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</si>
  <si>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</si>
  <si>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</si>
  <si>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</si>
  <si>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</si>
  <si>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</si>
  <si>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</si>
  <si>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</si>
  <si>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</si>
  <si>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</si>
  <si>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</si>
  <si>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</si>
  <si>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</si>
  <si>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</si>
  <si>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</si>
  <si>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</si>
  <si>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</si>
  <si>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</si>
  <si>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</si>
  <si>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</si>
  <si>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</si>
  <si>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</si>
  <si>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</si>
  <si>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</si>
  <si>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</si>
  <si>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</si>
  <si>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</si>
  <si>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</si>
  <si>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</si>
  <si>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</si>
  <si>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</si>
  <si>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</si>
  <si>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</si>
  <si>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</si>
  <si>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</si>
  <si>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</si>
  <si>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</si>
  <si>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</si>
  <si>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</si>
  <si>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</si>
  <si>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</si>
  <si>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</si>
  <si>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</si>
  <si>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</si>
  <si>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</si>
  <si>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</si>
  <si>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</si>
  <si>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</si>
  <si>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</si>
  <si>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</si>
  <si>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</si>
  <si>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</si>
  <si>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</si>
  <si>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</si>
  <si>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</si>
  <si>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</si>
  <si>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</si>
  <si>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</si>
  <si>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</si>
  <si>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</si>
  <si>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</si>
  <si>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</si>
  <si>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</si>
  <si>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</si>
  <si>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</si>
  <si>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</si>
  <si>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</si>
  <si>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</si>
  <si>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</si>
  <si>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</si>
  <si>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</si>
  <si>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</si>
  <si>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</si>
  <si>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</si>
  <si>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</si>
  <si>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</si>
  <si>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</si>
  <si>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</si>
  <si>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</si>
  <si>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</si>
  <si>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</si>
  <si>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</si>
  <si>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</si>
  <si>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</si>
  <si>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</si>
  <si>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</si>
  <si>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</si>
  <si>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</si>
  <si>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</si>
  <si>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</si>
  <si>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</si>
  <si>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</si>
  <si>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</si>
  <si>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</si>
  <si>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</si>
  <si>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</si>
  <si>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</si>
  <si>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</si>
  <si>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</si>
  <si>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</si>
  <si>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</si>
  <si>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</si>
  <si>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</si>
  <si>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</si>
  <si>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</si>
  <si>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</si>
  <si>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</si>
  <si>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</si>
  <si>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</si>
  <si>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</si>
  <si>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</si>
  <si>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</si>
  <si>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</si>
  <si>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</si>
  <si>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</si>
  <si>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</si>
  <si>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</si>
  <si>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</si>
  <si>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</si>
  <si>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</si>
  <si>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</si>
  <si>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</si>
  <si>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</si>
  <si>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</si>
  <si>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</si>
  <si>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</si>
  <si>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</si>
  <si>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</si>
  <si>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</si>
  <si>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</si>
  <si>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</si>
  <si>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</si>
  <si>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</si>
  <si>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</si>
  <si>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</si>
  <si>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</si>
  <si>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</si>
  <si>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</si>
  <si>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</si>
  <si>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</si>
  <si>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</si>
  <si>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</si>
  <si>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</si>
  <si>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</si>
  <si>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</si>
  <si>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</si>
  <si>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</si>
  <si>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</si>
  <si>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</si>
  <si>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</si>
  <si>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</si>
  <si>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</si>
  <si>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</si>
  <si>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</si>
  <si>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</si>
  <si>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</si>
  <si>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</si>
  <si>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</si>
  <si>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</si>
  <si>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</si>
  <si>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</si>
  <si>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</si>
  <si>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</si>
  <si>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</si>
  <si>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</si>
  <si>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</si>
  <si>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</si>
  <si>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</si>
  <si>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</si>
  <si>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</si>
  <si>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</si>
  <si>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</si>
  <si>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</si>
  <si>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</si>
  <si>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</si>
  <si>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</si>
  <si>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</si>
  <si>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</si>
  <si>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</si>
  <si>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</si>
  <si>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</si>
  <si>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</si>
  <si>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</si>
  <si>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</si>
  <si>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</si>
  <si>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</si>
  <si>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</si>
  <si>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</si>
  <si>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</si>
  <si>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</si>
  <si>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</si>
  <si>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</si>
  <si>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</si>
  <si>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</si>
  <si>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</si>
  <si>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</si>
  <si>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</si>
  <si>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</si>
  <si>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</si>
  <si>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</si>
  <si>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</si>
  <si>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</si>
  <si>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</si>
  <si>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</si>
  <si>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</si>
  <si>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</si>
  <si>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</si>
  <si>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</si>
  <si>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</si>
  <si>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</si>
  <si>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</si>
  <si>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</si>
  <si>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</si>
  <si>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</si>
  <si>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</si>
  <si>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</si>
  <si>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</si>
  <si>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</si>
  <si>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</si>
  <si>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</si>
  <si>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</si>
  <si>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</si>
  <si>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</si>
  <si>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</si>
  <si>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</si>
  <si>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</si>
  <si>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</si>
  <si>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</si>
  <si>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</si>
  <si>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</si>
  <si>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</si>
  <si>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</si>
  <si>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</si>
  <si>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</si>
  <si>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</si>
  <si>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</si>
  <si>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</si>
  <si>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</si>
  <si>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</si>
  <si>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</si>
  <si>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</si>
  <si>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</si>
  <si>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</si>
  <si>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</si>
  <si>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</si>
  <si>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</si>
  <si>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</si>
  <si>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</si>
  <si>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</si>
  <si>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</si>
  <si>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</si>
  <si>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</si>
  <si>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</si>
  <si>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</si>
  <si>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</si>
  <si>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</si>
  <si>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</si>
  <si>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</si>
  <si>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</si>
  <si>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</si>
  <si>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</si>
  <si>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</si>
  <si>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</si>
  <si>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</si>
  <si>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</si>
  <si>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</si>
  <si>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</si>
  <si>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</si>
  <si>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</si>
  <si>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</si>
  <si>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</si>
  <si>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</si>
  <si>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</si>
  <si>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</si>
  <si>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</si>
  <si>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</si>
  <si>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</si>
  <si>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</si>
  <si>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</si>
  <si>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</si>
  <si>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</si>
  <si>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</si>
  <si>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</si>
  <si>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</si>
  <si>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</si>
  <si>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</si>
  <si>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</si>
  <si>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</si>
  <si>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</si>
  <si>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</si>
  <si>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</si>
  <si>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</si>
  <si>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</si>
  <si>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</si>
  <si>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</si>
  <si>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</si>
  <si>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</si>
  <si>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</si>
  <si>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</si>
  <si>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</si>
  <si>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</si>
  <si>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</si>
  <si>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</si>
  <si>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</si>
  <si>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</si>
  <si>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</si>
  <si>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</si>
  <si>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</si>
  <si>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</si>
  <si>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</si>
  <si>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</si>
  <si>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</si>
  <si>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</si>
  <si>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</si>
  <si>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</si>
  <si>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</si>
  <si>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</si>
  <si>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</si>
  <si>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</si>
  <si>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</si>
  <si>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</si>
  <si>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</si>
  <si>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</si>
  <si>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</si>
  <si>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</si>
  <si>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</si>
  <si>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</si>
  <si>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</si>
  <si>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</si>
  <si>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</si>
  <si>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</si>
  <si>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</si>
  <si>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</si>
  <si>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</si>
  <si>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</si>
  <si>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</si>
  <si>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</si>
  <si>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</si>
  <si>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</si>
  <si>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</si>
  <si>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</si>
  <si>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</si>
  <si>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</si>
  <si>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</si>
  <si>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</si>
  <si>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</si>
  <si>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</si>
  <si>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</si>
  <si>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</si>
  <si>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</si>
  <si>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</si>
  <si>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</si>
  <si>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</si>
  <si>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</si>
  <si>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</si>
  <si>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</si>
  <si>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</si>
  <si>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</si>
  <si>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</si>
  <si>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</si>
  <si>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</si>
  <si>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</si>
  <si>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</si>
  <si>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</si>
  <si>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</si>
  <si>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</si>
  <si>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</si>
  <si>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</si>
  <si>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</si>
  <si>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</si>
  <si>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</si>
  <si>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</si>
  <si>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</si>
  <si>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</si>
  <si>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</si>
  <si>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</si>
  <si>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</si>
  <si>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</si>
  <si>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</si>
  <si>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</si>
  <si>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</si>
  <si>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</si>
  <si>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</si>
  <si>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</si>
  <si>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</si>
  <si>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</si>
  <si>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</si>
  <si>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</si>
  <si>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</si>
  <si>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</si>
  <si>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</si>
  <si>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</si>
  <si>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</si>
  <si>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</si>
  <si>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</si>
  <si>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</si>
  <si>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</si>
  <si>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</si>
  <si>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</si>
  <si>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</si>
  <si>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</si>
  <si>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</si>
  <si>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</si>
  <si>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</si>
  <si>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</si>
  <si>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</si>
  <si>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</si>
  <si>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</si>
  <si>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</si>
  <si>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</si>
  <si>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</si>
  <si>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</si>
  <si>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</si>
  <si>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</si>
  <si>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</si>
  <si>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</si>
  <si>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</si>
  <si>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</si>
  <si>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</si>
  <si>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</si>
  <si>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</si>
  <si>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</si>
  <si>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</si>
  <si>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</si>
  <si>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</si>
  <si>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</si>
  <si>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</si>
  <si>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</si>
  <si>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</si>
  <si>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</si>
  <si>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</si>
  <si>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</si>
  <si>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</si>
  <si>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</si>
  <si>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</si>
  <si>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</si>
  <si>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</si>
  <si>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</si>
  <si>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</si>
  <si>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</si>
  <si>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</si>
  <si>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</si>
  <si>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</si>
  <si>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</si>
  <si>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</si>
  <si>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</si>
  <si>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</si>
  <si>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</si>
  <si>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</si>
  <si>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</si>
  <si>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</si>
  <si>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</si>
  <si>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</si>
  <si>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</si>
  <si>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</si>
  <si>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</si>
  <si>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</si>
  <si>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</si>
  <si>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</si>
  <si>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</si>
  <si>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</si>
  <si>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</si>
  <si>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</si>
  <si>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</si>
  <si>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</si>
  <si>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</si>
  <si>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</si>
  <si>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</si>
  <si>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</si>
  <si>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</si>
  <si>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</si>
  <si>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</si>
  <si>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</si>
  <si>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</si>
  <si>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</si>
  <si>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</si>
  <si>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</si>
  <si>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</si>
  <si>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</si>
  <si>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</si>
  <si>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</si>
  <si>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</si>
  <si>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</si>
  <si>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</si>
  <si>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</si>
  <si>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</si>
  <si>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</si>
  <si>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</si>
  <si>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</si>
  <si>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</si>
  <si>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</si>
  <si>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</si>
  <si>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</si>
  <si>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</si>
  <si>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</si>
  <si>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</si>
  <si>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</si>
  <si>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</si>
  <si>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</si>
  <si>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</si>
  <si>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</si>
  <si>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</si>
  <si>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</si>
  <si>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</si>
  <si>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</si>
  <si>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</si>
  <si>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</si>
  <si>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</si>
  <si>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</si>
  <si>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</si>
  <si>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</si>
  <si>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</si>
  <si>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</si>
  <si>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</si>
  <si>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</si>
  <si>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</si>
  <si>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</si>
  <si>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</si>
  <si>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</si>
  <si>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</si>
  <si>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</si>
  <si>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</si>
  <si>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</si>
  <si>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</si>
  <si>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</si>
  <si>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</si>
  <si>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</si>
  <si>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</si>
  <si>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</si>
  <si>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</si>
  <si>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</si>
  <si>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</si>
  <si>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</si>
  <si>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</si>
  <si>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</si>
  <si>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</si>
  <si>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</si>
  <si>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</si>
  <si>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</si>
  <si>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</si>
  <si>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</si>
  <si>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</si>
  <si>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</si>
  <si>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</si>
  <si>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</si>
  <si>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</si>
  <si>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</si>
  <si>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</si>
  <si>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</si>
  <si>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</si>
  <si>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</si>
  <si>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</si>
  <si>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</si>
  <si>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</si>
  <si>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</si>
  <si>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</si>
  <si>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</si>
  <si>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</si>
  <si>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Count of Employee Number</t>
  </si>
  <si>
    <t>Row Labels</t>
  </si>
  <si>
    <t>Grand Total</t>
  </si>
  <si>
    <t>Sum of CF_attrition count</t>
  </si>
  <si>
    <t>Average of Age</t>
  </si>
  <si>
    <t>Attrition Rate</t>
  </si>
  <si>
    <t>Active Employees</t>
  </si>
  <si>
    <t>Total Emplyees</t>
  </si>
  <si>
    <t>Average Age</t>
  </si>
  <si>
    <t>Average of Job Satisfaction</t>
  </si>
  <si>
    <t>Rating</t>
  </si>
  <si>
    <t>Balance Rating</t>
  </si>
  <si>
    <t>Attrion count</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</si>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</sst>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0" formatCode="0.000"/>
    <numFmt numFmtId="171" formatCode="0.0"/>
  </numFmts>
  <fonts count="4" x14ac:knownFonts="1">
    <font>
      <sz val="12"/>
      <color theme="1"/>
      <name val="Calibri"/>
      <scheme val="minor"/>
    </font>
    <font>
      <sz val="12"/>
      <color theme="1"/>
      <name val="Calibri"/>
      <scheme val="minor"/>
    </font>
    <font>
      <sz val="12"/>
      <color theme="1"/>
      <name val="Calibri"/>
      <family val="2"/>
      <scheme val="minor"/>
    </font>
    <font>
      <sz val="12"/>
      <color theme="0" tint="-0.34998626667073579"/>
      <name val="Calibri"/>
      <family val="2"/>
      <scheme val="minor"/>
    </font>
  </fonts>
  <fills count="3">
    <fill>
      <patternFill patternType="none"/>
    </fill>
    <fill>
      <patternFill patternType="gray125"/>
    </fill>
    <fill>
      <patternFill patternType="solid">
        <fgColor theme="0"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9">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8" xfId="0" applyNumberFormat="1" applyBorder="1"/>
    <xf numFmtId="0" fontId="0" fillId="0" borderId="6" xfId="0" applyBorder="1" applyAlignment="1">
      <alignment horizontal="left"/>
    </xf>
    <xf numFmtId="0" fontId="0" fillId="0" borderId="9" xfId="0" applyBorder="1"/>
    <xf numFmtId="0" fontId="0" fillId="0" borderId="10" xfId="0" applyNumberFormat="1" applyBorder="1"/>
    <xf numFmtId="1" fontId="0" fillId="0" borderId="7" xfId="0" applyNumberFormat="1" applyBorder="1"/>
    <xf numFmtId="0" fontId="2" fillId="0" borderId="0" xfId="0" applyFont="1"/>
    <xf numFmtId="0" fontId="0" fillId="0" borderId="0" xfId="0" applyFont="1" applyFill="1" applyBorder="1"/>
    <xf numFmtId="9" fontId="0" fillId="0" borderId="0" xfId="1" applyFont="1"/>
    <xf numFmtId="170" fontId="0" fillId="0" borderId="0" xfId="0" applyNumberFormat="1"/>
    <xf numFmtId="171" fontId="0" fillId="0" borderId="0" xfId="0" applyNumberFormat="1"/>
    <xf numFmtId="1" fontId="0" fillId="0" borderId="0" xfId="0" applyNumberFormat="1"/>
    <xf numFmtId="0" fontId="3" fillId="2" borderId="0" xfId="0" applyFont="1" applyFill="1"/>
    <xf numFmtId="171" fontId="0" fillId="0" borderId="4" xfId="0" applyNumberFormat="1" applyBorder="1"/>
    <xf numFmtId="171" fontId="2" fillId="0" borderId="0" xfId="0" applyNumberFormat="1" applyFont="1"/>
    <xf numFmtId="0" fontId="2" fillId="0" borderId="0" xfId="0" applyFont="1" applyFill="1" applyBorder="1"/>
    <xf numFmtId="10" fontId="0" fillId="0" borderId="3" xfId="0" applyNumberFormat="1" applyBorder="1"/>
    <xf numFmtId="10" fontId="0" fillId="0" borderId="8" xfId="0" applyNumberFormat="1" applyBorder="1"/>
    <xf numFmtId="10" fontId="0" fillId="0" borderId="4" xfId="0" applyNumberFormat="1" applyBorder="1"/>
  </cellXfs>
  <cellStyles count="2">
    <cellStyle name="Normal" xfId="0" builtinId="0"/>
    <cellStyle name="Percent" xfId="1" builtinId="5"/>
  </cellStyles>
  <dxfs count="61">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71" formatCode="0.0"/>
    </dxf>
    <dxf>
      <numFmt numFmtId="14" formatCode="0.00%"/>
    </dxf>
    <dxf>
      <numFmt numFmtId="14" formatCode="0.00%"/>
    </dxf>
    <dxf>
      <numFmt numFmtId="171"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0"/>
      <tableStyleElement type="firstRowStripe" dxfId="59"/>
      <tableStyleElement type="secondRowStripe" dxfId="58"/>
    </tableStyle>
    <tableStyle name="Slicer" pivot="0" table="0" count="3" xr9:uid="{96A5B935-B2EF-4073-BB78-1B4457C7FAE3}"/>
  </tableStyles>
  <colors>
    <mruColors>
      <color rgb="FF510F4E"/>
      <color rgb="FF431D3C"/>
      <color rgb="FFD87AC8"/>
      <color rgb="FF602928"/>
      <color rgb="FFEB93FD"/>
      <color rgb="FFD161BE"/>
      <color rgb="FFFCB8CF"/>
    </mruColors>
  </colors>
  <extLst>
    <ext xmlns:x14="http://schemas.microsoft.com/office/spreadsheetml/2009/9/main" uri="{46F421CA-312F-682f-3DD2-61675219B42D}">
      <x14:dxfs count="3">
        <dxf>
          <font>
            <b/>
            <i val="0"/>
            <sz val="11"/>
            <color theme="0"/>
            <name val="Calibri"/>
            <family val="2"/>
            <scheme val="minor"/>
          </font>
          <fill>
            <gradientFill>
              <stop position="0">
                <color theme="7" tint="0.59999389629810485"/>
              </stop>
              <stop position="1">
                <color theme="7" tint="-0.25098422193060094"/>
              </stop>
            </gradientFill>
          </fill>
        </dxf>
        <dxf>
          <font>
            <b/>
            <i val="0"/>
            <sz val="11"/>
            <color theme="0"/>
            <name val="Calibri"/>
            <family val="2"/>
            <scheme val="minor"/>
          </font>
          <fill>
            <gradientFill>
              <stop position="0">
                <color theme="9" tint="-0.49803155613879818"/>
              </stop>
              <stop position="1">
                <color theme="9" tint="0.40000610370189521"/>
              </stop>
            </gradientFill>
          </fill>
        </dxf>
        <dxf>
          <font>
            <b/>
            <i val="0"/>
            <sz val="11"/>
            <color theme="0"/>
            <name val="Calibri"/>
            <family val="2"/>
            <scheme val="minor"/>
          </font>
          <fill>
            <gradientFill>
              <stop position="0">
                <color theme="3" tint="0.1490218817712943"/>
              </stop>
              <stop position="1">
                <color theme="3"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743692940896837"/>
          <c:y val="0.14843611968362586"/>
          <c:w val="0.72179727015333994"/>
          <c:h val="0.7558443199799848"/>
        </c:manualLayout>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5CC4-4D66-A339-8C2DA0E0D1FC}"/>
              </c:ext>
            </c:extLst>
          </c:dPt>
          <c:dPt>
            <c:idx val="1"/>
            <c:bubble3D val="0"/>
            <c:spPr>
              <a:solidFill>
                <a:schemeClr val="bg2">
                  <a:lumMod val="85000"/>
                  <a:alpha val="95000"/>
                </a:schemeClr>
              </a:solidFill>
              <a:ln w="19050">
                <a:noFill/>
              </a:ln>
              <a:effectLst/>
            </c:spPr>
            <c:extLst>
              <c:ext xmlns:c16="http://schemas.microsoft.com/office/drawing/2014/chart" uri="{C3380CC4-5D6E-409C-BE32-E72D297353CC}">
                <c16:uniqueId val="{00000003-5CC4-4D66-A339-8C2DA0E0D1FC}"/>
              </c:ext>
            </c:extLst>
          </c:dPt>
          <c:cat>
            <c:strRef>
              <c:f>Rating!$A$8:$A$9</c:f>
              <c:strCache>
                <c:ptCount val="2"/>
                <c:pt idx="0">
                  <c:v>Rating</c:v>
                </c:pt>
                <c:pt idx="1">
                  <c:v>Balance Rating</c:v>
                </c:pt>
              </c:strCache>
            </c:strRef>
          </c:cat>
          <c:val>
            <c:numRef>
              <c:f>Rating!$B$8:$B$9</c:f>
              <c:numCache>
                <c:formatCode>0.0</c:formatCode>
                <c:ptCount val="2"/>
                <c:pt idx="0">
                  <c:v>2.2999999999999998</c:v>
                </c:pt>
                <c:pt idx="1">
                  <c:v>1.7000000000000002</c:v>
                </c:pt>
              </c:numCache>
            </c:numRef>
          </c:val>
          <c:extLst>
            <c:ext xmlns:c16="http://schemas.microsoft.com/office/drawing/2014/chart" uri="{C3380CC4-5D6E-409C-BE32-E72D297353CC}">
              <c16:uniqueId val="{00000004-5CC4-4D66-A339-8C2DA0E0D1F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22222222222222"/>
          <c:y val="0.1018246659429365"/>
          <c:w val="0.53888888888888886"/>
          <c:h val="0.89814814814814814"/>
        </c:manualLayout>
      </c:layout>
      <c:barChart>
        <c:barDir val="bar"/>
        <c:grouping val="stacked"/>
        <c:varyColors val="0"/>
        <c:ser>
          <c:idx val="0"/>
          <c:order val="0"/>
          <c:tx>
            <c:strRef>
              <c:f>Rating!$A$8</c:f>
              <c:strCache>
                <c:ptCount val="1"/>
                <c:pt idx="0">
                  <c:v>Rating</c:v>
                </c:pt>
              </c:strCache>
            </c:strRef>
          </c:tx>
          <c:spPr>
            <a:solidFill>
              <a:srgbClr val="FFFF00"/>
            </a:solidFill>
            <a:ln w="19050">
              <a:solidFill>
                <a:schemeClr val="lt1"/>
              </a:solidFill>
            </a:ln>
            <a:effectLst/>
          </c:spPr>
          <c:invertIfNegative val="0"/>
          <c:val>
            <c:numRef>
              <c:f>Rating!$B$8</c:f>
              <c:numCache>
                <c:formatCode>0.0</c:formatCode>
                <c:ptCount val="1"/>
                <c:pt idx="0">
                  <c:v>2.2999999999999998</c:v>
                </c:pt>
              </c:numCache>
            </c:numRef>
          </c:val>
          <c:extLst>
            <c:ext xmlns:c16="http://schemas.microsoft.com/office/drawing/2014/chart" uri="{C3380CC4-5D6E-409C-BE32-E72D297353CC}">
              <c16:uniqueId val="{00000000-64EE-48D7-A846-351761718AA5}"/>
            </c:ext>
          </c:extLst>
        </c:ser>
        <c:ser>
          <c:idx val="1"/>
          <c:order val="1"/>
          <c:tx>
            <c:strRef>
              <c:f>Rating!$A$9</c:f>
              <c:strCache>
                <c:ptCount val="1"/>
                <c:pt idx="0">
                  <c:v>Balance Rating</c:v>
                </c:pt>
              </c:strCache>
            </c:strRef>
          </c:tx>
          <c:spPr>
            <a:solidFill>
              <a:schemeClr val="bg1"/>
            </a:solidFill>
            <a:ln w="19050">
              <a:solidFill>
                <a:schemeClr val="lt1"/>
              </a:solidFill>
            </a:ln>
            <a:effectLst/>
          </c:spPr>
          <c:invertIfNegative val="0"/>
          <c:val>
            <c:numRef>
              <c:f>Rating!$B$9</c:f>
              <c:numCache>
                <c:formatCode>0.0</c:formatCode>
                <c:ptCount val="1"/>
                <c:pt idx="0">
                  <c:v>1.7000000000000002</c:v>
                </c:pt>
              </c:numCache>
            </c:numRef>
          </c:val>
          <c:extLst>
            <c:ext xmlns:c16="http://schemas.microsoft.com/office/drawing/2014/chart" uri="{C3380CC4-5D6E-409C-BE32-E72D297353CC}">
              <c16:uniqueId val="{00000001-64EE-48D7-A846-351761718AA5}"/>
            </c:ext>
          </c:extLst>
        </c:ser>
        <c:dLbls>
          <c:showLegendKey val="0"/>
          <c:showVal val="0"/>
          <c:showCatName val="0"/>
          <c:showSerName val="0"/>
          <c:showPercent val="0"/>
          <c:showBubbleSize val="0"/>
        </c:dLbls>
        <c:gapWidth val="0"/>
        <c:overlap val="100"/>
        <c:axId val="649059152"/>
        <c:axId val="658253600"/>
      </c:barChart>
      <c:valAx>
        <c:axId val="658253600"/>
        <c:scaling>
          <c:orientation val="minMax"/>
          <c:max val="4"/>
        </c:scaling>
        <c:delete val="1"/>
        <c:axPos val="b"/>
        <c:numFmt formatCode="0.0" sourceLinked="1"/>
        <c:majorTickMark val="out"/>
        <c:minorTickMark val="none"/>
        <c:tickLblPos val="nextTo"/>
        <c:crossAx val="649059152"/>
        <c:crosses val="autoZero"/>
        <c:crossBetween val="between"/>
      </c:valAx>
      <c:catAx>
        <c:axId val="649059152"/>
        <c:scaling>
          <c:orientation val="minMax"/>
        </c:scaling>
        <c:delete val="1"/>
        <c:axPos val="l"/>
        <c:numFmt formatCode="General" sourceLinked="1"/>
        <c:majorTickMark val="out"/>
        <c:minorTickMark val="none"/>
        <c:tickLblPos val="nextTo"/>
        <c:crossAx val="658253600"/>
        <c:crosses val="autoZero"/>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186795319713125E-3"/>
          <c:y val="2.5253289449655689E-2"/>
          <c:w val="0.99128083931671607"/>
          <c:h val="0.90116393823714736"/>
        </c:manualLayout>
      </c:layout>
      <c:doughnutChart>
        <c:varyColors val="1"/>
        <c:ser>
          <c:idx val="0"/>
          <c:order val="0"/>
          <c:dPt>
            <c:idx val="0"/>
            <c:bubble3D val="0"/>
            <c:spPr>
              <a:gradFill>
                <a:gsLst>
                  <a:gs pos="0">
                    <a:schemeClr val="accent1">
                      <a:lumMod val="5000"/>
                      <a:lumOff val="95000"/>
                    </a:schemeClr>
                  </a:gs>
                  <a:gs pos="100000">
                    <a:srgbClr val="42C37E"/>
                  </a:gs>
                  <a:gs pos="0">
                    <a:srgbClr val="002060"/>
                  </a:gs>
                  <a:gs pos="0">
                    <a:srgbClr val="FFFF00"/>
                  </a:gs>
                  <a:gs pos="0">
                    <a:srgbClr val="EB93FD"/>
                  </a:gs>
                  <a:gs pos="95000">
                    <a:srgbClr val="FCB8CF"/>
                  </a:gs>
                </a:gsLst>
                <a:lin ang="10800000" scaled="0"/>
              </a:gradFill>
              <a:ln w="19050">
                <a:noFill/>
              </a:ln>
              <a:effectLst/>
            </c:spPr>
            <c:extLst>
              <c:ext xmlns:c16="http://schemas.microsoft.com/office/drawing/2014/chart" uri="{C3380CC4-5D6E-409C-BE32-E72D297353CC}">
                <c16:uniqueId val="{00000001-582C-435B-A1DA-02D770A4ACF4}"/>
              </c:ext>
            </c:extLst>
          </c:dPt>
          <c:dPt>
            <c:idx val="1"/>
            <c:bubble3D val="0"/>
            <c:spPr>
              <a:solidFill>
                <a:schemeClr val="bg2">
                  <a:lumMod val="75000"/>
                  <a:alpha val="50000"/>
                </a:schemeClr>
              </a:solidFill>
              <a:ln w="19050">
                <a:noFill/>
              </a:ln>
              <a:effectLst/>
            </c:spPr>
            <c:extLst>
              <c:ext xmlns:c16="http://schemas.microsoft.com/office/drawing/2014/chart" uri="{C3380CC4-5D6E-409C-BE32-E72D297353CC}">
                <c16:uniqueId val="{00000003-582C-435B-A1DA-02D770A4ACF4}"/>
              </c:ext>
            </c:extLst>
          </c:dPt>
          <c:cat>
            <c:numRef>
              <c:f>Gender!$B$10:$B$11</c:f>
              <c:numCache>
                <c:formatCode>General</c:formatCode>
                <c:ptCount val="2"/>
                <c:pt idx="0">
                  <c:v>0</c:v>
                </c:pt>
                <c:pt idx="1">
                  <c:v>140</c:v>
                </c:pt>
              </c:numCache>
            </c:numRef>
          </c:cat>
          <c:val>
            <c:numRef>
              <c:f>Gender!$C$10:$C$11</c:f>
              <c:numCache>
                <c:formatCode>0%</c:formatCode>
                <c:ptCount val="2"/>
                <c:pt idx="0">
                  <c:v>0</c:v>
                </c:pt>
                <c:pt idx="1">
                  <c:v>1</c:v>
                </c:pt>
              </c:numCache>
            </c:numRef>
          </c:val>
          <c:extLst>
            <c:ext xmlns:c16="http://schemas.microsoft.com/office/drawing/2014/chart" uri="{C3380CC4-5D6E-409C-BE32-E72D297353CC}">
              <c16:uniqueId val="{00000004-582C-435B-A1DA-02D770A4ACF4}"/>
            </c:ext>
          </c:extLst>
        </c:ser>
        <c:dLbls>
          <c:showLegendKey val="0"/>
          <c:showVal val="0"/>
          <c:showCatName val="0"/>
          <c:showSerName val="0"/>
          <c:showPercent val="0"/>
          <c:showBubbleSize val="0"/>
          <c:showLeaderLines val="1"/>
        </c:dLbls>
        <c:firstSliceAng val="0"/>
        <c:holeSize val="71"/>
        <c:extLst>
          <c:ext xmlns:c15="http://schemas.microsoft.com/office/drawing/2012/chart" uri="{02D57815-91ED-43cb-92C2-25804820EDAC}">
            <c15:filteredPieSeries>
              <c15: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6-582C-435B-A1DA-02D770A4AC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582C-435B-A1DA-02D770A4ACF4}"/>
                    </c:ext>
                  </c:extLst>
                </c:dPt>
                <c:cat>
                  <c:numRef>
                    <c:extLst>
                      <c:ext uri="{02D57815-91ED-43cb-92C2-25804820EDAC}">
                        <c15:formulaRef>
                          <c15:sqref>Gender!$B$10:$B$11</c15:sqref>
                        </c15:formulaRef>
                      </c:ext>
                    </c:extLst>
                    <c:numCache>
                      <c:formatCode>General</c:formatCode>
                      <c:ptCount val="2"/>
                      <c:pt idx="0">
                        <c:v>0</c:v>
                      </c:pt>
                      <c:pt idx="1">
                        <c:v>140</c:v>
                      </c:pt>
                    </c:numCache>
                  </c:numRef>
                </c:cat>
                <c:val>
                  <c:numRef>
                    <c:extLst>
                      <c:ext uri="{02D57815-91ED-43cb-92C2-25804820EDAC}">
                        <c15:formulaRef>
                          <c15:sqref>Gender!$D$10:$D$11</c15:sqref>
                        </c15:formulaRef>
                      </c:ext>
                    </c:extLst>
                    <c:numCache>
                      <c:formatCode>General</c:formatCode>
                      <c:ptCount val="2"/>
                    </c:numCache>
                  </c:numRef>
                </c:val>
                <c:extLst>
                  <c:ext xmlns:c16="http://schemas.microsoft.com/office/drawing/2014/chart" uri="{C3380CC4-5D6E-409C-BE32-E72D297353CC}">
                    <c16:uniqueId val="{00000009-582C-435B-A1DA-02D770A4ACF4}"/>
                  </c:ext>
                </c:extLst>
              </c15:ser>
            </c15:filteredPieSeries>
          </c:ext>
        </c:extLst>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186795319713125E-3"/>
          <c:y val="2.5253289449655689E-2"/>
          <c:w val="0.99128083931671607"/>
          <c:h val="0.90116393823714736"/>
        </c:manualLayout>
      </c:layout>
      <c:doughnutChart>
        <c:varyColors val="1"/>
        <c:ser>
          <c:idx val="0"/>
          <c:order val="0"/>
          <c:spPr>
            <a:ln>
              <a:noFill/>
            </a:ln>
          </c:spPr>
          <c:explosion val="1"/>
          <c:dPt>
            <c:idx val="0"/>
            <c:bubble3D val="0"/>
            <c:spPr>
              <a:solidFill>
                <a:schemeClr val="bg2">
                  <a:lumMod val="75000"/>
                </a:schemeClr>
              </a:solidFill>
              <a:ln w="19050">
                <a:noFill/>
              </a:ln>
              <a:effectLst/>
            </c:spPr>
            <c:extLst>
              <c:ext xmlns:c16="http://schemas.microsoft.com/office/drawing/2014/chart" uri="{C3380CC4-5D6E-409C-BE32-E72D297353CC}">
                <c16:uniqueId val="{00000001-E98F-4454-8943-A41D1CF2ABA3}"/>
              </c:ext>
            </c:extLst>
          </c:dPt>
          <c:dPt>
            <c:idx val="1"/>
            <c:bubble3D val="0"/>
            <c:spPr>
              <a:gradFill>
                <a:gsLst>
                  <a:gs pos="0">
                    <a:schemeClr val="accent1">
                      <a:lumMod val="5000"/>
                      <a:lumOff val="95000"/>
                    </a:schemeClr>
                  </a:gs>
                  <a:gs pos="100000">
                    <a:srgbClr val="42C37E"/>
                  </a:gs>
                  <a:gs pos="99000">
                    <a:srgbClr val="002060"/>
                  </a:gs>
                  <a:gs pos="0">
                    <a:srgbClr val="002060"/>
                  </a:gs>
                  <a:gs pos="0">
                    <a:schemeClr val="bg1"/>
                  </a:gs>
                  <a:gs pos="0">
                    <a:schemeClr val="accent1">
                      <a:lumMod val="45000"/>
                      <a:lumOff val="55000"/>
                    </a:schemeClr>
                  </a:gs>
                  <a:gs pos="100000">
                    <a:srgbClr val="FCB8CF"/>
                  </a:gs>
                </a:gsLst>
                <a:lin ang="10800000" scaled="0"/>
              </a:gradFill>
              <a:ln w="19050">
                <a:noFill/>
              </a:ln>
              <a:effectLst/>
            </c:spPr>
            <c:extLst>
              <c:ext xmlns:c16="http://schemas.microsoft.com/office/drawing/2014/chart" uri="{C3380CC4-5D6E-409C-BE32-E72D297353CC}">
                <c16:uniqueId val="{00000003-E98F-4454-8943-A41D1CF2ABA3}"/>
              </c:ext>
            </c:extLst>
          </c:dPt>
          <c:cat>
            <c:numRef>
              <c:f>Gender!$B$10:$B$11</c:f>
              <c:numCache>
                <c:formatCode>General</c:formatCode>
                <c:ptCount val="2"/>
                <c:pt idx="0">
                  <c:v>0</c:v>
                </c:pt>
                <c:pt idx="1">
                  <c:v>140</c:v>
                </c:pt>
              </c:numCache>
            </c:numRef>
          </c:cat>
          <c:val>
            <c:numRef>
              <c:f>Gender!$C$10:$C$11</c:f>
              <c:numCache>
                <c:formatCode>0%</c:formatCode>
                <c:ptCount val="2"/>
                <c:pt idx="0">
                  <c:v>0</c:v>
                </c:pt>
                <c:pt idx="1">
                  <c:v>1</c:v>
                </c:pt>
              </c:numCache>
            </c:numRef>
          </c:val>
          <c:extLst>
            <c:ext xmlns:c16="http://schemas.microsoft.com/office/drawing/2014/chart" uri="{C3380CC4-5D6E-409C-BE32-E72D297353CC}">
              <c16:uniqueId val="{00000004-E98F-4454-8943-A41D1CF2ABA3}"/>
            </c:ext>
          </c:extLst>
        </c:ser>
        <c:dLbls>
          <c:showLegendKey val="0"/>
          <c:showVal val="0"/>
          <c:showCatName val="0"/>
          <c:showSerName val="0"/>
          <c:showPercent val="0"/>
          <c:showBubbleSize val="0"/>
          <c:showLeaderLines val="1"/>
        </c:dLbls>
        <c:firstSliceAng val="0"/>
        <c:holeSize val="70"/>
        <c:extLst>
          <c:ext xmlns:c15="http://schemas.microsoft.com/office/drawing/2012/chart" uri="{02D57815-91ED-43cb-92C2-25804820EDAC}">
            <c15:filteredPieSeries>
              <c15: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6-E98F-4454-8943-A41D1CF2AB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E98F-4454-8943-A41D1CF2ABA3}"/>
                    </c:ext>
                  </c:extLst>
                </c:dPt>
                <c:cat>
                  <c:numRef>
                    <c:extLst>
                      <c:ext uri="{02D57815-91ED-43cb-92C2-25804820EDAC}">
                        <c15:formulaRef>
                          <c15:sqref>Gender!$B$10:$B$11</c15:sqref>
                        </c15:formulaRef>
                      </c:ext>
                    </c:extLst>
                    <c:numCache>
                      <c:formatCode>General</c:formatCode>
                      <c:ptCount val="2"/>
                      <c:pt idx="0">
                        <c:v>0</c:v>
                      </c:pt>
                      <c:pt idx="1">
                        <c:v>140</c:v>
                      </c:pt>
                    </c:numCache>
                  </c:numRef>
                </c:cat>
                <c:val>
                  <c:numRef>
                    <c:extLst>
                      <c:ext uri="{02D57815-91ED-43cb-92C2-25804820EDAC}">
                        <c15:formulaRef>
                          <c15:sqref>Gender!$D$10:$D$11</c15:sqref>
                        </c15:formulaRef>
                      </c:ext>
                    </c:extLst>
                    <c:numCache>
                      <c:formatCode>General</c:formatCode>
                      <c:ptCount val="2"/>
                    </c:numCache>
                  </c:numRef>
                </c:val>
                <c:extLst>
                  <c:ext xmlns:c16="http://schemas.microsoft.com/office/drawing/2014/chart" uri="{C3380CC4-5D6E-409C-BE32-E72D297353CC}">
                    <c16:uniqueId val="{00000009-E98F-4454-8943-A41D1CF2ABA3}"/>
                  </c:ext>
                </c:extLst>
              </c15:ser>
            </c15:filteredPieSeries>
          </c:ext>
        </c:extLst>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[KPI.xlsx]Education!Education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5000">
                <a:srgbClr val="002060"/>
              </a:gs>
              <a:gs pos="100000">
                <a:srgbClr val="42C37E"/>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23000">
                <a:srgbClr val="002060"/>
              </a:gs>
              <a:gs pos="72000">
                <a:srgbClr val="42C37E"/>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647101770510208"/>
          <c:y val="7.5231481481481483E-2"/>
          <c:w val="0.64998589740621082"/>
          <c:h val="0.92476851851851849"/>
        </c:manualLayout>
      </c:layout>
      <c:barChart>
        <c:barDir val="bar"/>
        <c:grouping val="clustered"/>
        <c:varyColors val="0"/>
        <c:ser>
          <c:idx val="0"/>
          <c:order val="0"/>
          <c:tx>
            <c:strRef>
              <c:f>Education!$B$3</c:f>
              <c:strCache>
                <c:ptCount val="1"/>
                <c:pt idx="0">
                  <c:v>Total</c:v>
                </c:pt>
              </c:strCache>
            </c:strRef>
          </c:tx>
          <c:spPr>
            <a:gradFill>
              <a:gsLst>
                <a:gs pos="23000">
                  <a:srgbClr val="002060"/>
                </a:gs>
                <a:gs pos="72000">
                  <a:srgbClr val="42C37E"/>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Bachelor's Degree</c:v>
                </c:pt>
                <c:pt idx="4">
                  <c:v>Master's Degree</c:v>
                </c:pt>
              </c:strCache>
            </c:strRef>
          </c:cat>
          <c:val>
            <c:numRef>
              <c:f>Education!$B$4:$B$9</c:f>
              <c:numCache>
                <c:formatCode>General</c:formatCode>
                <c:ptCount val="5"/>
                <c:pt idx="0">
                  <c:v>1</c:v>
                </c:pt>
                <c:pt idx="1">
                  <c:v>3</c:v>
                </c:pt>
                <c:pt idx="2">
                  <c:v>4</c:v>
                </c:pt>
                <c:pt idx="3">
                  <c:v>9</c:v>
                </c:pt>
                <c:pt idx="4">
                  <c:v>12</c:v>
                </c:pt>
              </c:numCache>
            </c:numRef>
          </c:val>
          <c:extLst>
            <c:ext xmlns:c16="http://schemas.microsoft.com/office/drawing/2014/chart" uri="{C3380CC4-5D6E-409C-BE32-E72D297353CC}">
              <c16:uniqueId val="{00000000-AA2D-421D-A228-773CA26B9E7F}"/>
            </c:ext>
          </c:extLst>
        </c:ser>
        <c:dLbls>
          <c:dLblPos val="outEnd"/>
          <c:showLegendKey val="0"/>
          <c:showVal val="1"/>
          <c:showCatName val="0"/>
          <c:showSerName val="0"/>
          <c:showPercent val="0"/>
          <c:showBubbleSize val="0"/>
        </c:dLbls>
        <c:gapWidth val="75"/>
        <c:axId val="633541584"/>
        <c:axId val="457714000"/>
      </c:barChart>
      <c:catAx>
        <c:axId val="633541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Calisto MT" panose="02040603050505030304" pitchFamily="18" charset="0"/>
                <a:ea typeface="+mn-ea"/>
                <a:cs typeface="+mn-cs"/>
              </a:defRPr>
            </a:pPr>
            <a:endParaRPr lang="en-US"/>
          </a:p>
        </c:txPr>
        <c:crossAx val="457714000"/>
        <c:crosses val="autoZero"/>
        <c:auto val="1"/>
        <c:lblAlgn val="ctr"/>
        <c:lblOffset val="100"/>
        <c:noMultiLvlLbl val="0"/>
      </c:catAx>
      <c:valAx>
        <c:axId val="457714000"/>
        <c:scaling>
          <c:orientation val="minMax"/>
        </c:scaling>
        <c:delete val="1"/>
        <c:axPos val="b"/>
        <c:numFmt formatCode="General" sourceLinked="1"/>
        <c:majorTickMark val="out"/>
        <c:minorTickMark val="none"/>
        <c:tickLblPos val="nextTo"/>
        <c:crossAx val="63354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[KPI.xlsx]Dept!Dept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rgbClr val="002060"/>
              </a:gs>
              <a:gs pos="30000">
                <a:schemeClr val="accent1">
                  <a:lumMod val="60000"/>
                  <a:lumOff val="40000"/>
                </a:schemeClr>
              </a:gs>
            </a:gsLst>
            <a:lin ang="10800000" scaled="0"/>
          </a:gradFill>
          <a:ln w="19050">
            <a:noFill/>
          </a:ln>
          <a:effectLst/>
        </c:spPr>
      </c:pivotFmt>
      <c:pivotFmt>
        <c:idx val="7"/>
        <c:spPr>
          <a:gradFill>
            <a:gsLst>
              <a:gs pos="87000">
                <a:schemeClr val="accent2">
                  <a:lumMod val="75000"/>
                </a:schemeClr>
              </a:gs>
              <a:gs pos="0">
                <a:schemeClr val="accent2">
                  <a:lumMod val="40000"/>
                  <a:lumOff val="60000"/>
                </a:schemeClr>
              </a:gs>
            </a:gsLst>
            <a:lin ang="10800000" scaled="0"/>
          </a:gradFill>
          <a:ln w="19050">
            <a:noFill/>
          </a:ln>
          <a:effectLst/>
        </c:spPr>
      </c:pivotFmt>
      <c:pivotFmt>
        <c:idx val="8"/>
        <c:spPr>
          <a:gradFill>
            <a:gsLst>
              <a:gs pos="73000">
                <a:schemeClr val="bg1">
                  <a:lumMod val="65000"/>
                </a:schemeClr>
              </a:gs>
              <a:gs pos="20000">
                <a:schemeClr val="bg2">
                  <a:lumMod val="50000"/>
                </a:schemeClr>
              </a:gs>
            </a:gsLst>
            <a:lin ang="10800000" scaled="0"/>
          </a:gradFill>
          <a:ln w="19050">
            <a:noFill/>
          </a:ln>
          <a:effectLst/>
        </c:spPr>
      </c:pivotFmt>
    </c:pivotFmts>
    <c:plotArea>
      <c:layout/>
      <c:pieChart>
        <c:varyColors val="1"/>
        <c:ser>
          <c:idx val="0"/>
          <c:order val="0"/>
          <c:tx>
            <c:strRef>
              <c:f>Dept!$B$3</c:f>
              <c:strCache>
                <c:ptCount val="1"/>
                <c:pt idx="0">
                  <c:v>Total</c:v>
                </c:pt>
              </c:strCache>
            </c:strRef>
          </c:tx>
          <c:spPr>
            <a:ln>
              <a:noFill/>
            </a:ln>
          </c:spPr>
          <c:dPt>
            <c:idx val="0"/>
            <c:bubble3D val="0"/>
            <c:spPr>
              <a:gradFill>
                <a:gsLst>
                  <a:gs pos="87000">
                    <a:schemeClr val="accent2">
                      <a:lumMod val="75000"/>
                    </a:schemeClr>
                  </a:gs>
                  <a:gs pos="0">
                    <a:schemeClr val="accent2">
                      <a:lumMod val="40000"/>
                      <a:lumOff val="60000"/>
                    </a:schemeClr>
                  </a:gs>
                </a:gsLst>
                <a:lin ang="10800000" scaled="0"/>
              </a:gradFill>
              <a:ln w="19050">
                <a:noFill/>
              </a:ln>
              <a:effectLst/>
            </c:spPr>
            <c:extLst>
              <c:ext xmlns:c16="http://schemas.microsoft.com/office/drawing/2014/chart" uri="{C3380CC4-5D6E-409C-BE32-E72D297353CC}">
                <c16:uniqueId val="{00000001-C8B9-4421-8ED0-2DFBFE66ACAF}"/>
              </c:ext>
            </c:extLst>
          </c:dPt>
          <c:dPt>
            <c:idx val="1"/>
            <c:bubble3D val="0"/>
            <c:explosion val="2"/>
            <c:spPr>
              <a:gradFill>
                <a:gsLst>
                  <a:gs pos="73000">
                    <a:schemeClr val="bg1">
                      <a:lumMod val="65000"/>
                    </a:schemeClr>
                  </a:gs>
                  <a:gs pos="20000">
                    <a:schemeClr val="bg2">
                      <a:lumMod val="50000"/>
                    </a:schemeClr>
                  </a:gs>
                </a:gsLst>
                <a:lin ang="10800000" scaled="0"/>
              </a:gradFill>
              <a:ln w="19050">
                <a:noFill/>
              </a:ln>
              <a:effectLst/>
            </c:spPr>
            <c:extLst>
              <c:ext xmlns:c16="http://schemas.microsoft.com/office/drawing/2014/chart" uri="{C3380CC4-5D6E-409C-BE32-E72D297353CC}">
                <c16:uniqueId val="{00000003-C8B9-4421-8ED0-2DFBFE66ACAF}"/>
              </c:ext>
            </c:extLst>
          </c:dPt>
          <c:dPt>
            <c:idx val="2"/>
            <c:bubble3D val="0"/>
            <c:spPr>
              <a:solidFill>
                <a:schemeClr val="accent3"/>
              </a:solidFill>
              <a:ln w="19050">
                <a:noFill/>
              </a:ln>
              <a:effectLst/>
            </c:spPr>
            <c:extLst>
              <c:ext xmlns:c16="http://schemas.microsoft.com/office/drawing/2014/chart" uri="{C3380CC4-5D6E-409C-BE32-E72D297353CC}">
                <c16:uniqueId val="{00000005-C8B9-4421-8ED0-2DFBFE66AC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Dept!$A$4:$A$6</c:f>
              <c:strCache>
                <c:ptCount val="2"/>
                <c:pt idx="0">
                  <c:v>R&amp;D</c:v>
                </c:pt>
                <c:pt idx="1">
                  <c:v>Sales</c:v>
                </c:pt>
              </c:strCache>
            </c:strRef>
          </c:cat>
          <c:val>
            <c:numRef>
              <c:f>Dept!$B$4:$B$6</c:f>
              <c:numCache>
                <c:formatCode>0.00%</c:formatCode>
                <c:ptCount val="2"/>
                <c:pt idx="0">
                  <c:v>0.17241379310344829</c:v>
                </c:pt>
                <c:pt idx="1">
                  <c:v>0.82758620689655171</c:v>
                </c:pt>
              </c:numCache>
            </c:numRef>
          </c:val>
          <c:extLst>
            <c:ext xmlns:c16="http://schemas.microsoft.com/office/drawing/2014/chart" uri="{C3380CC4-5D6E-409C-BE32-E72D297353CC}">
              <c16:uniqueId val="{00000006-C8B9-4421-8ED0-2DFBFE66ACA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132353248595522"/>
          <c:y val="0.22405296944978131"/>
          <c:w val="0.19576992977187471"/>
          <c:h val="0.596491808936726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[KPI.xlsx]Age!Age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002060"/>
              </a:gs>
              <a:gs pos="0">
                <a:srgbClr val="7030A0"/>
              </a:gs>
              <a:gs pos="100000">
                <a:schemeClr val="accent1">
                  <a:lumMod val="20000"/>
                  <a:lumOff val="8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002060"/>
              </a:gs>
              <a:gs pos="0">
                <a:srgbClr val="7030A0"/>
              </a:gs>
              <a:gs pos="100000">
                <a:schemeClr val="accent1">
                  <a:lumMod val="20000"/>
                  <a:lumOff val="80000"/>
                </a:schemeClr>
              </a:gs>
            </a:gsLst>
            <a:lin ang="10800000" scaled="0"/>
          </a:gradFill>
          <a:ln>
            <a:noFill/>
          </a:ln>
          <a:effectLst/>
        </c:spPr>
      </c:pivotFmt>
      <c:pivotFmt>
        <c:idx val="6"/>
        <c:spPr>
          <a:gradFill>
            <a:gsLst>
              <a:gs pos="0">
                <a:srgbClr val="002060"/>
              </a:gs>
              <a:gs pos="0">
                <a:srgbClr val="7030A0"/>
              </a:gs>
              <a:gs pos="100000">
                <a:schemeClr val="accent1">
                  <a:lumMod val="20000"/>
                  <a:lumOff val="80000"/>
                </a:schemeClr>
              </a:gs>
            </a:gsLst>
            <a:lin ang="10800000" scaled="0"/>
          </a:gradFill>
          <a:ln>
            <a:noFill/>
          </a:ln>
          <a:effectLst/>
        </c:spPr>
      </c:pivotFmt>
      <c:pivotFmt>
        <c:idx val="7"/>
        <c:spPr>
          <a:gradFill>
            <a:gsLst>
              <a:gs pos="0">
                <a:srgbClr val="002060"/>
              </a:gs>
              <a:gs pos="0">
                <a:srgbClr val="7030A0"/>
              </a:gs>
              <a:gs pos="100000">
                <a:schemeClr val="accent1">
                  <a:lumMod val="20000"/>
                  <a:lumOff val="80000"/>
                </a:schemeClr>
              </a:gs>
            </a:gsLst>
            <a:lin ang="10800000" scaled="0"/>
          </a:gradFill>
          <a:ln>
            <a:noFill/>
          </a:ln>
          <a:effectLst/>
        </c:spPr>
      </c:pivotFmt>
      <c:pivotFmt>
        <c:idx val="8"/>
        <c:spPr>
          <a:gradFill>
            <a:gsLst>
              <a:gs pos="0">
                <a:srgbClr val="002060"/>
              </a:gs>
              <a:gs pos="0">
                <a:srgbClr val="7030A0"/>
              </a:gs>
              <a:gs pos="100000">
                <a:schemeClr val="accent1">
                  <a:lumMod val="20000"/>
                  <a:lumOff val="80000"/>
                </a:schemeClr>
              </a:gs>
            </a:gsLst>
            <a:lin ang="10800000" scaled="0"/>
          </a:gradFill>
          <a:ln>
            <a:noFill/>
          </a:ln>
          <a:effectLst/>
        </c:spPr>
      </c:pivotFmt>
      <c:pivotFmt>
        <c:idx val="9"/>
        <c:spPr>
          <a:gradFill>
            <a:gsLst>
              <a:gs pos="0">
                <a:srgbClr val="002060"/>
              </a:gs>
              <a:gs pos="0">
                <a:srgbClr val="7030A0"/>
              </a:gs>
              <a:gs pos="100000">
                <a:schemeClr val="accent1">
                  <a:lumMod val="20000"/>
                  <a:lumOff val="80000"/>
                </a:schemeClr>
              </a:gs>
            </a:gsLst>
            <a:lin ang="10800000" scaled="0"/>
          </a:gradFill>
          <a:ln>
            <a:noFill/>
          </a:ln>
          <a:effectLst/>
        </c:spPr>
      </c:pivotFmt>
    </c:pivotFmts>
    <c:plotArea>
      <c:layout>
        <c:manualLayout>
          <c:layoutTarget val="inner"/>
          <c:xMode val="edge"/>
          <c:yMode val="edge"/>
          <c:x val="1.8933344031484341E-2"/>
          <c:y val="1.1277038446755453E-3"/>
          <c:w val="0.93888888888888888"/>
          <c:h val="0.8416746864975212"/>
        </c:manualLayout>
      </c:layout>
      <c:barChart>
        <c:barDir val="col"/>
        <c:grouping val="stacked"/>
        <c:varyColors val="0"/>
        <c:ser>
          <c:idx val="0"/>
          <c:order val="0"/>
          <c:tx>
            <c:strRef>
              <c:f>Age!$B$3</c:f>
              <c:strCache>
                <c:ptCount val="1"/>
                <c:pt idx="0">
                  <c:v>Total</c:v>
                </c:pt>
              </c:strCache>
            </c:strRef>
          </c:tx>
          <c:spPr>
            <a:gradFill>
              <a:gsLst>
                <a:gs pos="0">
                  <a:srgbClr val="002060"/>
                </a:gs>
                <a:gs pos="0">
                  <a:srgbClr val="7030A0"/>
                </a:gs>
                <a:gs pos="100000">
                  <a:schemeClr val="accent1">
                    <a:lumMod val="20000"/>
                    <a:lumOff val="8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c:v>
                </c:pt>
                <c:pt idx="1">
                  <c:v>8</c:v>
                </c:pt>
                <c:pt idx="2">
                  <c:v>4</c:v>
                </c:pt>
                <c:pt idx="3">
                  <c:v>1</c:v>
                </c:pt>
                <c:pt idx="4">
                  <c:v>5</c:v>
                </c:pt>
              </c:numCache>
            </c:numRef>
          </c:val>
          <c:extLst>
            <c:ext xmlns:c16="http://schemas.microsoft.com/office/drawing/2014/chart" uri="{C3380CC4-5D6E-409C-BE32-E72D297353CC}">
              <c16:uniqueId val="{00000000-7B81-4980-A0AF-A64690EE3202}"/>
            </c:ext>
          </c:extLst>
        </c:ser>
        <c:dLbls>
          <c:dLblPos val="inEnd"/>
          <c:showLegendKey val="0"/>
          <c:showVal val="1"/>
          <c:showCatName val="0"/>
          <c:showSerName val="0"/>
          <c:showPercent val="0"/>
          <c:showBubbleSize val="0"/>
        </c:dLbls>
        <c:gapWidth val="60"/>
        <c:overlap val="100"/>
        <c:axId val="1631176592"/>
        <c:axId val="1628753152"/>
      </c:barChart>
      <c:catAx>
        <c:axId val="1631176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753152"/>
        <c:crosses val="autoZero"/>
        <c:auto val="1"/>
        <c:lblAlgn val="ctr"/>
        <c:lblOffset val="100"/>
        <c:noMultiLvlLbl val="0"/>
      </c:catAx>
      <c:valAx>
        <c:axId val="1628753152"/>
        <c:scaling>
          <c:orientation val="minMax"/>
        </c:scaling>
        <c:delete val="1"/>
        <c:axPos val="l"/>
        <c:numFmt formatCode="General" sourceLinked="1"/>
        <c:majorTickMark val="out"/>
        <c:minorTickMark val="none"/>
        <c:tickLblPos val="nextTo"/>
        <c:crossAx val="163117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22222222222222"/>
          <c:y val="0.1018246659429365"/>
          <c:w val="0.53888888888888886"/>
          <c:h val="0.89814814814814814"/>
        </c:manualLayout>
      </c:layout>
      <c:barChart>
        <c:barDir val="bar"/>
        <c:grouping val="stacked"/>
        <c:varyColors val="0"/>
        <c:ser>
          <c:idx val="0"/>
          <c:order val="0"/>
          <c:tx>
            <c:strRef>
              <c:f>Rating!$A$8</c:f>
              <c:strCache>
                <c:ptCount val="1"/>
                <c:pt idx="0">
                  <c:v>Rating</c:v>
                </c:pt>
              </c:strCache>
            </c:strRef>
          </c:tx>
          <c:spPr>
            <a:solidFill>
              <a:schemeClr val="accent1"/>
            </a:solidFill>
            <a:ln w="19050">
              <a:solidFill>
                <a:schemeClr val="lt1"/>
              </a:solidFill>
            </a:ln>
            <a:effectLst/>
          </c:spPr>
          <c:invertIfNegative val="0"/>
          <c:val>
            <c:numRef>
              <c:f>Rating!$B$8</c:f>
              <c:numCache>
                <c:formatCode>0.0</c:formatCode>
                <c:ptCount val="1"/>
                <c:pt idx="0">
                  <c:v>2.2999999999999998</c:v>
                </c:pt>
              </c:numCache>
            </c:numRef>
          </c:val>
          <c:extLst>
            <c:ext xmlns:c16="http://schemas.microsoft.com/office/drawing/2014/chart" uri="{C3380CC4-5D6E-409C-BE32-E72D297353CC}">
              <c16:uniqueId val="{00000000-D485-4F2E-9213-120A74D1FBD7}"/>
            </c:ext>
          </c:extLst>
        </c:ser>
        <c:ser>
          <c:idx val="1"/>
          <c:order val="1"/>
          <c:tx>
            <c:strRef>
              <c:f>Rating!$A$9</c:f>
              <c:strCache>
                <c:ptCount val="1"/>
                <c:pt idx="0">
                  <c:v>Balance Rating</c:v>
                </c:pt>
              </c:strCache>
            </c:strRef>
          </c:tx>
          <c:spPr>
            <a:solidFill>
              <a:schemeClr val="accent2"/>
            </a:solidFill>
            <a:ln w="19050">
              <a:solidFill>
                <a:schemeClr val="lt1"/>
              </a:solidFill>
            </a:ln>
            <a:effectLst/>
          </c:spPr>
          <c:invertIfNegative val="0"/>
          <c:val>
            <c:numRef>
              <c:f>Rating!$B$9</c:f>
              <c:numCache>
                <c:formatCode>0.0</c:formatCode>
                <c:ptCount val="1"/>
                <c:pt idx="0">
                  <c:v>1.7000000000000002</c:v>
                </c:pt>
              </c:numCache>
            </c:numRef>
          </c:val>
          <c:extLst>
            <c:ext xmlns:c16="http://schemas.microsoft.com/office/drawing/2014/chart" uri="{C3380CC4-5D6E-409C-BE32-E72D297353CC}">
              <c16:uniqueId val="{00000002-D485-4F2E-9213-120A74D1FBD7}"/>
            </c:ext>
          </c:extLst>
        </c:ser>
        <c:dLbls>
          <c:showLegendKey val="0"/>
          <c:showVal val="0"/>
          <c:showCatName val="0"/>
          <c:showSerName val="0"/>
          <c:showPercent val="0"/>
          <c:showBubbleSize val="0"/>
        </c:dLbls>
        <c:gapWidth val="0"/>
        <c:overlap val="100"/>
        <c:axId val="649059152"/>
        <c:axId val="658253600"/>
      </c:barChart>
      <c:valAx>
        <c:axId val="658253600"/>
        <c:scaling>
          <c:orientation val="minMax"/>
          <c:max val="4"/>
        </c:scaling>
        <c:delete val="1"/>
        <c:axPos val="b"/>
        <c:numFmt formatCode="0.0" sourceLinked="1"/>
        <c:majorTickMark val="out"/>
        <c:minorTickMark val="none"/>
        <c:tickLblPos val="nextTo"/>
        <c:crossAx val="649059152"/>
        <c:crossBetween val="between"/>
      </c:valAx>
      <c:catAx>
        <c:axId val="649059152"/>
        <c:scaling>
          <c:orientation val="minMax"/>
        </c:scaling>
        <c:delete val="1"/>
        <c:axPos val="l"/>
        <c:numFmt formatCode="General" sourceLinked="1"/>
        <c:majorTickMark val="out"/>
        <c:minorTickMark val="none"/>
        <c:tickLblPos val="nextTo"/>
        <c:crossAx val="658253600"/>
        <c:auto val="1"/>
        <c:lblAlgn val="ctr"/>
        <c:lblOffset val="100"/>
        <c:noMultiLvlLbl val="0"/>
      </c:cat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numRef>
              <c:f>Gender!$B$10:$B$11</c:f>
              <c:numCache>
                <c:formatCode>General</c:formatCode>
                <c:ptCount val="2"/>
                <c:pt idx="0">
                  <c:v>0</c:v>
                </c:pt>
                <c:pt idx="1">
                  <c:v>140</c:v>
                </c:pt>
              </c:numCache>
            </c:numRef>
          </c:cat>
          <c:val>
            <c:numRef>
              <c:f>Gender!$C$10:$C$11</c:f>
              <c:numCache>
                <c:formatCode>0%</c:formatCode>
                <c:ptCount val="2"/>
                <c:pt idx="0">
                  <c:v>0</c:v>
                </c:pt>
                <c:pt idx="1">
                  <c:v>1</c:v>
                </c:pt>
              </c:numCache>
            </c:numRef>
          </c:val>
          <c:extLst>
            <c:ext xmlns:c16="http://schemas.microsoft.com/office/drawing/2014/chart" uri="{C3380CC4-5D6E-409C-BE32-E72D297353CC}">
              <c16:uniqueId val="{00000000-42F9-44DD-ADF8-66C85C72514C}"/>
            </c:ext>
          </c:extLst>
        </c:ser>
        <c:dLbls>
          <c:showLegendKey val="0"/>
          <c:showVal val="0"/>
          <c:showCatName val="0"/>
          <c:showSerName val="0"/>
          <c:showPercent val="0"/>
          <c:showBubbleSize val="0"/>
          <c:showLeaderLines val="1"/>
        </c:dLbls>
        <c:firstSliceAng val="0"/>
        <c:holeSize val="75"/>
        <c:extLst>
          <c:ext xmlns:c15="http://schemas.microsoft.com/office/drawing/2012/chart" uri="{02D57815-91ED-43cb-92C2-25804820EDAC}">
            <c15:filteredPieSeries>
              <c15: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numRef>
                    <c:extLst>
                      <c:ext uri="{02D57815-91ED-43cb-92C2-25804820EDAC}">
                        <c15:formulaRef>
                          <c15:sqref>Gender!$B$10:$B$11</c15:sqref>
                        </c15:formulaRef>
                      </c:ext>
                    </c:extLst>
                    <c:numCache>
                      <c:formatCode>General</c:formatCode>
                      <c:ptCount val="2"/>
                      <c:pt idx="0">
                        <c:v>0</c:v>
                      </c:pt>
                      <c:pt idx="1">
                        <c:v>140</c:v>
                      </c:pt>
                    </c:numCache>
                  </c:numRef>
                </c:cat>
                <c:val>
                  <c:numRef>
                    <c:extLst>
                      <c:ext uri="{02D57815-91ED-43cb-92C2-25804820EDAC}">
                        <c15:formulaRef>
                          <c15:sqref>Gender!$D$10:$D$11</c15:sqref>
                        </c15:formulaRef>
                      </c:ext>
                    </c:extLst>
                    <c:numCache>
                      <c:formatCode>General</c:formatCode>
                      <c:ptCount val="2"/>
                    </c:numCache>
                  </c:numRef>
                </c:val>
                <c:extLst>
                  <c:ext xmlns:c16="http://schemas.microsoft.com/office/drawing/2014/chart" uri="{C3380CC4-5D6E-409C-BE32-E72D297353CC}">
                    <c16:uniqueId val="{00000001-42F9-44DD-ADF8-66C85C72514C}"/>
                  </c:ext>
                </c:extLst>
              </c15:ser>
            </c15:filteredPieSeries>
          </c:ext>
        </c:extLst>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[KPI.xlsx]Education!Education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Bachelor's Degree</c:v>
                </c:pt>
                <c:pt idx="4">
                  <c:v>Master's Degree</c:v>
                </c:pt>
              </c:strCache>
            </c:strRef>
          </c:cat>
          <c:val>
            <c:numRef>
              <c:f>Education!$B$4:$B$9</c:f>
              <c:numCache>
                <c:formatCode>General</c:formatCode>
                <c:ptCount val="5"/>
                <c:pt idx="0">
                  <c:v>1</c:v>
                </c:pt>
                <c:pt idx="1">
                  <c:v>3</c:v>
                </c:pt>
                <c:pt idx="2">
                  <c:v>4</c:v>
                </c:pt>
                <c:pt idx="3">
                  <c:v>9</c:v>
                </c:pt>
                <c:pt idx="4">
                  <c:v>12</c:v>
                </c:pt>
              </c:numCache>
            </c:numRef>
          </c:val>
          <c:extLst>
            <c:ext xmlns:c16="http://schemas.microsoft.com/office/drawing/2014/chart" uri="{C3380CC4-5D6E-409C-BE32-E72D297353CC}">
              <c16:uniqueId val="{00000000-04B6-49E1-B8BD-6BA56025F3DC}"/>
            </c:ext>
          </c:extLst>
        </c:ser>
        <c:dLbls>
          <c:dLblPos val="outEnd"/>
          <c:showLegendKey val="0"/>
          <c:showVal val="1"/>
          <c:showCatName val="0"/>
          <c:showSerName val="0"/>
          <c:showPercent val="0"/>
          <c:showBubbleSize val="0"/>
        </c:dLbls>
        <c:gapWidth val="182"/>
        <c:axId val="633541584"/>
        <c:axId val="457714000"/>
      </c:barChart>
      <c:catAx>
        <c:axId val="633541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714000"/>
        <c:crosses val="autoZero"/>
        <c:auto val="1"/>
        <c:lblAlgn val="ctr"/>
        <c:lblOffset val="100"/>
        <c:noMultiLvlLbl val="0"/>
      </c:catAx>
      <c:valAx>
        <c:axId val="457714000"/>
        <c:scaling>
          <c:orientation val="minMax"/>
        </c:scaling>
        <c:delete val="1"/>
        <c:axPos val="b"/>
        <c:numFmt formatCode="General" sourceLinked="1"/>
        <c:majorTickMark val="out"/>
        <c:minorTickMark val="none"/>
        <c:tickLblPos val="nextTo"/>
        <c:crossAx val="633541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[KPI.xlsx]Dept!Dept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Dept!$A$4:$A$6</c:f>
              <c:strCache>
                <c:ptCount val="2"/>
                <c:pt idx="0">
                  <c:v>R&amp;D</c:v>
                </c:pt>
                <c:pt idx="1">
                  <c:v>Sales</c:v>
                </c:pt>
              </c:strCache>
            </c:strRef>
          </c:cat>
          <c:val>
            <c:numRef>
              <c:f>Dept!$B$4:$B$6</c:f>
              <c:numCache>
                <c:formatCode>0.00%</c:formatCode>
                <c:ptCount val="2"/>
                <c:pt idx="0">
                  <c:v>0.17241379310344829</c:v>
                </c:pt>
                <c:pt idx="1">
                  <c:v>0.82758620689655171</c:v>
                </c:pt>
              </c:numCache>
            </c:numRef>
          </c:val>
          <c:extLst>
            <c:ext xmlns:c16="http://schemas.microsoft.com/office/drawing/2014/chart" uri="{C3380CC4-5D6E-409C-BE32-E72D297353CC}">
              <c16:uniqueId val="{00000000-8808-4772-A18C-A54154B1066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[KPI.xlsx]Age!Age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c:v>
                </c:pt>
                <c:pt idx="1">
                  <c:v>8</c:v>
                </c:pt>
                <c:pt idx="2">
                  <c:v>4</c:v>
                </c:pt>
                <c:pt idx="3">
                  <c:v>1</c:v>
                </c:pt>
                <c:pt idx="4">
                  <c:v>5</c:v>
                </c:pt>
              </c:numCache>
            </c:numRef>
          </c:val>
          <c:extLst>
            <c:ext xmlns:c16="http://schemas.microsoft.com/office/drawing/2014/chart" uri="{C3380CC4-5D6E-409C-BE32-E72D297353CC}">
              <c16:uniqueId val="{00000000-BD43-4E1C-AD4C-DC8A0DA18781}"/>
            </c:ext>
          </c:extLst>
        </c:ser>
        <c:dLbls>
          <c:dLblPos val="ctr"/>
          <c:showLegendKey val="0"/>
          <c:showVal val="1"/>
          <c:showCatName val="0"/>
          <c:showSerName val="0"/>
          <c:showPercent val="0"/>
          <c:showBubbleSize val="0"/>
        </c:dLbls>
        <c:gapWidth val="150"/>
        <c:overlap val="100"/>
        <c:axId val="1631176592"/>
        <c:axId val="1628753152"/>
      </c:barChart>
      <c:catAx>
        <c:axId val="1631176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753152"/>
        <c:crosses val="autoZero"/>
        <c:auto val="1"/>
        <c:lblAlgn val="ctr"/>
        <c:lblOffset val="100"/>
        <c:noMultiLvlLbl val="0"/>
      </c:catAx>
      <c:valAx>
        <c:axId val="1628753152"/>
        <c:scaling>
          <c:orientation val="minMax"/>
        </c:scaling>
        <c:delete val="1"/>
        <c:axPos val="l"/>
        <c:numFmt formatCode="General" sourceLinked="1"/>
        <c:majorTickMark val="out"/>
        <c:minorTickMark val="none"/>
        <c:tickLblPos val="nextTo"/>
        <c:crossAx val="163117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5B8485D0-2C36-4746-8355-B86D8359E68C}">
          <cx:tx>
            <cx:txData>
              <cx:f>_xlchart.v1.4</cx:f>
              <cx:v>Attrion count</cx:v>
            </cx:txData>
          </cx:tx>
          <cx:dataPt idx="2">
            <cx:spPr>
              <a:solidFill>
                <a:srgbClr val="00B0F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data id="1">
      <cx:strDim type="cat">
        <cx:f>_xlchart.v2.0</cx:f>
      </cx:strDim>
      <cx:numDim type="val">
        <cx:f>_xlchart.v2.2</cx:f>
      </cx:numDim>
    </cx:data>
  </cx:chartData>
  <cx:chart>
    <cx:plotArea>
      <cx:plotAreaRegion>
        <cx:plotSurface>
          <cx:spPr>
            <a:ln>
              <a:noFill/>
            </a:ln>
          </cx:spPr>
        </cx:plotSurface>
        <cx:series layoutId="funnel" uniqueId="{DA12EF2C-090E-492A-9170-C57C1B6C2FB5}" formatIdx="0">
          <cx:spPr>
            <a:gradFill>
              <a:gsLst>
                <a:gs pos="0">
                  <a:schemeClr val="accent4">
                    <a:lumMod val="50000"/>
                  </a:schemeClr>
                </a:gs>
                <a:gs pos="48600">
                  <a:srgbClr val="FFC000"/>
                </a:gs>
                <a:gs pos="0">
                  <a:schemeClr val="accent2">
                    <a:lumMod val="20000"/>
                    <a:lumOff val="80000"/>
                  </a:schemeClr>
                </a:gs>
                <a:gs pos="100000">
                  <a:schemeClr val="accent2">
                    <a:lumMod val="50000"/>
                  </a:schemeClr>
                </a:gs>
              </a:gsLst>
              <a:lin ang="10800000" scaled="0"/>
            </a:gradFill>
          </cx:spPr>
          <cx:dataLabels>
            <cx:txPr>
              <a:bodyPr spcFirstLastPara="1" vertOverflow="ellipsis" horzOverflow="overflow" wrap="square" lIns="0" tIns="0" rIns="0" bIns="0" anchor="ctr" anchorCtr="1"/>
              <a:lstStyle/>
              <a:p>
                <a:pPr algn="ctr" rtl="0">
                  <a:defRPr sz="1400" b="1">
                    <a:solidFill>
                      <a:srgbClr val="510F4E"/>
                    </a:solidFill>
                    <a:latin typeface="Berlin Sans FB Demi" panose="020E0802020502020306" pitchFamily="34" charset="0"/>
                    <a:ea typeface="Berlin Sans FB Demi" panose="020E0802020502020306" pitchFamily="34" charset="0"/>
                    <a:cs typeface="Berlin Sans FB Demi" panose="020E0802020502020306" pitchFamily="34" charset="0"/>
                  </a:defRPr>
                </a:pPr>
                <a:endParaRPr lang="en-US" sz="1400" b="1" i="0" u="none" strike="noStrike" baseline="0">
                  <a:solidFill>
                    <a:srgbClr val="510F4E"/>
                  </a:solidFill>
                  <a:latin typeface="Berlin Sans FB Demi" panose="020E0802020502020306" pitchFamily="34" charset="0"/>
                  <a:ea typeface="Calibri"/>
                  <a:cs typeface="Calibri"/>
                </a:endParaRPr>
              </a:p>
            </cx:txPr>
            <cx:visibility seriesName="0" categoryName="0" value="1"/>
          </cx:dataLabels>
          <cx:dataId val="0"/>
        </cx:series>
        <cx:series layoutId="funnel" hidden="1" uniqueId="{2DC6DB97-CF89-44FB-A079-624666474181}" formatIdx="1">
          <cx:dataLabels>
            <cx:visibility seriesName="0" categoryName="0" value="1"/>
          </cx:dataLabels>
          <cx:dataId val="1"/>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050" b="1">
                <a:solidFill>
                  <a:srgbClr val="002060"/>
                </a:solidFill>
                <a:latin typeface="Calisto MT" panose="02040603050505030304" pitchFamily="18" charset="0"/>
                <a:ea typeface="Calisto MT" panose="02040603050505030304" pitchFamily="18" charset="0"/>
                <a:cs typeface="Calisto MT" panose="02040603050505030304" pitchFamily="18" charset="0"/>
              </a:defRPr>
            </a:pPr>
            <a:endParaRPr lang="en-US" sz="1050" b="1" i="0" u="none" strike="noStrike" baseline="0">
              <a:solidFill>
                <a:srgbClr val="002060"/>
              </a:solidFill>
              <a:latin typeface="Calisto MT" panose="02040603050505030304" pitchFamily="18" charset="0"/>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B8485D0-2C36-4746-8355-B86D8359E68C}">
          <cx:tx>
            <cx:txData>
              <cx:f>_xlchart.v1.7</cx:f>
              <cx:v>Attrion count</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_xlchart.v2.10</cx:f>
      </cx:numDim>
    </cx:data>
    <cx:data id="1">
      <cx:strDim type="cat">
        <cx:f>_xlchart.v2.9</cx:f>
      </cx:strDim>
      <cx:numDim type="val">
        <cx:f>_xlchart.v2.11</cx:f>
      </cx:numDim>
    </cx:data>
  </cx:chartData>
  <cx:chart>
    <cx:plotArea>
      <cx:plotAreaRegion>
        <cx:series layoutId="funnel" uniqueId="{DA12EF2C-090E-492A-9170-C57C1B6C2FB5}" formatIdx="0">
          <cx:dataLabels>
            <cx:visibility seriesName="0" categoryName="0" value="1"/>
          </cx:dataLabels>
          <cx:dataId val="0"/>
        </cx:series>
        <cx:series layoutId="funnel" hidden="1" uniqueId="{2DC6DB97-CF89-44FB-A079-624666474181}" formatIdx="1">
          <cx:dataLabels>
            <cx:visibility seriesName="0" categoryName="0" value="1"/>
          </cx:dataLabels>
          <cx:dataId val="1"/>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431595</xdr:colOff>
      <xdr:row>1</xdr:row>
      <xdr:rowOff>109728</xdr:rowOff>
    </xdr:from>
    <xdr:to>
      <xdr:col>9</xdr:col>
      <xdr:colOff>153618</xdr:colOff>
      <xdr:row>7</xdr:row>
      <xdr:rowOff>65837</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FADF8CD7-9BED-CEB5-00A2-E3DB34E5A7A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134501" y="314554"/>
              <a:ext cx="1828800" cy="11850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921715</xdr:colOff>
      <xdr:row>5</xdr:row>
      <xdr:rowOff>197510</xdr:rowOff>
    </xdr:from>
    <xdr:to>
      <xdr:col>3</xdr:col>
      <xdr:colOff>58522</xdr:colOff>
      <xdr:row>19</xdr:row>
      <xdr:rowOff>48387</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1DB5C1C0-1B09-305F-0019-85A68167FD4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43200" y="1221638"/>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1397203</xdr:colOff>
      <xdr:row>8</xdr:row>
      <xdr:rowOff>58521</xdr:rowOff>
    </xdr:from>
    <xdr:to>
      <xdr:col>3</xdr:col>
      <xdr:colOff>534010</xdr:colOff>
      <xdr:row>21</xdr:row>
      <xdr:rowOff>114223</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3DED63F-6E67-9F72-E8FB-1ECA95CD946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218688" y="1697126"/>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621792</xdr:colOff>
      <xdr:row>1</xdr:row>
      <xdr:rowOff>58521</xdr:rowOff>
    </xdr:from>
    <xdr:ext cx="10191750" cy="7124700"/>
    <xdr:grpSp>
      <xdr:nvGrpSpPr>
        <xdr:cNvPr id="2" name="Shape 2" title="Drawing">
          <a:extLst>
            <a:ext uri="{FF2B5EF4-FFF2-40B4-BE49-F238E27FC236}">
              <a16:creationId xmlns:a16="http://schemas.microsoft.com/office/drawing/2014/main" id="{4AA5C2E3-C391-4BA3-8A93-7B996B7AE7C8}"/>
            </a:ext>
          </a:extLst>
        </xdr:cNvPr>
        <xdr:cNvGrpSpPr/>
      </xdr:nvGrpSpPr>
      <xdr:grpSpPr>
        <a:xfrm>
          <a:off x="1324811" y="267526"/>
          <a:ext cx="10191750" cy="7124700"/>
          <a:chOff x="509146" y="381848"/>
          <a:chExt cx="10183419" cy="7103376"/>
        </a:xfrm>
        <a:solidFill>
          <a:schemeClr val="accent1">
            <a:lumMod val="20000"/>
            <a:lumOff val="80000"/>
          </a:schemeClr>
        </a:solidFill>
      </xdr:grpSpPr>
      <xdr:grpSp>
        <xdr:nvGrpSpPr>
          <xdr:cNvPr id="3" name="Shape 54">
            <a:extLst>
              <a:ext uri="{FF2B5EF4-FFF2-40B4-BE49-F238E27FC236}">
                <a16:creationId xmlns:a16="http://schemas.microsoft.com/office/drawing/2014/main" id="{221D6302-C6EF-02D1-1C5E-6428B0C6B904}"/>
              </a:ext>
            </a:extLst>
          </xdr:cNvPr>
          <xdr:cNvGrpSpPr/>
        </xdr:nvGrpSpPr>
        <xdr:grpSpPr>
          <a:xfrm>
            <a:off x="509146" y="381848"/>
            <a:ext cx="10183419" cy="7103376"/>
            <a:chOff x="1752600" y="190500"/>
            <a:chExt cx="13468350" cy="7776000"/>
          </a:xfrm>
          <a:grpFill/>
        </xdr:grpSpPr>
        <xdr:sp macro="" textlink="">
          <xdr:nvSpPr>
            <xdr:cNvPr id="4" name="Shape 4">
              <a:extLst>
                <a:ext uri="{FF2B5EF4-FFF2-40B4-BE49-F238E27FC236}">
                  <a16:creationId xmlns:a16="http://schemas.microsoft.com/office/drawing/2014/main" id="{8AF7D73D-6006-D9D6-A45C-06D34BFA4642}"/>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0C0F9AB2-4DC9-2CE3-6A23-35BCAA068AEA}"/>
                </a:ext>
              </a:extLst>
            </xdr:cNvPr>
            <xdr:cNvSpPr/>
          </xdr:nvSpPr>
          <xdr:spPr>
            <a:xfrm>
              <a:off x="1752600" y="190500"/>
              <a:ext cx="13468350" cy="7776000"/>
            </a:xfrm>
            <a:prstGeom prst="roundRect">
              <a:avLst>
                <a:gd name="adj" fmla="val 1112"/>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B556F2FD-A388-54DF-C90C-949659A38617}"/>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9C95B8AD-F5FB-579A-63C1-DBCA6AF6B8C8}"/>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2CC6169B-FAA9-FA06-AF9A-A9F2EA135D6F}"/>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A8AA745D-9D1C-61A2-9AB4-B711FFB803F6}"/>
                </a:ext>
              </a:extLst>
            </xdr:cNvPr>
            <xdr:cNvGrpSpPr/>
          </xdr:nvGrpSpPr>
          <xdr:grpSpPr>
            <a:xfrm>
              <a:off x="1846116" y="1215714"/>
              <a:ext cx="13289109" cy="998848"/>
              <a:chOff x="1846116" y="1215714"/>
              <a:chExt cx="13403409" cy="998848"/>
            </a:xfrm>
            <a:grpFill/>
          </xdr:grpSpPr>
          <xdr:sp macro="" textlink="">
            <xdr:nvSpPr>
              <xdr:cNvPr id="24" name="Shape 60">
                <a:extLst>
                  <a:ext uri="{FF2B5EF4-FFF2-40B4-BE49-F238E27FC236}">
                    <a16:creationId xmlns:a16="http://schemas.microsoft.com/office/drawing/2014/main" id="{E65F8B09-A643-2859-3E6D-04FAFF24302E}"/>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A5B0F70A-EC05-9596-3DD2-199021337918}"/>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8C84E135-A111-05F2-3005-25664BAFC70D}"/>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E3D61A8A-49A5-F5CA-C815-869FE32C66BB}"/>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B53E0B6C-CE54-9503-A3F0-4ABD232D6E23}"/>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EFAB2440-A6F5-BA15-A185-8B0CE10FF9E7}"/>
                </a:ext>
              </a:extLst>
            </xdr:cNvPr>
            <xdr:cNvGrpSpPr/>
          </xdr:nvGrpSpPr>
          <xdr:grpSpPr>
            <a:xfrm>
              <a:off x="1847145" y="5162550"/>
              <a:ext cx="3867930" cy="2709509"/>
              <a:chOff x="1847145" y="2304895"/>
              <a:chExt cx="3867930" cy="2772878"/>
            </a:xfrm>
            <a:grpFill/>
          </xdr:grpSpPr>
          <xdr:sp macro="" textlink="">
            <xdr:nvSpPr>
              <xdr:cNvPr id="22" name="Shape 66">
                <a:extLst>
                  <a:ext uri="{FF2B5EF4-FFF2-40B4-BE49-F238E27FC236}">
                    <a16:creationId xmlns:a16="http://schemas.microsoft.com/office/drawing/2014/main" id="{1D20DD2A-2D04-17E4-AAA5-6D9999A35006}"/>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422A37F8-B8A6-6E26-6CB0-46DBDECC700F}"/>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EFB75076-838A-A62D-697C-1A93410F3D8C}"/>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2AD8D5FE-6E13-905C-DF29-DFFCF34A18FC}"/>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F69200AB-BF28-5B7D-6406-1CCA3A2E4C91}"/>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3B95CB54-C8D3-34B8-409A-167C16BE8B1E}"/>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29978107-C679-750B-2D99-C3E4DD872F24}"/>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DD9C8411-1348-DD01-BA3F-B94B558B1D34}"/>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27FE2F24-65EF-986E-5A5F-0908F2A0D42E}"/>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C354B3D7-A43B-C6DF-ECCF-D7228B795B5D}"/>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6008D67D-3267-967A-F15F-3E7B747D04A7}"/>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F4B825D0-5FB4-91FE-5177-C41155B9CC62}"/>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9E00D527-2A52-7E35-3756-0983098C33AF}"/>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629108</xdr:colOff>
      <xdr:row>6</xdr:row>
      <xdr:rowOff>51205</xdr:rowOff>
    </xdr:from>
    <xdr:to>
      <xdr:col>4</xdr:col>
      <xdr:colOff>351130</xdr:colOff>
      <xdr:row>7</xdr:row>
      <xdr:rowOff>175564</xdr:rowOff>
    </xdr:to>
    <xdr:sp macro="" textlink="">
      <xdr:nvSpPr>
        <xdr:cNvPr id="29" name="TextBox 28">
          <a:extLst>
            <a:ext uri="{FF2B5EF4-FFF2-40B4-BE49-F238E27FC236}">
              <a16:creationId xmlns:a16="http://schemas.microsoft.com/office/drawing/2014/main" id="{1D5AFE3E-509F-130E-8B1B-433234CEED5B}"/>
            </a:ext>
          </a:extLst>
        </xdr:cNvPr>
        <xdr:cNvSpPr txBox="1"/>
      </xdr:nvSpPr>
      <xdr:spPr>
        <a:xfrm>
          <a:off x="1331367" y="1280159"/>
          <a:ext cx="1828800" cy="32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Total Employees</a:t>
          </a:r>
        </a:p>
      </xdr:txBody>
    </xdr:sp>
    <xdr:clientData/>
  </xdr:twoCellAnchor>
  <xdr:twoCellAnchor>
    <xdr:from>
      <xdr:col>2</xdr:col>
      <xdr:colOff>468173</xdr:colOff>
      <xdr:row>8</xdr:row>
      <xdr:rowOff>87782</xdr:rowOff>
    </xdr:from>
    <xdr:to>
      <xdr:col>4</xdr:col>
      <xdr:colOff>58521</xdr:colOff>
      <xdr:row>9</xdr:row>
      <xdr:rowOff>182880</xdr:rowOff>
    </xdr:to>
    <xdr:sp macro="" textlink="KPI!A10">
      <xdr:nvSpPr>
        <xdr:cNvPr id="30" name="TextBox 29">
          <a:extLst>
            <a:ext uri="{FF2B5EF4-FFF2-40B4-BE49-F238E27FC236}">
              <a16:creationId xmlns:a16="http://schemas.microsoft.com/office/drawing/2014/main" id="{A86E7289-7E68-A74C-DA83-89BC77E3BF0E}"/>
            </a:ext>
          </a:extLst>
        </xdr:cNvPr>
        <xdr:cNvSpPr txBox="1"/>
      </xdr:nvSpPr>
      <xdr:spPr>
        <a:xfrm>
          <a:off x="1872691" y="1726387"/>
          <a:ext cx="994867"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B8D5D6-32F0-47A0-8298-55836D1AE303}" type="TxLink">
            <a:rPr lang="en-US" sz="2800" b="0" i="0" u="none" strike="noStrike">
              <a:solidFill>
                <a:srgbClr val="002060"/>
              </a:solidFill>
              <a:latin typeface="Berlin Sans FB Demi" panose="020E0802020502020306" pitchFamily="34" charset="0"/>
              <a:ea typeface="Calibri"/>
              <a:cs typeface="Calibri"/>
            </a:rPr>
            <a:pPr algn="ctr"/>
            <a:t>140</a:t>
          </a:fld>
          <a:endParaRPr lang="en-IN" sz="2800">
            <a:solidFill>
              <a:srgbClr val="002060"/>
            </a:solidFill>
            <a:latin typeface="Berlin Sans FB Demi" panose="020E0802020502020306" pitchFamily="34" charset="0"/>
          </a:endParaRPr>
        </a:p>
      </xdr:txBody>
    </xdr:sp>
    <xdr:clientData/>
  </xdr:twoCellAnchor>
  <xdr:twoCellAnchor>
    <xdr:from>
      <xdr:col>4</xdr:col>
      <xdr:colOff>592530</xdr:colOff>
      <xdr:row>6</xdr:row>
      <xdr:rowOff>43892</xdr:rowOff>
    </xdr:from>
    <xdr:to>
      <xdr:col>7</xdr:col>
      <xdr:colOff>314553</xdr:colOff>
      <xdr:row>7</xdr:row>
      <xdr:rowOff>168251</xdr:rowOff>
    </xdr:to>
    <xdr:sp macro="" textlink="">
      <xdr:nvSpPr>
        <xdr:cNvPr id="31" name="TextBox 30">
          <a:extLst>
            <a:ext uri="{FF2B5EF4-FFF2-40B4-BE49-F238E27FC236}">
              <a16:creationId xmlns:a16="http://schemas.microsoft.com/office/drawing/2014/main" id="{C6393441-AA05-4AE4-BA91-2B6224231CA5}"/>
            </a:ext>
          </a:extLst>
        </xdr:cNvPr>
        <xdr:cNvSpPr txBox="1"/>
      </xdr:nvSpPr>
      <xdr:spPr>
        <a:xfrm>
          <a:off x="3401567" y="1272846"/>
          <a:ext cx="1828800" cy="32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Attrition</a:t>
          </a:r>
        </a:p>
      </xdr:txBody>
    </xdr:sp>
    <xdr:clientData/>
  </xdr:twoCellAnchor>
  <xdr:twoCellAnchor>
    <xdr:from>
      <xdr:col>5</xdr:col>
      <xdr:colOff>416966</xdr:colOff>
      <xdr:row>8</xdr:row>
      <xdr:rowOff>73154</xdr:rowOff>
    </xdr:from>
    <xdr:to>
      <xdr:col>7</xdr:col>
      <xdr:colOff>7315</xdr:colOff>
      <xdr:row>9</xdr:row>
      <xdr:rowOff>168252</xdr:rowOff>
    </xdr:to>
    <xdr:sp macro="" textlink="KPI!B10">
      <xdr:nvSpPr>
        <xdr:cNvPr id="32" name="TextBox 31">
          <a:extLst>
            <a:ext uri="{FF2B5EF4-FFF2-40B4-BE49-F238E27FC236}">
              <a16:creationId xmlns:a16="http://schemas.microsoft.com/office/drawing/2014/main" id="{CC698406-DD73-458C-90B4-6914888C5C85}"/>
            </a:ext>
          </a:extLst>
        </xdr:cNvPr>
        <xdr:cNvSpPr txBox="1"/>
      </xdr:nvSpPr>
      <xdr:spPr>
        <a:xfrm>
          <a:off x="3928262" y="1711759"/>
          <a:ext cx="994867"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04B836-F19F-4D91-A4A4-24F615C218B7}" type="TxLink">
            <a:rPr lang="en-US" sz="2800" b="0" i="0" u="none" strike="noStrike">
              <a:solidFill>
                <a:srgbClr val="002060"/>
              </a:solidFill>
              <a:latin typeface="Berlin Sans FB Demi" panose="020E0802020502020306" pitchFamily="34" charset="0"/>
              <a:ea typeface="Calibri"/>
              <a:cs typeface="Calibri"/>
            </a:rPr>
            <a:t>29</a:t>
          </a:fld>
          <a:endParaRPr lang="en-IN" sz="2800">
            <a:solidFill>
              <a:srgbClr val="002060"/>
            </a:solidFill>
            <a:latin typeface="Berlin Sans FB Demi" panose="020E0802020502020306" pitchFamily="34" charset="0"/>
          </a:endParaRPr>
        </a:p>
      </xdr:txBody>
    </xdr:sp>
    <xdr:clientData/>
  </xdr:twoCellAnchor>
  <xdr:twoCellAnchor>
    <xdr:from>
      <xdr:col>7</xdr:col>
      <xdr:colOff>460857</xdr:colOff>
      <xdr:row>6</xdr:row>
      <xdr:rowOff>29262</xdr:rowOff>
    </xdr:from>
    <xdr:to>
      <xdr:col>10</xdr:col>
      <xdr:colOff>182879</xdr:colOff>
      <xdr:row>7</xdr:row>
      <xdr:rowOff>153621</xdr:rowOff>
    </xdr:to>
    <xdr:sp macro="" textlink="">
      <xdr:nvSpPr>
        <xdr:cNvPr id="33" name="TextBox 32">
          <a:extLst>
            <a:ext uri="{FF2B5EF4-FFF2-40B4-BE49-F238E27FC236}">
              <a16:creationId xmlns:a16="http://schemas.microsoft.com/office/drawing/2014/main" id="{CC98BE97-A419-4884-90EC-5B077F8FCFC7}"/>
            </a:ext>
          </a:extLst>
        </xdr:cNvPr>
        <xdr:cNvSpPr txBox="1"/>
      </xdr:nvSpPr>
      <xdr:spPr>
        <a:xfrm>
          <a:off x="5376671" y="1258216"/>
          <a:ext cx="1828800" cy="32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Active Employees</a:t>
          </a:r>
        </a:p>
      </xdr:txBody>
    </xdr:sp>
    <xdr:clientData/>
  </xdr:twoCellAnchor>
  <xdr:twoCellAnchor>
    <xdr:from>
      <xdr:col>8</xdr:col>
      <xdr:colOff>321868</xdr:colOff>
      <xdr:row>8</xdr:row>
      <xdr:rowOff>65838</xdr:rowOff>
    </xdr:from>
    <xdr:to>
      <xdr:col>9</xdr:col>
      <xdr:colOff>614476</xdr:colOff>
      <xdr:row>9</xdr:row>
      <xdr:rowOff>160936</xdr:rowOff>
    </xdr:to>
    <xdr:sp macro="" textlink="KPI!C10">
      <xdr:nvSpPr>
        <xdr:cNvPr id="34" name="TextBox 33">
          <a:extLst>
            <a:ext uri="{FF2B5EF4-FFF2-40B4-BE49-F238E27FC236}">
              <a16:creationId xmlns:a16="http://schemas.microsoft.com/office/drawing/2014/main" id="{EA46A329-9DB1-4F0B-A910-512CC033CC9D}"/>
            </a:ext>
          </a:extLst>
        </xdr:cNvPr>
        <xdr:cNvSpPr txBox="1"/>
      </xdr:nvSpPr>
      <xdr:spPr>
        <a:xfrm>
          <a:off x="5939942" y="1704443"/>
          <a:ext cx="994867"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2E785EE-9907-4AB9-959C-3A0D2FA55FA0}" type="TxLink">
            <a:rPr lang="en-US" sz="2800" b="0" i="0" u="none" strike="noStrike">
              <a:solidFill>
                <a:srgbClr val="002060"/>
              </a:solidFill>
              <a:latin typeface="Berlin Sans FB Demi" panose="020E0802020502020306" pitchFamily="34" charset="0"/>
              <a:ea typeface="Calibri"/>
              <a:cs typeface="Calibri"/>
            </a:rPr>
            <a:t>111</a:t>
          </a:fld>
          <a:endParaRPr lang="en-IN" sz="2800">
            <a:solidFill>
              <a:srgbClr val="002060"/>
            </a:solidFill>
            <a:latin typeface="Berlin Sans FB Demi" panose="020E0802020502020306" pitchFamily="34" charset="0"/>
          </a:endParaRPr>
        </a:p>
      </xdr:txBody>
    </xdr:sp>
    <xdr:clientData/>
  </xdr:twoCellAnchor>
  <xdr:twoCellAnchor>
    <xdr:from>
      <xdr:col>10</xdr:col>
      <xdr:colOff>373076</xdr:colOff>
      <xdr:row>6</xdr:row>
      <xdr:rowOff>7315</xdr:rowOff>
    </xdr:from>
    <xdr:to>
      <xdr:col>13</xdr:col>
      <xdr:colOff>95098</xdr:colOff>
      <xdr:row>7</xdr:row>
      <xdr:rowOff>131674</xdr:rowOff>
    </xdr:to>
    <xdr:sp macro="" textlink="">
      <xdr:nvSpPr>
        <xdr:cNvPr id="35" name="TextBox 34">
          <a:extLst>
            <a:ext uri="{FF2B5EF4-FFF2-40B4-BE49-F238E27FC236}">
              <a16:creationId xmlns:a16="http://schemas.microsoft.com/office/drawing/2014/main" id="{4956D461-A16A-4D42-A89F-514A87575523}"/>
            </a:ext>
          </a:extLst>
        </xdr:cNvPr>
        <xdr:cNvSpPr txBox="1"/>
      </xdr:nvSpPr>
      <xdr:spPr>
        <a:xfrm>
          <a:off x="7395668" y="1236269"/>
          <a:ext cx="1828800" cy="32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Attrition Rate</a:t>
          </a:r>
        </a:p>
      </xdr:txBody>
    </xdr:sp>
    <xdr:clientData/>
  </xdr:twoCellAnchor>
  <xdr:twoCellAnchor>
    <xdr:from>
      <xdr:col>11</xdr:col>
      <xdr:colOff>263347</xdr:colOff>
      <xdr:row>8</xdr:row>
      <xdr:rowOff>36577</xdr:rowOff>
    </xdr:from>
    <xdr:to>
      <xdr:col>12</xdr:col>
      <xdr:colOff>555955</xdr:colOff>
      <xdr:row>9</xdr:row>
      <xdr:rowOff>131675</xdr:rowOff>
    </xdr:to>
    <xdr:sp macro="" textlink="KPI!D10">
      <xdr:nvSpPr>
        <xdr:cNvPr id="36" name="TextBox 35">
          <a:extLst>
            <a:ext uri="{FF2B5EF4-FFF2-40B4-BE49-F238E27FC236}">
              <a16:creationId xmlns:a16="http://schemas.microsoft.com/office/drawing/2014/main" id="{60568808-088D-44E4-A683-73976467CC8F}"/>
            </a:ext>
          </a:extLst>
        </xdr:cNvPr>
        <xdr:cNvSpPr txBox="1"/>
      </xdr:nvSpPr>
      <xdr:spPr>
        <a:xfrm>
          <a:off x="7988198" y="1675182"/>
          <a:ext cx="994867"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E29A54-8B20-40C5-9D29-ADBC0EBCE350}" type="TxLink">
            <a:rPr lang="en-US" sz="2800" b="0" i="0" u="none" strike="noStrike">
              <a:solidFill>
                <a:srgbClr val="002060"/>
              </a:solidFill>
              <a:latin typeface="Berlin Sans FB Demi" panose="020E0802020502020306" pitchFamily="34" charset="0"/>
              <a:ea typeface="Calibri"/>
              <a:cs typeface="Calibri"/>
            </a:rPr>
            <a:t>21%</a:t>
          </a:fld>
          <a:endParaRPr lang="en-IN" sz="2800">
            <a:solidFill>
              <a:srgbClr val="002060"/>
            </a:solidFill>
            <a:latin typeface="Berlin Sans FB Demi" panose="020E0802020502020306" pitchFamily="34" charset="0"/>
          </a:endParaRPr>
        </a:p>
      </xdr:txBody>
    </xdr:sp>
    <xdr:clientData/>
  </xdr:twoCellAnchor>
  <xdr:twoCellAnchor>
    <xdr:from>
      <xdr:col>13</xdr:col>
      <xdr:colOff>292608</xdr:colOff>
      <xdr:row>6</xdr:row>
      <xdr:rowOff>21946</xdr:rowOff>
    </xdr:from>
    <xdr:to>
      <xdr:col>16</xdr:col>
      <xdr:colOff>14631</xdr:colOff>
      <xdr:row>7</xdr:row>
      <xdr:rowOff>146305</xdr:rowOff>
    </xdr:to>
    <xdr:sp macro="" textlink="">
      <xdr:nvSpPr>
        <xdr:cNvPr id="37" name="TextBox 36">
          <a:extLst>
            <a:ext uri="{FF2B5EF4-FFF2-40B4-BE49-F238E27FC236}">
              <a16:creationId xmlns:a16="http://schemas.microsoft.com/office/drawing/2014/main" id="{1C0512A2-32C0-47A3-AA7C-4C1859699D1F}"/>
            </a:ext>
          </a:extLst>
        </xdr:cNvPr>
        <xdr:cNvSpPr txBox="1"/>
      </xdr:nvSpPr>
      <xdr:spPr>
        <a:xfrm>
          <a:off x="9421978" y="1250900"/>
          <a:ext cx="1828800" cy="329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Average Age</a:t>
          </a:r>
        </a:p>
      </xdr:txBody>
    </xdr:sp>
    <xdr:clientData/>
  </xdr:twoCellAnchor>
  <xdr:twoCellAnchor>
    <xdr:from>
      <xdr:col>14</xdr:col>
      <xdr:colOff>197510</xdr:colOff>
      <xdr:row>8</xdr:row>
      <xdr:rowOff>51208</xdr:rowOff>
    </xdr:from>
    <xdr:to>
      <xdr:col>15</xdr:col>
      <xdr:colOff>490118</xdr:colOff>
      <xdr:row>9</xdr:row>
      <xdr:rowOff>146306</xdr:rowOff>
    </xdr:to>
    <xdr:sp macro="" textlink="KPI!E10">
      <xdr:nvSpPr>
        <xdr:cNvPr id="38" name="TextBox 37">
          <a:extLst>
            <a:ext uri="{FF2B5EF4-FFF2-40B4-BE49-F238E27FC236}">
              <a16:creationId xmlns:a16="http://schemas.microsoft.com/office/drawing/2014/main" id="{4D8E7877-B1AD-46EE-B843-760A151EF4DF}"/>
            </a:ext>
          </a:extLst>
        </xdr:cNvPr>
        <xdr:cNvSpPr txBox="1"/>
      </xdr:nvSpPr>
      <xdr:spPr>
        <a:xfrm>
          <a:off x="10029139" y="1689813"/>
          <a:ext cx="994867"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C0A4DA-7DF1-44E5-A15B-F2695F297B3E}" type="TxLink">
            <a:rPr lang="en-US" sz="2800" b="0" i="0" u="none" strike="noStrike">
              <a:solidFill>
                <a:srgbClr val="002060"/>
              </a:solidFill>
              <a:latin typeface="Berlin Sans FB Demi" panose="020E0802020502020306" pitchFamily="34" charset="0"/>
              <a:ea typeface="Calibri"/>
              <a:cs typeface="Calibri"/>
            </a:rPr>
            <a:t>37</a:t>
          </a:fld>
          <a:endParaRPr lang="en-IN" sz="2800">
            <a:solidFill>
              <a:srgbClr val="002060"/>
            </a:solidFill>
            <a:latin typeface="Berlin Sans FB Demi" panose="020E0802020502020306" pitchFamily="34" charset="0"/>
          </a:endParaRPr>
        </a:p>
      </xdr:txBody>
    </xdr:sp>
    <xdr:clientData/>
  </xdr:twoCellAnchor>
  <xdr:oneCellAnchor>
    <xdr:from>
      <xdr:col>4</xdr:col>
      <xdr:colOff>234085</xdr:colOff>
      <xdr:row>6</xdr:row>
      <xdr:rowOff>87783</xdr:rowOff>
    </xdr:from>
    <xdr:ext cx="212141" cy="234085"/>
    <xdr:pic>
      <xdr:nvPicPr>
        <xdr:cNvPr id="39" name="image4.png">
          <a:extLst>
            <a:ext uri="{FF2B5EF4-FFF2-40B4-BE49-F238E27FC236}">
              <a16:creationId xmlns:a16="http://schemas.microsoft.com/office/drawing/2014/main" id="{BB32D200-CCAB-4582-8D9B-E6FEE88B1747}"/>
            </a:ext>
          </a:extLst>
        </xdr:cNvPr>
        <xdr:cNvPicPr preferRelativeResize="0"/>
      </xdr:nvPicPr>
      <xdr:blipFill>
        <a:blip xmlns:r="http://schemas.openxmlformats.org/officeDocument/2006/relationships" r:embed="rId1" cstate="print"/>
        <a:stretch>
          <a:fillRect/>
        </a:stretch>
      </xdr:blipFill>
      <xdr:spPr>
        <a:xfrm>
          <a:off x="3043122" y="1316737"/>
          <a:ext cx="212141" cy="234085"/>
        </a:xfrm>
        <a:prstGeom prst="rect">
          <a:avLst/>
        </a:prstGeom>
        <a:noFill/>
      </xdr:spPr>
    </xdr:pic>
    <xdr:clientData fLocksWithSheet="0"/>
  </xdr:oneCellAnchor>
  <xdr:oneCellAnchor>
    <xdr:from>
      <xdr:col>6</xdr:col>
      <xdr:colOff>672999</xdr:colOff>
      <xdr:row>6</xdr:row>
      <xdr:rowOff>43891</xdr:rowOff>
    </xdr:from>
    <xdr:ext cx="390678" cy="365760"/>
    <xdr:pic>
      <xdr:nvPicPr>
        <xdr:cNvPr id="41" name="image7.png">
          <a:extLst>
            <a:ext uri="{FF2B5EF4-FFF2-40B4-BE49-F238E27FC236}">
              <a16:creationId xmlns:a16="http://schemas.microsoft.com/office/drawing/2014/main" id="{BA0280B0-F691-42F4-849E-13E3B595B2DB}"/>
            </a:ext>
          </a:extLst>
        </xdr:cNvPr>
        <xdr:cNvPicPr preferRelativeResize="0"/>
      </xdr:nvPicPr>
      <xdr:blipFill>
        <a:blip xmlns:r="http://schemas.openxmlformats.org/officeDocument/2006/relationships" r:embed="rId2" cstate="print"/>
        <a:stretch>
          <a:fillRect/>
        </a:stretch>
      </xdr:blipFill>
      <xdr:spPr>
        <a:xfrm>
          <a:off x="4886554" y="1272845"/>
          <a:ext cx="390678" cy="365760"/>
        </a:xfrm>
        <a:prstGeom prst="roundRect">
          <a:avLst>
            <a:gd name="adj" fmla="val 50000"/>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10</xdr:col>
      <xdr:colOff>87782</xdr:colOff>
      <xdr:row>6</xdr:row>
      <xdr:rowOff>95097</xdr:rowOff>
    </xdr:from>
    <xdr:ext cx="236220" cy="190196"/>
    <xdr:pic>
      <xdr:nvPicPr>
        <xdr:cNvPr id="42" name="image5.png">
          <a:extLst>
            <a:ext uri="{FF2B5EF4-FFF2-40B4-BE49-F238E27FC236}">
              <a16:creationId xmlns:a16="http://schemas.microsoft.com/office/drawing/2014/main" id="{06BEE71E-5432-4D0E-8290-16965A425CD8}"/>
            </a:ext>
          </a:extLst>
        </xdr:cNvPr>
        <xdr:cNvPicPr preferRelativeResize="0"/>
      </xdr:nvPicPr>
      <xdr:blipFill>
        <a:blip xmlns:r="http://schemas.openxmlformats.org/officeDocument/2006/relationships" r:embed="rId3" cstate="print"/>
        <a:stretch>
          <a:fillRect/>
        </a:stretch>
      </xdr:blipFill>
      <xdr:spPr>
        <a:xfrm>
          <a:off x="7110374" y="1324051"/>
          <a:ext cx="236220" cy="190196"/>
        </a:xfrm>
        <a:prstGeom prst="rect">
          <a:avLst/>
        </a:prstGeom>
        <a:noFill/>
      </xdr:spPr>
    </xdr:pic>
    <xdr:clientData fLocksWithSheet="0"/>
  </xdr:oneCellAnchor>
  <xdr:oneCellAnchor>
    <xdr:from>
      <xdr:col>12</xdr:col>
      <xdr:colOff>651053</xdr:colOff>
      <xdr:row>6</xdr:row>
      <xdr:rowOff>58523</xdr:rowOff>
    </xdr:from>
    <xdr:ext cx="236907" cy="212140"/>
    <xdr:pic>
      <xdr:nvPicPr>
        <xdr:cNvPr id="43" name="image2.png">
          <a:extLst>
            <a:ext uri="{FF2B5EF4-FFF2-40B4-BE49-F238E27FC236}">
              <a16:creationId xmlns:a16="http://schemas.microsoft.com/office/drawing/2014/main" id="{6E5F8B6D-672A-4838-8A1E-CD4B87B6E30A}"/>
            </a:ext>
          </a:extLst>
        </xdr:cNvPr>
        <xdr:cNvPicPr preferRelativeResize="0"/>
      </xdr:nvPicPr>
      <xdr:blipFill>
        <a:blip xmlns:r="http://schemas.openxmlformats.org/officeDocument/2006/relationships" r:embed="rId4" cstate="print"/>
        <a:stretch>
          <a:fillRect/>
        </a:stretch>
      </xdr:blipFill>
      <xdr:spPr>
        <a:xfrm>
          <a:off x="9078163" y="1287477"/>
          <a:ext cx="236907" cy="212140"/>
        </a:xfrm>
        <a:prstGeom prst="rect">
          <a:avLst/>
        </a:prstGeom>
        <a:noFill/>
      </xdr:spPr>
    </xdr:pic>
    <xdr:clientData fLocksWithSheet="0"/>
  </xdr:oneCellAnchor>
  <xdr:oneCellAnchor>
    <xdr:from>
      <xdr:col>15</xdr:col>
      <xdr:colOff>563270</xdr:colOff>
      <xdr:row>6</xdr:row>
      <xdr:rowOff>80466</xdr:rowOff>
    </xdr:from>
    <xdr:ext cx="251385" cy="226771"/>
    <xdr:pic>
      <xdr:nvPicPr>
        <xdr:cNvPr id="44" name="image6.png">
          <a:extLst>
            <a:ext uri="{FF2B5EF4-FFF2-40B4-BE49-F238E27FC236}">
              <a16:creationId xmlns:a16="http://schemas.microsoft.com/office/drawing/2014/main" id="{D001F711-7318-4E54-B289-14AB3461DFF8}"/>
            </a:ext>
          </a:extLst>
        </xdr:cNvPr>
        <xdr:cNvPicPr preferRelativeResize="0"/>
      </xdr:nvPicPr>
      <xdr:blipFill>
        <a:blip xmlns:r="http://schemas.openxmlformats.org/officeDocument/2006/relationships" r:embed="rId5" cstate="print"/>
        <a:stretch>
          <a:fillRect/>
        </a:stretch>
      </xdr:blipFill>
      <xdr:spPr>
        <a:xfrm>
          <a:off x="11097158" y="1309420"/>
          <a:ext cx="251385" cy="226771"/>
        </a:xfrm>
        <a:prstGeom prst="rect">
          <a:avLst/>
        </a:prstGeom>
        <a:noFill/>
      </xdr:spPr>
    </xdr:pic>
    <xdr:clientData fLocksWithSheet="0"/>
  </xdr:oneCellAnchor>
  <xdr:twoCellAnchor>
    <xdr:from>
      <xdr:col>2</xdr:col>
      <xdr:colOff>395023</xdr:colOff>
      <xdr:row>2</xdr:row>
      <xdr:rowOff>102412</xdr:rowOff>
    </xdr:from>
    <xdr:to>
      <xdr:col>10</xdr:col>
      <xdr:colOff>292609</xdr:colOff>
      <xdr:row>5</xdr:row>
      <xdr:rowOff>58521</xdr:rowOff>
    </xdr:to>
    <xdr:sp macro="" textlink="">
      <xdr:nvSpPr>
        <xdr:cNvPr id="45" name="TextBox 44">
          <a:extLst>
            <a:ext uri="{FF2B5EF4-FFF2-40B4-BE49-F238E27FC236}">
              <a16:creationId xmlns:a16="http://schemas.microsoft.com/office/drawing/2014/main" id="{948AF6C7-DC0B-71D3-B8FC-C9C6E0EC5D7F}"/>
            </a:ext>
          </a:extLst>
        </xdr:cNvPr>
        <xdr:cNvSpPr txBox="1"/>
      </xdr:nvSpPr>
      <xdr:spPr>
        <a:xfrm>
          <a:off x="1799541" y="512063"/>
          <a:ext cx="5515660" cy="570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rgbClr val="002060"/>
              </a:solidFill>
              <a:latin typeface="Calisto MT" panose="02040603050505030304" pitchFamily="18" charset="0"/>
            </a:rPr>
            <a:t>HR ANALYTICS DASHBOARD</a:t>
          </a:r>
        </a:p>
      </xdr:txBody>
    </xdr:sp>
    <xdr:clientData/>
  </xdr:twoCellAnchor>
  <xdr:oneCellAnchor>
    <xdr:from>
      <xdr:col>2</xdr:col>
      <xdr:colOff>7316</xdr:colOff>
      <xdr:row>2</xdr:row>
      <xdr:rowOff>117045</xdr:rowOff>
    </xdr:from>
    <xdr:ext cx="460857" cy="438912"/>
    <xdr:pic>
      <xdr:nvPicPr>
        <xdr:cNvPr id="46" name="image1.png">
          <a:extLst>
            <a:ext uri="{FF2B5EF4-FFF2-40B4-BE49-F238E27FC236}">
              <a16:creationId xmlns:a16="http://schemas.microsoft.com/office/drawing/2014/main" id="{1FD4C1FB-44E5-4F08-85B3-BDB4F3C21538}"/>
            </a:ext>
          </a:extLst>
        </xdr:cNvPr>
        <xdr:cNvPicPr preferRelativeResize="0"/>
      </xdr:nvPicPr>
      <xdr:blipFill>
        <a:blip xmlns:r="http://schemas.openxmlformats.org/officeDocument/2006/relationships" r:embed="rId6" cstate="print"/>
        <a:stretch>
          <a:fillRect/>
        </a:stretch>
      </xdr:blipFill>
      <xdr:spPr>
        <a:xfrm>
          <a:off x="1411834" y="526696"/>
          <a:ext cx="460857" cy="438912"/>
        </a:xfrm>
        <a:prstGeom prst="rect">
          <a:avLst/>
        </a:prstGeom>
        <a:noFill/>
      </xdr:spPr>
    </xdr:pic>
    <xdr:clientData fLocksWithSheet="0"/>
  </xdr:oneCellAnchor>
  <xdr:oneCellAnchor>
    <xdr:from>
      <xdr:col>10</xdr:col>
      <xdr:colOff>314554</xdr:colOff>
      <xdr:row>2</xdr:row>
      <xdr:rowOff>73152</xdr:rowOff>
    </xdr:from>
    <xdr:ext cx="526694" cy="497434"/>
    <xdr:pic>
      <xdr:nvPicPr>
        <xdr:cNvPr id="47" name="image3.png">
          <a:extLst>
            <a:ext uri="{FF2B5EF4-FFF2-40B4-BE49-F238E27FC236}">
              <a16:creationId xmlns:a16="http://schemas.microsoft.com/office/drawing/2014/main" id="{6D03CD2D-5059-4974-A156-9CD59F8B3CBA}"/>
            </a:ext>
          </a:extLst>
        </xdr:cNvPr>
        <xdr:cNvPicPr preferRelativeResize="0"/>
      </xdr:nvPicPr>
      <xdr:blipFill>
        <a:blip xmlns:r="http://schemas.openxmlformats.org/officeDocument/2006/relationships" r:embed="rId7" cstate="print"/>
        <a:stretch>
          <a:fillRect/>
        </a:stretch>
      </xdr:blipFill>
      <xdr:spPr>
        <a:xfrm>
          <a:off x="7337146" y="482803"/>
          <a:ext cx="526694" cy="497434"/>
        </a:xfrm>
        <a:prstGeom prst="rect">
          <a:avLst/>
        </a:prstGeom>
        <a:noFill/>
      </xdr:spPr>
    </xdr:pic>
    <xdr:clientData fLocksWithSheet="0"/>
  </xdr:oneCellAnchor>
  <xdr:twoCellAnchor>
    <xdr:from>
      <xdr:col>11</xdr:col>
      <xdr:colOff>51206</xdr:colOff>
      <xdr:row>1</xdr:row>
      <xdr:rowOff>197510</xdr:rowOff>
    </xdr:from>
    <xdr:to>
      <xdr:col>13</xdr:col>
      <xdr:colOff>29260</xdr:colOff>
      <xdr:row>5</xdr:row>
      <xdr:rowOff>51207</xdr:rowOff>
    </xdr:to>
    <xdr:sp macro="" textlink="">
      <xdr:nvSpPr>
        <xdr:cNvPr id="48" name="TextBox 47">
          <a:extLst>
            <a:ext uri="{FF2B5EF4-FFF2-40B4-BE49-F238E27FC236}">
              <a16:creationId xmlns:a16="http://schemas.microsoft.com/office/drawing/2014/main" id="{B3C7615E-C8E7-2286-6C31-FE6BC95EF939}"/>
            </a:ext>
          </a:extLst>
        </xdr:cNvPr>
        <xdr:cNvSpPr txBox="1"/>
      </xdr:nvSpPr>
      <xdr:spPr>
        <a:xfrm>
          <a:off x="7776057" y="402336"/>
          <a:ext cx="1382573" cy="672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rgbClr val="002060"/>
              </a:solidFill>
              <a:latin typeface="Calisto MT" panose="02040603050505030304" pitchFamily="18" charset="0"/>
            </a:rPr>
            <a:t>JOB</a:t>
          </a:r>
        </a:p>
        <a:p>
          <a:pPr algn="ctr"/>
          <a:r>
            <a:rPr lang="en-IN" sz="1200" b="1">
              <a:solidFill>
                <a:srgbClr val="002060"/>
              </a:solidFill>
              <a:latin typeface="Calisto MT" panose="02040603050505030304" pitchFamily="18" charset="0"/>
            </a:rPr>
            <a:t>SATISFACTION</a:t>
          </a:r>
        </a:p>
        <a:p>
          <a:pPr algn="ctr"/>
          <a:r>
            <a:rPr lang="en-IN" sz="1200" b="1">
              <a:solidFill>
                <a:srgbClr val="002060"/>
              </a:solidFill>
              <a:latin typeface="Calisto MT" panose="02040603050505030304" pitchFamily="18" charset="0"/>
            </a:rPr>
            <a:t>RATING</a:t>
          </a:r>
        </a:p>
      </xdr:txBody>
    </xdr:sp>
    <xdr:clientData/>
  </xdr:twoCellAnchor>
  <xdr:twoCellAnchor>
    <xdr:from>
      <xdr:col>12</xdr:col>
      <xdr:colOff>577901</xdr:colOff>
      <xdr:row>1</xdr:row>
      <xdr:rowOff>138988</xdr:rowOff>
    </xdr:from>
    <xdr:to>
      <xdr:col>13</xdr:col>
      <xdr:colOff>687628</xdr:colOff>
      <xdr:row>5</xdr:row>
      <xdr:rowOff>95097</xdr:rowOff>
    </xdr:to>
    <xdr:graphicFrame macro="">
      <xdr:nvGraphicFramePr>
        <xdr:cNvPr id="50" name="Chart 49">
          <a:extLst>
            <a:ext uri="{FF2B5EF4-FFF2-40B4-BE49-F238E27FC236}">
              <a16:creationId xmlns:a16="http://schemas.microsoft.com/office/drawing/2014/main" id="{E1FB52D2-3246-4CC3-8A24-9ECECBAEE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80467</xdr:colOff>
      <xdr:row>2</xdr:row>
      <xdr:rowOff>204825</xdr:rowOff>
    </xdr:from>
    <xdr:to>
      <xdr:col>13</xdr:col>
      <xdr:colOff>534009</xdr:colOff>
      <xdr:row>4</xdr:row>
      <xdr:rowOff>7315</xdr:rowOff>
    </xdr:to>
    <xdr:sp macro="" textlink="Rating!$B$8">
      <xdr:nvSpPr>
        <xdr:cNvPr id="51" name="TextBox 50">
          <a:extLst>
            <a:ext uri="{FF2B5EF4-FFF2-40B4-BE49-F238E27FC236}">
              <a16:creationId xmlns:a16="http://schemas.microsoft.com/office/drawing/2014/main" id="{A30C8202-D92A-AB98-8F28-8AE643A4FCDE}"/>
            </a:ext>
          </a:extLst>
        </xdr:cNvPr>
        <xdr:cNvSpPr txBox="1"/>
      </xdr:nvSpPr>
      <xdr:spPr>
        <a:xfrm>
          <a:off x="9209837" y="614476"/>
          <a:ext cx="453542" cy="212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E8A566-A417-41BE-94AD-5AD052FDFFE1}" type="TxLink">
            <a:rPr lang="en-US" sz="1400" b="0" i="0" u="none" strike="noStrike">
              <a:solidFill>
                <a:srgbClr val="000000"/>
              </a:solidFill>
              <a:latin typeface="Berlin Sans FB Demi" panose="020E0802020502020306" pitchFamily="34" charset="0"/>
              <a:ea typeface="Calibri"/>
              <a:cs typeface="Calibri"/>
            </a:rPr>
            <a:t>2.3</a:t>
          </a:fld>
          <a:endParaRPr lang="en-IN" sz="1400">
            <a:latin typeface="Berlin Sans FB Demi" panose="020E0802020502020306" pitchFamily="34" charset="0"/>
          </a:endParaRPr>
        </a:p>
      </xdr:txBody>
    </xdr:sp>
    <xdr:clientData/>
  </xdr:twoCellAnchor>
  <xdr:twoCellAnchor>
    <xdr:from>
      <xdr:col>13</xdr:col>
      <xdr:colOff>248716</xdr:colOff>
      <xdr:row>2</xdr:row>
      <xdr:rowOff>87785</xdr:rowOff>
    </xdr:from>
    <xdr:to>
      <xdr:col>17</xdr:col>
      <xdr:colOff>36575</xdr:colOff>
      <xdr:row>4</xdr:row>
      <xdr:rowOff>95100</xdr:rowOff>
    </xdr:to>
    <xdr:graphicFrame macro="">
      <xdr:nvGraphicFramePr>
        <xdr:cNvPr id="52" name="Chart 51">
          <a:extLst>
            <a:ext uri="{FF2B5EF4-FFF2-40B4-BE49-F238E27FC236}">
              <a16:creationId xmlns:a16="http://schemas.microsoft.com/office/drawing/2014/main" id="{F69008D6-1ACE-40C7-8D37-1D370AE3D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58521</xdr:colOff>
      <xdr:row>2</xdr:row>
      <xdr:rowOff>138989</xdr:rowOff>
    </xdr:from>
    <xdr:to>
      <xdr:col>16</xdr:col>
      <xdr:colOff>43890</xdr:colOff>
      <xdr:row>4</xdr:row>
      <xdr:rowOff>87783</xdr:rowOff>
    </xdr:to>
    <xdr:sp macro="" textlink="">
      <xdr:nvSpPr>
        <xdr:cNvPr id="58" name="Freeform: Shape 57">
          <a:extLst>
            <a:ext uri="{FF2B5EF4-FFF2-40B4-BE49-F238E27FC236}">
              <a16:creationId xmlns:a16="http://schemas.microsoft.com/office/drawing/2014/main" id="{4DF37F51-4F73-00A8-E42B-C2CD78156EB1}"/>
            </a:ext>
          </a:extLst>
        </xdr:cNvPr>
        <xdr:cNvSpPr/>
      </xdr:nvSpPr>
      <xdr:spPr>
        <a:xfrm>
          <a:off x="9900790" y="557001"/>
          <a:ext cx="1391408" cy="366805"/>
        </a:xfrm>
        <a:custGeom>
          <a:avLst/>
          <a:gdLst>
            <a:gd name="connsiteX0" fmla="*/ 2954866 w 3369731"/>
            <a:gd name="connsiteY0" fmla="*/ 0 h 626533"/>
            <a:gd name="connsiteX1" fmla="*/ 3369731 w 3369731"/>
            <a:gd name="connsiteY1" fmla="*/ 0 h 626533"/>
            <a:gd name="connsiteX2" fmla="*/ 3369731 w 3369731"/>
            <a:gd name="connsiteY2" fmla="*/ 239314 h 626533"/>
            <a:gd name="connsiteX3" fmla="*/ 3052800 w 3369731"/>
            <a:gd name="connsiteY3" fmla="*/ 239315 h 626533"/>
            <a:gd name="connsiteX4" fmla="*/ 0 w 3369731"/>
            <a:gd name="connsiteY4" fmla="*/ 0 h 626533"/>
            <a:gd name="connsiteX5" fmla="*/ 414868 w 3369731"/>
            <a:gd name="connsiteY5" fmla="*/ 0 h 626533"/>
            <a:gd name="connsiteX6" fmla="*/ 316933 w 3369731"/>
            <a:gd name="connsiteY6" fmla="*/ 239315 h 626533"/>
            <a:gd name="connsiteX7" fmla="*/ 2 w 3369731"/>
            <a:gd name="connsiteY7" fmla="*/ 239314 h 626533"/>
            <a:gd name="connsiteX8" fmla="*/ 256405 w 3369731"/>
            <a:gd name="connsiteY8" fmla="*/ 387217 h 626533"/>
            <a:gd name="connsiteX9" fmla="*/ 158466 w 3369731"/>
            <a:gd name="connsiteY9" fmla="*/ 626531 h 626533"/>
            <a:gd name="connsiteX10" fmla="*/ 414868 w 3369731"/>
            <a:gd name="connsiteY10" fmla="*/ 478625 h 626533"/>
            <a:gd name="connsiteX11" fmla="*/ 671269 w 3369731"/>
            <a:gd name="connsiteY11" fmla="*/ 626531 h 626533"/>
            <a:gd name="connsiteX12" fmla="*/ 573330 w 3369731"/>
            <a:gd name="connsiteY12" fmla="*/ 387217 h 626533"/>
            <a:gd name="connsiteX13" fmla="*/ 829733 w 3369731"/>
            <a:gd name="connsiteY13" fmla="*/ 239314 h 626533"/>
            <a:gd name="connsiteX14" fmla="*/ 512802 w 3369731"/>
            <a:gd name="connsiteY14" fmla="*/ 239315 h 626533"/>
            <a:gd name="connsiteX15" fmla="*/ 414868 w 3369731"/>
            <a:gd name="connsiteY15" fmla="*/ 0 h 626533"/>
            <a:gd name="connsiteX16" fmla="*/ 1261534 w 3369731"/>
            <a:gd name="connsiteY16" fmla="*/ 0 h 626533"/>
            <a:gd name="connsiteX17" fmla="*/ 1163599 w 3369731"/>
            <a:gd name="connsiteY17" fmla="*/ 239315 h 626533"/>
            <a:gd name="connsiteX18" fmla="*/ 846668 w 3369731"/>
            <a:gd name="connsiteY18" fmla="*/ 239314 h 626533"/>
            <a:gd name="connsiteX19" fmla="*/ 1103071 w 3369731"/>
            <a:gd name="connsiteY19" fmla="*/ 387217 h 626533"/>
            <a:gd name="connsiteX20" fmla="*/ 1005132 w 3369731"/>
            <a:gd name="connsiteY20" fmla="*/ 626531 h 626533"/>
            <a:gd name="connsiteX21" fmla="*/ 1261534 w 3369731"/>
            <a:gd name="connsiteY21" fmla="*/ 478625 h 626533"/>
            <a:gd name="connsiteX22" fmla="*/ 1517935 w 3369731"/>
            <a:gd name="connsiteY22" fmla="*/ 626531 h 626533"/>
            <a:gd name="connsiteX23" fmla="*/ 1419996 w 3369731"/>
            <a:gd name="connsiteY23" fmla="*/ 387217 h 626533"/>
            <a:gd name="connsiteX24" fmla="*/ 1676399 w 3369731"/>
            <a:gd name="connsiteY24" fmla="*/ 239314 h 626533"/>
            <a:gd name="connsiteX25" fmla="*/ 1359468 w 3369731"/>
            <a:gd name="connsiteY25" fmla="*/ 239315 h 626533"/>
            <a:gd name="connsiteX26" fmla="*/ 1261534 w 3369731"/>
            <a:gd name="connsiteY26" fmla="*/ 0 h 626533"/>
            <a:gd name="connsiteX27" fmla="*/ 2108200 w 3369731"/>
            <a:gd name="connsiteY27" fmla="*/ 0 h 626533"/>
            <a:gd name="connsiteX28" fmla="*/ 2010265 w 3369731"/>
            <a:gd name="connsiteY28" fmla="*/ 239315 h 626533"/>
            <a:gd name="connsiteX29" fmla="*/ 1693334 w 3369731"/>
            <a:gd name="connsiteY29" fmla="*/ 239314 h 626533"/>
            <a:gd name="connsiteX30" fmla="*/ 1949737 w 3369731"/>
            <a:gd name="connsiteY30" fmla="*/ 387217 h 626533"/>
            <a:gd name="connsiteX31" fmla="*/ 1851798 w 3369731"/>
            <a:gd name="connsiteY31" fmla="*/ 626531 h 626533"/>
            <a:gd name="connsiteX32" fmla="*/ 2108200 w 3369731"/>
            <a:gd name="connsiteY32" fmla="*/ 478625 h 626533"/>
            <a:gd name="connsiteX33" fmla="*/ 2364601 w 3369731"/>
            <a:gd name="connsiteY33" fmla="*/ 626531 h 626533"/>
            <a:gd name="connsiteX34" fmla="*/ 2266662 w 3369731"/>
            <a:gd name="connsiteY34" fmla="*/ 387217 h 626533"/>
            <a:gd name="connsiteX35" fmla="*/ 2523065 w 3369731"/>
            <a:gd name="connsiteY35" fmla="*/ 239314 h 626533"/>
            <a:gd name="connsiteX36" fmla="*/ 2206134 w 3369731"/>
            <a:gd name="connsiteY36" fmla="*/ 239315 h 626533"/>
            <a:gd name="connsiteX37" fmla="*/ 2108200 w 3369731"/>
            <a:gd name="connsiteY37" fmla="*/ 0 h 626533"/>
            <a:gd name="connsiteX38" fmla="*/ 2954866 w 3369731"/>
            <a:gd name="connsiteY38" fmla="*/ 0 h 626533"/>
            <a:gd name="connsiteX39" fmla="*/ 2856931 w 3369731"/>
            <a:gd name="connsiteY39" fmla="*/ 239315 h 626533"/>
            <a:gd name="connsiteX40" fmla="*/ 2540000 w 3369731"/>
            <a:gd name="connsiteY40" fmla="*/ 239314 h 626533"/>
            <a:gd name="connsiteX41" fmla="*/ 2796403 w 3369731"/>
            <a:gd name="connsiteY41" fmla="*/ 387217 h 626533"/>
            <a:gd name="connsiteX42" fmla="*/ 2698464 w 3369731"/>
            <a:gd name="connsiteY42" fmla="*/ 626531 h 626533"/>
            <a:gd name="connsiteX43" fmla="*/ 2954866 w 3369731"/>
            <a:gd name="connsiteY43" fmla="*/ 478625 h 626533"/>
            <a:gd name="connsiteX44" fmla="*/ 3211267 w 3369731"/>
            <a:gd name="connsiteY44" fmla="*/ 626531 h 626533"/>
            <a:gd name="connsiteX45" fmla="*/ 3113328 w 3369731"/>
            <a:gd name="connsiteY45" fmla="*/ 387217 h 626533"/>
            <a:gd name="connsiteX46" fmla="*/ 3369731 w 3369731"/>
            <a:gd name="connsiteY46" fmla="*/ 239314 h 626533"/>
            <a:gd name="connsiteX47" fmla="*/ 3369731 w 3369731"/>
            <a:gd name="connsiteY47" fmla="*/ 626533 h 626533"/>
            <a:gd name="connsiteX48" fmla="*/ 0 w 3369731"/>
            <a:gd name="connsiteY48" fmla="*/ 626533 h 6265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3369731" h="626533">
              <a:moveTo>
                <a:pt x="2954866" y="0"/>
              </a:moveTo>
              <a:lnTo>
                <a:pt x="3369731" y="0"/>
              </a:lnTo>
              <a:lnTo>
                <a:pt x="3369731" y="239314"/>
              </a:lnTo>
              <a:lnTo>
                <a:pt x="3052800" y="239315"/>
              </a:lnTo>
              <a:close/>
              <a:moveTo>
                <a:pt x="0" y="0"/>
              </a:moveTo>
              <a:lnTo>
                <a:pt x="414868" y="0"/>
              </a:lnTo>
              <a:lnTo>
                <a:pt x="316933" y="239315"/>
              </a:lnTo>
              <a:lnTo>
                <a:pt x="2" y="239314"/>
              </a:lnTo>
              <a:lnTo>
                <a:pt x="256405" y="387217"/>
              </a:lnTo>
              <a:lnTo>
                <a:pt x="158466" y="626531"/>
              </a:lnTo>
              <a:lnTo>
                <a:pt x="414868" y="478625"/>
              </a:lnTo>
              <a:lnTo>
                <a:pt x="671269" y="626531"/>
              </a:lnTo>
              <a:lnTo>
                <a:pt x="573330" y="387217"/>
              </a:lnTo>
              <a:lnTo>
                <a:pt x="829733" y="239314"/>
              </a:lnTo>
              <a:lnTo>
                <a:pt x="512802" y="239315"/>
              </a:lnTo>
              <a:lnTo>
                <a:pt x="414868" y="0"/>
              </a:lnTo>
              <a:lnTo>
                <a:pt x="1261534" y="0"/>
              </a:lnTo>
              <a:lnTo>
                <a:pt x="1163599" y="239315"/>
              </a:lnTo>
              <a:lnTo>
                <a:pt x="846668" y="239314"/>
              </a:lnTo>
              <a:lnTo>
                <a:pt x="1103071" y="387217"/>
              </a:lnTo>
              <a:lnTo>
                <a:pt x="1005132" y="626531"/>
              </a:lnTo>
              <a:lnTo>
                <a:pt x="1261534" y="478625"/>
              </a:lnTo>
              <a:lnTo>
                <a:pt x="1517935" y="626531"/>
              </a:lnTo>
              <a:lnTo>
                <a:pt x="1419996" y="387217"/>
              </a:lnTo>
              <a:lnTo>
                <a:pt x="1676399" y="239314"/>
              </a:lnTo>
              <a:lnTo>
                <a:pt x="1359468" y="239315"/>
              </a:lnTo>
              <a:lnTo>
                <a:pt x="1261534" y="0"/>
              </a:lnTo>
              <a:lnTo>
                <a:pt x="2108200" y="0"/>
              </a:lnTo>
              <a:lnTo>
                <a:pt x="2010265" y="239315"/>
              </a:lnTo>
              <a:lnTo>
                <a:pt x="1693334" y="239314"/>
              </a:lnTo>
              <a:lnTo>
                <a:pt x="1949737" y="387217"/>
              </a:lnTo>
              <a:lnTo>
                <a:pt x="1851798" y="626531"/>
              </a:lnTo>
              <a:lnTo>
                <a:pt x="2108200" y="478625"/>
              </a:lnTo>
              <a:lnTo>
                <a:pt x="2364601" y="626531"/>
              </a:lnTo>
              <a:lnTo>
                <a:pt x="2266662" y="387217"/>
              </a:lnTo>
              <a:lnTo>
                <a:pt x="2523065" y="239314"/>
              </a:lnTo>
              <a:lnTo>
                <a:pt x="2206134" y="239315"/>
              </a:lnTo>
              <a:lnTo>
                <a:pt x="2108200" y="0"/>
              </a:lnTo>
              <a:lnTo>
                <a:pt x="2954866" y="0"/>
              </a:lnTo>
              <a:lnTo>
                <a:pt x="2856931" y="239315"/>
              </a:lnTo>
              <a:lnTo>
                <a:pt x="2540000" y="239314"/>
              </a:lnTo>
              <a:lnTo>
                <a:pt x="2796403" y="387217"/>
              </a:lnTo>
              <a:lnTo>
                <a:pt x="2698464" y="626531"/>
              </a:lnTo>
              <a:lnTo>
                <a:pt x="2954866" y="478625"/>
              </a:lnTo>
              <a:lnTo>
                <a:pt x="3211267" y="626531"/>
              </a:lnTo>
              <a:lnTo>
                <a:pt x="3113328" y="387217"/>
              </a:lnTo>
              <a:lnTo>
                <a:pt x="3369731" y="239314"/>
              </a:lnTo>
              <a:lnTo>
                <a:pt x="3369731" y="626533"/>
              </a:lnTo>
              <a:lnTo>
                <a:pt x="0" y="626533"/>
              </a:lnTo>
              <a:close/>
            </a:path>
          </a:pathLst>
        </a:cu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687630</xdr:colOff>
      <xdr:row>17</xdr:row>
      <xdr:rowOff>87784</xdr:rowOff>
    </xdr:from>
    <xdr:to>
      <xdr:col>6</xdr:col>
      <xdr:colOff>80468</xdr:colOff>
      <xdr:row>22</xdr:row>
      <xdr:rowOff>186539</xdr:rowOff>
    </xdr:to>
    <xdr:grpSp>
      <xdr:nvGrpSpPr>
        <xdr:cNvPr id="67" name="Group 66">
          <a:extLst>
            <a:ext uri="{FF2B5EF4-FFF2-40B4-BE49-F238E27FC236}">
              <a16:creationId xmlns:a16="http://schemas.microsoft.com/office/drawing/2014/main" id="{D38F154E-83F1-D5F4-4D89-DB4104856E74}"/>
            </a:ext>
          </a:extLst>
        </xdr:cNvPr>
        <xdr:cNvGrpSpPr/>
      </xdr:nvGrpSpPr>
      <xdr:grpSpPr>
        <a:xfrm>
          <a:off x="1390649" y="3640881"/>
          <a:ext cx="2907935" cy="1143784"/>
          <a:chOff x="1397204" y="3496667"/>
          <a:chExt cx="2904134" cy="1122883"/>
        </a:xfrm>
      </xdr:grpSpPr>
      <xdr:graphicFrame macro="">
        <xdr:nvGraphicFramePr>
          <xdr:cNvPr id="59" name="Chart 58">
            <a:extLst>
              <a:ext uri="{FF2B5EF4-FFF2-40B4-BE49-F238E27FC236}">
                <a16:creationId xmlns:a16="http://schemas.microsoft.com/office/drawing/2014/main" id="{A84C5096-3B11-4B5A-A319-EF1421AC570D}"/>
              </a:ext>
            </a:extLst>
          </xdr:cNvPr>
          <xdr:cNvGraphicFramePr>
            <a:graphicFrameLocks/>
          </xdr:cNvGraphicFramePr>
        </xdr:nvGraphicFramePr>
        <xdr:xfrm>
          <a:off x="1397204" y="3496667"/>
          <a:ext cx="1053388" cy="1108254"/>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1" name="Chart 60">
            <a:extLst>
              <a:ext uri="{FF2B5EF4-FFF2-40B4-BE49-F238E27FC236}">
                <a16:creationId xmlns:a16="http://schemas.microsoft.com/office/drawing/2014/main" id="{6A2B14A0-8760-4989-8810-52A05AB636AB}"/>
              </a:ext>
            </a:extLst>
          </xdr:cNvPr>
          <xdr:cNvGraphicFramePr>
            <a:graphicFrameLocks/>
          </xdr:cNvGraphicFramePr>
        </xdr:nvGraphicFramePr>
        <xdr:xfrm>
          <a:off x="3306470" y="3496667"/>
          <a:ext cx="994868" cy="1122883"/>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3" name="Graphic 62" descr="Female Profile">
            <a:extLst>
              <a:ext uri="{FF2B5EF4-FFF2-40B4-BE49-F238E27FC236}">
                <a16:creationId xmlns:a16="http://schemas.microsoft.com/office/drawing/2014/main" id="{B13469F7-3DBD-1AC0-5B00-3FF298FE3D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99385" y="3790597"/>
            <a:ext cx="540000" cy="540000"/>
          </a:xfrm>
          <a:prstGeom prst="rect">
            <a:avLst/>
          </a:prstGeom>
        </xdr:spPr>
      </xdr:pic>
      <xdr:pic>
        <xdr:nvPicPr>
          <xdr:cNvPr id="65" name="Graphic 64" descr="Male profile">
            <a:extLst>
              <a:ext uri="{FF2B5EF4-FFF2-40B4-BE49-F238E27FC236}">
                <a16:creationId xmlns:a16="http://schemas.microsoft.com/office/drawing/2014/main" id="{3F4DFF65-C460-7936-DCE6-E04BFC66A07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827363" y="3761860"/>
            <a:ext cx="540000" cy="568737"/>
          </a:xfrm>
          <a:prstGeom prst="rect">
            <a:avLst/>
          </a:prstGeom>
        </xdr:spPr>
      </xdr:pic>
    </xdr:grpSp>
    <xdr:clientData/>
  </xdr:twoCellAnchor>
  <xdr:twoCellAnchor editAs="oneCell">
    <xdr:from>
      <xdr:col>2</xdr:col>
      <xdr:colOff>680314</xdr:colOff>
      <xdr:row>12</xdr:row>
      <xdr:rowOff>204825</xdr:rowOff>
    </xdr:from>
    <xdr:to>
      <xdr:col>5</xdr:col>
      <xdr:colOff>117043</xdr:colOff>
      <xdr:row>16</xdr:row>
      <xdr:rowOff>51206</xdr:rowOff>
    </xdr:to>
    <mc:AlternateContent xmlns:mc="http://schemas.openxmlformats.org/markup-compatibility/2006">
      <mc:Choice xmlns:a14="http://schemas.microsoft.com/office/drawing/2010/main" Requires="a14">
        <xdr:graphicFrame macro="">
          <xdr:nvGraphicFramePr>
            <xdr:cNvPr id="68" name="Gender 3">
              <a:extLst>
                <a:ext uri="{FF2B5EF4-FFF2-40B4-BE49-F238E27FC236}">
                  <a16:creationId xmlns:a16="http://schemas.microsoft.com/office/drawing/2014/main" id="{171A84C3-765F-4FAD-ADE5-D612BBE26DC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086353" y="2712894"/>
              <a:ext cx="1545786" cy="6824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87783</xdr:colOff>
      <xdr:row>10</xdr:row>
      <xdr:rowOff>175565</xdr:rowOff>
    </xdr:from>
    <xdr:to>
      <xdr:col>5</xdr:col>
      <xdr:colOff>665683</xdr:colOff>
      <xdr:row>12</xdr:row>
      <xdr:rowOff>65837</xdr:rowOff>
    </xdr:to>
    <xdr:sp macro="" textlink="">
      <xdr:nvSpPr>
        <xdr:cNvPr id="66" name="TextBox 65">
          <a:extLst>
            <a:ext uri="{FF2B5EF4-FFF2-40B4-BE49-F238E27FC236}">
              <a16:creationId xmlns:a16="http://schemas.microsoft.com/office/drawing/2014/main" id="{BA0AFCDF-BF69-0D86-7159-02B990F69318}"/>
            </a:ext>
          </a:extLst>
        </xdr:cNvPr>
        <xdr:cNvSpPr txBox="1"/>
      </xdr:nvSpPr>
      <xdr:spPr>
        <a:xfrm>
          <a:off x="1492301" y="2223821"/>
          <a:ext cx="2684678"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Total Employees by Gender</a:t>
          </a:r>
        </a:p>
      </xdr:txBody>
    </xdr:sp>
    <xdr:clientData/>
  </xdr:twoCellAnchor>
  <xdr:twoCellAnchor>
    <xdr:from>
      <xdr:col>6</xdr:col>
      <xdr:colOff>329185</xdr:colOff>
      <xdr:row>12</xdr:row>
      <xdr:rowOff>43892</xdr:rowOff>
    </xdr:from>
    <xdr:to>
      <xdr:col>11</xdr:col>
      <xdr:colOff>460859</xdr:colOff>
      <xdr:row>22</xdr:row>
      <xdr:rowOff>190196</xdr:rowOff>
    </xdr:to>
    <xdr:graphicFrame macro="">
      <xdr:nvGraphicFramePr>
        <xdr:cNvPr id="69" name="Chart 68">
          <a:extLst>
            <a:ext uri="{FF2B5EF4-FFF2-40B4-BE49-F238E27FC236}">
              <a16:creationId xmlns:a16="http://schemas.microsoft.com/office/drawing/2014/main" id="{5C0E3B2D-75EB-4AA5-8959-9F2E26422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599846</xdr:colOff>
      <xdr:row>10</xdr:row>
      <xdr:rowOff>190195</xdr:rowOff>
    </xdr:from>
    <xdr:to>
      <xdr:col>10</xdr:col>
      <xdr:colOff>475487</xdr:colOff>
      <xdr:row>12</xdr:row>
      <xdr:rowOff>80467</xdr:rowOff>
    </xdr:to>
    <xdr:sp macro="" textlink="">
      <xdr:nvSpPr>
        <xdr:cNvPr id="70" name="TextBox 69">
          <a:extLst>
            <a:ext uri="{FF2B5EF4-FFF2-40B4-BE49-F238E27FC236}">
              <a16:creationId xmlns:a16="http://schemas.microsoft.com/office/drawing/2014/main" id="{AC46224C-79E9-4AB6-8549-0766B5FD2B1C}"/>
            </a:ext>
          </a:extLst>
        </xdr:cNvPr>
        <xdr:cNvSpPr txBox="1"/>
      </xdr:nvSpPr>
      <xdr:spPr>
        <a:xfrm>
          <a:off x="4813401" y="2238451"/>
          <a:ext cx="2684678"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Education</a:t>
          </a:r>
          <a:r>
            <a:rPr lang="en-IN" sz="1600" b="1" baseline="0">
              <a:solidFill>
                <a:srgbClr val="602928"/>
              </a:solidFill>
              <a:latin typeface="Calisto MT" panose="02040603050505030304" pitchFamily="18" charset="0"/>
            </a:rPr>
            <a:t> wise Attrition</a:t>
          </a:r>
          <a:endParaRPr lang="en-IN" sz="1600" b="1">
            <a:solidFill>
              <a:srgbClr val="602928"/>
            </a:solidFill>
            <a:latin typeface="Calisto MT" panose="02040603050505030304" pitchFamily="18" charset="0"/>
          </a:endParaRPr>
        </a:p>
      </xdr:txBody>
    </xdr:sp>
    <xdr:clientData/>
  </xdr:twoCellAnchor>
  <xdr:twoCellAnchor>
    <xdr:from>
      <xdr:col>11</xdr:col>
      <xdr:colOff>424282</xdr:colOff>
      <xdr:row>12</xdr:row>
      <xdr:rowOff>160935</xdr:rowOff>
    </xdr:from>
    <xdr:to>
      <xdr:col>16</xdr:col>
      <xdr:colOff>87782</xdr:colOff>
      <xdr:row>23</xdr:row>
      <xdr:rowOff>14629</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C2F194D6-B585-403F-8AC3-AB6C783110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149133" y="2618842"/>
              <a:ext cx="3174796" cy="21067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xdr:colOff>
      <xdr:row>10</xdr:row>
      <xdr:rowOff>197510</xdr:rowOff>
    </xdr:from>
    <xdr:to>
      <xdr:col>15</xdr:col>
      <xdr:colOff>577901</xdr:colOff>
      <xdr:row>12</xdr:row>
      <xdr:rowOff>87782</xdr:rowOff>
    </xdr:to>
    <xdr:sp macro="" textlink="">
      <xdr:nvSpPr>
        <xdr:cNvPr id="72" name="TextBox 71">
          <a:extLst>
            <a:ext uri="{FF2B5EF4-FFF2-40B4-BE49-F238E27FC236}">
              <a16:creationId xmlns:a16="http://schemas.microsoft.com/office/drawing/2014/main" id="{77D08E10-BCC1-41D5-B556-97DB9CB7CB34}"/>
            </a:ext>
          </a:extLst>
        </xdr:cNvPr>
        <xdr:cNvSpPr txBox="1"/>
      </xdr:nvSpPr>
      <xdr:spPr>
        <a:xfrm>
          <a:off x="8427111" y="2245766"/>
          <a:ext cx="2684678" cy="29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Calisto MT" panose="02040603050505030304" pitchFamily="18" charset="0"/>
            </a:rPr>
            <a:t>Job</a:t>
          </a:r>
          <a:r>
            <a:rPr lang="en-IN" sz="1600" b="1" baseline="0">
              <a:solidFill>
                <a:srgbClr val="602928"/>
              </a:solidFill>
              <a:latin typeface="Calisto MT" panose="02040603050505030304" pitchFamily="18" charset="0"/>
            </a:rPr>
            <a:t> wise Attrition</a:t>
          </a:r>
          <a:endParaRPr lang="en-IN" sz="1600" b="1">
            <a:solidFill>
              <a:srgbClr val="602928"/>
            </a:solidFill>
            <a:latin typeface="Calisto MT" panose="02040603050505030304" pitchFamily="18" charset="0"/>
          </a:endParaRPr>
        </a:p>
      </xdr:txBody>
    </xdr:sp>
    <xdr:clientData/>
  </xdr:twoCellAnchor>
  <xdr:twoCellAnchor>
    <xdr:from>
      <xdr:col>0</xdr:col>
      <xdr:colOff>636518</xdr:colOff>
      <xdr:row>24</xdr:row>
      <xdr:rowOff>115520</xdr:rowOff>
    </xdr:from>
    <xdr:to>
      <xdr:col>6</xdr:col>
      <xdr:colOff>484513</xdr:colOff>
      <xdr:row>36</xdr:row>
      <xdr:rowOff>47501</xdr:rowOff>
    </xdr:to>
    <xdr:graphicFrame macro="">
      <xdr:nvGraphicFramePr>
        <xdr:cNvPr id="73" name="Chart 72">
          <a:extLst>
            <a:ext uri="{FF2B5EF4-FFF2-40B4-BE49-F238E27FC236}">
              <a16:creationId xmlns:a16="http://schemas.microsoft.com/office/drawing/2014/main" id="{1D847FA3-81D7-4DDA-8135-56CFF5F2A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137278</xdr:colOff>
      <xdr:row>23</xdr:row>
      <xdr:rowOff>87021</xdr:rowOff>
    </xdr:from>
    <xdr:to>
      <xdr:col>6</xdr:col>
      <xdr:colOff>12158</xdr:colOff>
      <xdr:row>24</xdr:row>
      <xdr:rowOff>186298</xdr:rowOff>
    </xdr:to>
    <xdr:sp macro="" textlink="">
      <xdr:nvSpPr>
        <xdr:cNvPr id="74" name="TextBox 73">
          <a:extLst>
            <a:ext uri="{FF2B5EF4-FFF2-40B4-BE49-F238E27FC236}">
              <a16:creationId xmlns:a16="http://schemas.microsoft.com/office/drawing/2014/main" id="{9D0B7931-3A23-430B-A4B7-AF7E5B746D25}"/>
            </a:ext>
          </a:extLst>
        </xdr:cNvPr>
        <xdr:cNvSpPr txBox="1"/>
      </xdr:nvSpPr>
      <xdr:spPr>
        <a:xfrm>
          <a:off x="1543317" y="4894152"/>
          <a:ext cx="2686957" cy="30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solidFill>
                <a:srgbClr val="602928"/>
              </a:solidFill>
              <a:latin typeface="Calisto MT" panose="02040603050505030304" pitchFamily="18" charset="0"/>
            </a:rPr>
            <a:t>Department wise Attrition</a:t>
          </a:r>
          <a:endParaRPr lang="en-IN" sz="1600" b="1">
            <a:solidFill>
              <a:srgbClr val="602928"/>
            </a:solidFill>
            <a:latin typeface="Calisto MT" panose="02040603050505030304" pitchFamily="18" charset="0"/>
          </a:endParaRPr>
        </a:p>
      </xdr:txBody>
    </xdr:sp>
    <xdr:clientData/>
  </xdr:twoCellAnchor>
  <xdr:twoCellAnchor>
    <xdr:from>
      <xdr:col>6</xdr:col>
      <xdr:colOff>247006</xdr:colOff>
      <xdr:row>24</xdr:row>
      <xdr:rowOff>161503</xdr:rowOff>
    </xdr:from>
    <xdr:to>
      <xdr:col>9</xdr:col>
      <xdr:colOff>655518</xdr:colOff>
      <xdr:row>34</xdr:row>
      <xdr:rowOff>160647</xdr:rowOff>
    </xdr:to>
    <xdr:graphicFrame macro="">
      <xdr:nvGraphicFramePr>
        <xdr:cNvPr id="75" name="Chart 74">
          <a:extLst>
            <a:ext uri="{FF2B5EF4-FFF2-40B4-BE49-F238E27FC236}">
              <a16:creationId xmlns:a16="http://schemas.microsoft.com/office/drawing/2014/main" id="{135E8DBE-0543-468F-82D5-8F480281C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175279</xdr:colOff>
      <xdr:row>23</xdr:row>
      <xdr:rowOff>77521</xdr:rowOff>
    </xdr:from>
    <xdr:to>
      <xdr:col>10</xdr:col>
      <xdr:colOff>50160</xdr:colOff>
      <xdr:row>24</xdr:row>
      <xdr:rowOff>176798</xdr:rowOff>
    </xdr:to>
    <xdr:sp macro="" textlink="">
      <xdr:nvSpPr>
        <xdr:cNvPr id="76" name="TextBox 75">
          <a:extLst>
            <a:ext uri="{FF2B5EF4-FFF2-40B4-BE49-F238E27FC236}">
              <a16:creationId xmlns:a16="http://schemas.microsoft.com/office/drawing/2014/main" id="{01DEFD44-F0E3-4F79-B32E-D49DB9C902EF}"/>
            </a:ext>
          </a:extLst>
        </xdr:cNvPr>
        <xdr:cNvSpPr txBox="1"/>
      </xdr:nvSpPr>
      <xdr:spPr>
        <a:xfrm>
          <a:off x="4393395" y="4884652"/>
          <a:ext cx="2686957" cy="30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baseline="0">
              <a:solidFill>
                <a:srgbClr val="602928"/>
              </a:solidFill>
              <a:latin typeface="Calisto MT" panose="02040603050505030304" pitchFamily="18" charset="0"/>
            </a:rPr>
            <a:t>Age wise Attrition</a:t>
          </a:r>
          <a:endParaRPr lang="en-IN" sz="1600" b="1">
            <a:solidFill>
              <a:srgbClr val="602928"/>
            </a:solidFill>
            <a:latin typeface="Calisto MT" panose="02040603050505030304" pitchFamily="18" charset="0"/>
          </a:endParaRPr>
        </a:p>
      </xdr:txBody>
    </xdr:sp>
    <xdr:clientData/>
  </xdr:twoCellAnchor>
  <xdr:twoCellAnchor>
    <xdr:from>
      <xdr:col>10</xdr:col>
      <xdr:colOff>161504</xdr:colOff>
      <xdr:row>25</xdr:row>
      <xdr:rowOff>19000</xdr:rowOff>
    </xdr:from>
    <xdr:to>
      <xdr:col>13</xdr:col>
      <xdr:colOff>176447</xdr:colOff>
      <xdr:row>34</xdr:row>
      <xdr:rowOff>99957</xdr:rowOff>
    </xdr:to>
    <mc:AlternateContent xmlns:mc="http://schemas.openxmlformats.org/markup-compatibility/2006">
      <mc:Choice xmlns:cx2="http://schemas.microsoft.com/office/drawing/2015/10/21/chartex" Requires="cx2">
        <xdr:graphicFrame macro="">
          <xdr:nvGraphicFramePr>
            <xdr:cNvPr id="77" name="Chart 76">
              <a:extLst>
                <a:ext uri="{FF2B5EF4-FFF2-40B4-BE49-F238E27FC236}">
                  <a16:creationId xmlns:a16="http://schemas.microsoft.com/office/drawing/2014/main" id="{B83BCAE2-347B-4434-ACE7-CD954665DA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191696" y="5244143"/>
              <a:ext cx="2124000" cy="196200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574291</xdr:colOff>
      <xdr:row>23</xdr:row>
      <xdr:rowOff>87021</xdr:rowOff>
    </xdr:from>
    <xdr:to>
      <xdr:col>13</xdr:col>
      <xdr:colOff>449172</xdr:colOff>
      <xdr:row>24</xdr:row>
      <xdr:rowOff>186298</xdr:rowOff>
    </xdr:to>
    <xdr:sp macro="" textlink="">
      <xdr:nvSpPr>
        <xdr:cNvPr id="78" name="TextBox 77">
          <a:extLst>
            <a:ext uri="{FF2B5EF4-FFF2-40B4-BE49-F238E27FC236}">
              <a16:creationId xmlns:a16="http://schemas.microsoft.com/office/drawing/2014/main" id="{10ED45EE-C986-4863-BCDC-A63FEAF1AAE9}"/>
            </a:ext>
          </a:extLst>
        </xdr:cNvPr>
        <xdr:cNvSpPr txBox="1"/>
      </xdr:nvSpPr>
      <xdr:spPr>
        <a:xfrm>
          <a:off x="6901464" y="4894152"/>
          <a:ext cx="2686957" cy="308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rgbClr val="602928"/>
              </a:solidFill>
              <a:latin typeface="Calisto MT" panose="02040603050505030304" pitchFamily="18" charset="0"/>
            </a:rPr>
            <a:t>Attrition by Marital Status</a:t>
          </a:r>
          <a:endParaRPr lang="en-IN" sz="1400" b="1">
            <a:solidFill>
              <a:srgbClr val="602928"/>
            </a:solidFill>
            <a:latin typeface="Calisto MT" panose="02040603050505030304" pitchFamily="18" charset="0"/>
          </a:endParaRPr>
        </a:p>
      </xdr:txBody>
    </xdr:sp>
    <xdr:clientData/>
  </xdr:twoCellAnchor>
  <xdr:twoCellAnchor editAs="oneCell">
    <xdr:from>
      <xdr:col>15</xdr:col>
      <xdr:colOff>247008</xdr:colOff>
      <xdr:row>28</xdr:row>
      <xdr:rowOff>171005</xdr:rowOff>
    </xdr:from>
    <xdr:to>
      <xdr:col>16</xdr:col>
      <xdr:colOff>183438</xdr:colOff>
      <xdr:row>34</xdr:row>
      <xdr:rowOff>180504</xdr:rowOff>
    </xdr:to>
    <mc:AlternateContent xmlns:mc="http://schemas.openxmlformats.org/markup-compatibility/2006">
      <mc:Choice xmlns:a14="http://schemas.microsoft.com/office/drawing/2010/main" Requires="a14">
        <xdr:graphicFrame macro="">
          <xdr:nvGraphicFramePr>
            <xdr:cNvPr id="79" name="Department 1">
              <a:extLst>
                <a:ext uri="{FF2B5EF4-FFF2-40B4-BE49-F238E27FC236}">
                  <a16:creationId xmlns:a16="http://schemas.microsoft.com/office/drawing/2014/main" id="{D33FF8D4-E9DB-4C1B-970B-FE593B4A8B9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792296" y="6023165"/>
              <a:ext cx="639450" cy="12635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285009</xdr:colOff>
      <xdr:row>26</xdr:row>
      <xdr:rowOff>171004</xdr:rowOff>
    </xdr:from>
    <xdr:to>
      <xdr:col>15</xdr:col>
      <xdr:colOff>263393</xdr:colOff>
      <xdr:row>34</xdr:row>
      <xdr:rowOff>180504</xdr:rowOff>
    </xdr:to>
    <mc:AlternateContent xmlns:mc="http://schemas.openxmlformats.org/markup-compatibility/2006">
      <mc:Choice xmlns:a14="http://schemas.microsoft.com/office/drawing/2010/main" Requires="a14">
        <xdr:graphicFrame macro="">
          <xdr:nvGraphicFramePr>
            <xdr:cNvPr id="80" name="Education Field 3">
              <a:extLst>
                <a:ext uri="{FF2B5EF4-FFF2-40B4-BE49-F238E27FC236}">
                  <a16:creationId xmlns:a16="http://schemas.microsoft.com/office/drawing/2014/main" id="{F8DF88AD-516D-4329-8B69-FBF72AD85AC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424258" y="5605152"/>
              <a:ext cx="1384423" cy="1681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285009</xdr:colOff>
      <xdr:row>25</xdr:row>
      <xdr:rowOff>66502</xdr:rowOff>
    </xdr:from>
    <xdr:to>
      <xdr:col>15</xdr:col>
      <xdr:colOff>256508</xdr:colOff>
      <xdr:row>26</xdr:row>
      <xdr:rowOff>180505</xdr:rowOff>
    </xdr:to>
    <xdr:sp macro="" textlink="">
      <xdr:nvSpPr>
        <xdr:cNvPr id="81" name="TextBox 80">
          <a:extLst>
            <a:ext uri="{FF2B5EF4-FFF2-40B4-BE49-F238E27FC236}">
              <a16:creationId xmlns:a16="http://schemas.microsoft.com/office/drawing/2014/main" id="{2104256E-39FA-CD8D-A224-B5ACA8C93E5F}"/>
            </a:ext>
          </a:extLst>
        </xdr:cNvPr>
        <xdr:cNvSpPr txBox="1"/>
      </xdr:nvSpPr>
      <xdr:spPr>
        <a:xfrm>
          <a:off x="9424258" y="5291645"/>
          <a:ext cx="1377538" cy="32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latin typeface="Calisto MT" panose="02040603050505030304" pitchFamily="18" charset="0"/>
            </a:rPr>
            <a:t>Education</a:t>
          </a:r>
          <a:r>
            <a:rPr lang="en-IN" sz="1200">
              <a:solidFill>
                <a:srgbClr val="002060"/>
              </a:solidFill>
              <a:latin typeface="Calisto MT" panose="02040603050505030304" pitchFamily="18" charset="0"/>
            </a:rPr>
            <a:t> </a:t>
          </a:r>
          <a:r>
            <a:rPr lang="en-IN" sz="1200" b="1">
              <a:solidFill>
                <a:srgbClr val="002060"/>
              </a:solidFill>
              <a:latin typeface="Calisto MT" panose="02040603050505030304" pitchFamily="18" charset="0"/>
            </a:rPr>
            <a:t>Field</a:t>
          </a:r>
        </a:p>
      </xdr:txBody>
    </xdr:sp>
    <xdr:clientData/>
  </xdr:twoCellAnchor>
  <xdr:twoCellAnchor>
    <xdr:from>
      <xdr:col>15</xdr:col>
      <xdr:colOff>313509</xdr:colOff>
      <xdr:row>27</xdr:row>
      <xdr:rowOff>66500</xdr:rowOff>
    </xdr:from>
    <xdr:to>
      <xdr:col>16</xdr:col>
      <xdr:colOff>180505</xdr:colOff>
      <xdr:row>28</xdr:row>
      <xdr:rowOff>190004</xdr:rowOff>
    </xdr:to>
    <xdr:sp macro="" textlink="">
      <xdr:nvSpPr>
        <xdr:cNvPr id="82" name="TextBox 81">
          <a:extLst>
            <a:ext uri="{FF2B5EF4-FFF2-40B4-BE49-F238E27FC236}">
              <a16:creationId xmlns:a16="http://schemas.microsoft.com/office/drawing/2014/main" id="{05C789BF-66DB-0EFC-7CC6-01CD42F23410}"/>
            </a:ext>
          </a:extLst>
        </xdr:cNvPr>
        <xdr:cNvSpPr txBox="1"/>
      </xdr:nvSpPr>
      <xdr:spPr>
        <a:xfrm>
          <a:off x="10858797" y="5709655"/>
          <a:ext cx="570016"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latin typeface="Calisto MT" panose="02040603050505030304" pitchFamily="18" charset="0"/>
            </a:rPr>
            <a:t>Dept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0.25</cdr:x>
      <cdr:y>0.34947</cdr:y>
    </cdr:from>
    <cdr:to>
      <cdr:x>0.79823</cdr:x>
      <cdr:y>0.54125</cdr:y>
    </cdr:to>
    <cdr:sp macro="" textlink="Gender!$B$10">
      <cdr:nvSpPr>
        <cdr:cNvPr id="2" name="TextBox 50">
          <a:extLst xmlns:a="http://schemas.openxmlformats.org/drawingml/2006/main">
            <a:ext uri="{FF2B5EF4-FFF2-40B4-BE49-F238E27FC236}">
              <a16:creationId xmlns:a16="http://schemas.microsoft.com/office/drawing/2014/main" id="{A30C8202-D92A-AB98-8F28-8AE643A4FCDE}"/>
            </a:ext>
          </a:extLst>
        </cdr:cNvPr>
        <cdr:cNvSpPr txBox="1"/>
      </cdr:nvSpPr>
      <cdr:spPr>
        <a:xfrm xmlns:a="http://schemas.openxmlformats.org/drawingml/2006/main">
          <a:off x="263346" y="387299"/>
          <a:ext cx="577495" cy="21254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A29C1061-7055-4265-9D9D-E64A09248675}" type="TxLink">
            <a:rPr lang="en-US" sz="1600" b="0" i="0" u="none" strike="noStrike">
              <a:solidFill>
                <a:srgbClr val="EB93FD"/>
              </a:solidFill>
              <a:latin typeface="Berlin Sans FB Demi" panose="020E0802020502020306" pitchFamily="34" charset="0"/>
              <a:ea typeface="Calibri"/>
              <a:cs typeface="Calibri"/>
            </a:rPr>
            <a:t>0</a:t>
          </a:fld>
          <a:endParaRPr lang="en-IN" sz="1800">
            <a:solidFill>
              <a:srgbClr val="EB93FD"/>
            </a:solidFill>
            <a:latin typeface="Berlin Sans FB Demi" panose="020E0802020502020306"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0.22059</cdr:x>
      <cdr:y>0.33876</cdr:y>
    </cdr:from>
    <cdr:to>
      <cdr:x>0.80106</cdr:x>
      <cdr:y>0.56642</cdr:y>
    </cdr:to>
    <cdr:sp macro="" textlink="Gender!$B$11">
      <cdr:nvSpPr>
        <cdr:cNvPr id="2" name="TextBox 50">
          <a:extLst xmlns:a="http://schemas.openxmlformats.org/drawingml/2006/main">
            <a:ext uri="{FF2B5EF4-FFF2-40B4-BE49-F238E27FC236}">
              <a16:creationId xmlns:a16="http://schemas.microsoft.com/office/drawing/2014/main" id="{A30C8202-D92A-AB98-8F28-8AE643A4FCDE}"/>
            </a:ext>
          </a:extLst>
        </cdr:cNvPr>
        <cdr:cNvSpPr txBox="1"/>
      </cdr:nvSpPr>
      <cdr:spPr>
        <a:xfrm xmlns:a="http://schemas.openxmlformats.org/drawingml/2006/main">
          <a:off x="219457" y="380390"/>
          <a:ext cx="577493" cy="25562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0D624754-369C-4488-A0A1-7C831AAF11DC}" type="TxLink">
            <a:rPr lang="en-US" sz="1600" b="0" i="0" u="none" strike="noStrike">
              <a:solidFill>
                <a:srgbClr val="002060"/>
              </a:solidFill>
              <a:latin typeface="Berlin Sans FB Demi" panose="020E0802020502020306" pitchFamily="34" charset="0"/>
              <a:ea typeface="Calibri"/>
              <a:cs typeface="Calibri"/>
            </a:rPr>
            <a:t>140</a:t>
          </a:fld>
          <a:endParaRPr lang="en-IN" sz="1800">
            <a:solidFill>
              <a:srgbClr val="002060"/>
            </a:solidFill>
            <a:latin typeface="Berlin Sans FB Demi" panose="020E0802020502020306"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12</xdr:col>
      <xdr:colOff>402335</xdr:colOff>
      <xdr:row>2</xdr:row>
      <xdr:rowOff>95098</xdr:rowOff>
    </xdr:from>
    <xdr:to>
      <xdr:col>15</xdr:col>
      <xdr:colOff>124357</xdr:colOff>
      <xdr:row>15</xdr:row>
      <xdr:rowOff>150800</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B2D286D-D0E9-7DC7-1B29-79BECD4C830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882834" y="504749"/>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365760</xdr:colOff>
      <xdr:row>14</xdr:row>
      <xdr:rowOff>25603</xdr:rowOff>
    </xdr:from>
    <xdr:to>
      <xdr:col>5</xdr:col>
      <xdr:colOff>373075</xdr:colOff>
      <xdr:row>17</xdr:row>
      <xdr:rowOff>124359</xdr:rowOff>
    </xdr:to>
    <xdr:graphicFrame macro="">
      <xdr:nvGraphicFramePr>
        <xdr:cNvPr id="4" name="Chart 3">
          <a:extLst>
            <a:ext uri="{FF2B5EF4-FFF2-40B4-BE49-F238E27FC236}">
              <a16:creationId xmlns:a16="http://schemas.microsoft.com/office/drawing/2014/main" id="{727E8426-34F9-5340-25B6-99348BC24E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58521</xdr:colOff>
      <xdr:row>2</xdr:row>
      <xdr:rowOff>73152</xdr:rowOff>
    </xdr:from>
    <xdr:to>
      <xdr:col>11</xdr:col>
      <xdr:colOff>482803</xdr:colOff>
      <xdr:row>15</xdr:row>
      <xdr:rowOff>128854</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A6070D2B-4F44-76FA-8DD4-3256AFC44CD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432243" y="482803"/>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80468</xdr:colOff>
      <xdr:row>2</xdr:row>
      <xdr:rowOff>117043</xdr:rowOff>
    </xdr:from>
    <xdr:to>
      <xdr:col>8</xdr:col>
      <xdr:colOff>504750</xdr:colOff>
      <xdr:row>15</xdr:row>
      <xdr:rowOff>172745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430D0077-AE9E-B104-4A78-ED9796A2209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383988" y="526694"/>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643738</xdr:colOff>
      <xdr:row>2</xdr:row>
      <xdr:rowOff>73152</xdr:rowOff>
    </xdr:from>
    <xdr:to>
      <xdr:col>11</xdr:col>
      <xdr:colOff>365760</xdr:colOff>
      <xdr:row>15</xdr:row>
      <xdr:rowOff>128854</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75215586-2ABB-1546-5EB8-FEEFFECA246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351776" y="482803"/>
              <a:ext cx="1828800" cy="2718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541325</xdr:colOff>
      <xdr:row>13</xdr:row>
      <xdr:rowOff>14630</xdr:rowOff>
    </xdr:from>
    <xdr:to>
      <xdr:col>5</xdr:col>
      <xdr:colOff>343814</xdr:colOff>
      <xdr:row>23</xdr:row>
      <xdr:rowOff>62178</xdr:rowOff>
    </xdr:to>
    <xdr:graphicFrame macro="">
      <xdr:nvGraphicFramePr>
        <xdr:cNvPr id="4" name="Chart 3">
          <a:extLst>
            <a:ext uri="{FF2B5EF4-FFF2-40B4-BE49-F238E27FC236}">
              <a16:creationId xmlns:a16="http://schemas.microsoft.com/office/drawing/2014/main" id="{BDDED1FA-81F1-0391-380D-76FFBC8F3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299922</xdr:colOff>
      <xdr:row>5</xdr:row>
      <xdr:rowOff>3658</xdr:rowOff>
    </xdr:from>
    <xdr:to>
      <xdr:col>9</xdr:col>
      <xdr:colOff>541324</xdr:colOff>
      <xdr:row>18</xdr:row>
      <xdr:rowOff>84125</xdr:rowOff>
    </xdr:to>
    <xdr:graphicFrame macro="">
      <xdr:nvGraphicFramePr>
        <xdr:cNvPr id="2" name="Chart 1">
          <a:extLst>
            <a:ext uri="{FF2B5EF4-FFF2-40B4-BE49-F238E27FC236}">
              <a16:creationId xmlns:a16="http://schemas.microsoft.com/office/drawing/2014/main" id="{384FCE2A-1676-52FF-0677-41F5A8162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190194</xdr:colOff>
      <xdr:row>3</xdr:row>
      <xdr:rowOff>171906</xdr:rowOff>
    </xdr:from>
    <xdr:to>
      <xdr:col>11</xdr:col>
      <xdr:colOff>548639</xdr:colOff>
      <xdr:row>17</xdr:row>
      <xdr:rowOff>47548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D6F9EC2-59AF-CFE0-34E2-F709A78A57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05394" y="786383"/>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1002181</xdr:colOff>
      <xdr:row>6</xdr:row>
      <xdr:rowOff>76809</xdr:rowOff>
    </xdr:from>
    <xdr:to>
      <xdr:col>7</xdr:col>
      <xdr:colOff>219455</xdr:colOff>
      <xdr:row>16</xdr:row>
      <xdr:rowOff>21945</xdr:rowOff>
    </xdr:to>
    <xdr:graphicFrame macro="">
      <xdr:nvGraphicFramePr>
        <xdr:cNvPr id="2" name="Chart 1">
          <a:extLst>
            <a:ext uri="{FF2B5EF4-FFF2-40B4-BE49-F238E27FC236}">
              <a16:creationId xmlns:a16="http://schemas.microsoft.com/office/drawing/2014/main" id="{2DED87F0-1BD7-0DDA-1175-81BA59F1B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15</xdr:row>
      <xdr:rowOff>0</xdr:rowOff>
    </xdr:from>
    <xdr:to>
      <xdr:col>9</xdr:col>
      <xdr:colOff>358445</xdr:colOff>
      <xdr:row>28</xdr:row>
      <xdr:rowOff>80467</xdr:rowOff>
    </xdr:to>
    <xdr:graphicFrame macro="">
      <xdr:nvGraphicFramePr>
        <xdr:cNvPr id="3" name="Chart 2">
          <a:extLst>
            <a:ext uri="{FF2B5EF4-FFF2-40B4-BE49-F238E27FC236}">
              <a16:creationId xmlns:a16="http://schemas.microsoft.com/office/drawing/2014/main" id="{75B49EA9-7BC6-4E73-ADA8-56937C10A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1177746</xdr:colOff>
      <xdr:row>6</xdr:row>
      <xdr:rowOff>76809</xdr:rowOff>
    </xdr:from>
    <xdr:to>
      <xdr:col>9</xdr:col>
      <xdr:colOff>307238</xdr:colOff>
      <xdr:row>19</xdr:row>
      <xdr:rowOff>157277</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A660D777-9B3B-2BED-7A85-0B8C792C15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91532" y="1305763"/>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589560</xdr:colOff>
      <xdr:row>17</xdr:row>
      <xdr:rowOff>122301</xdr:rowOff>
    </xdr:from>
    <xdr:ext cx="1875663" cy="1860118"/>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027704" y="3355619"/>
          <a:ext cx="1875663" cy="1860118"/>
        </a:xfrm>
        <a:prstGeom prst="roundRect">
          <a:avLst>
            <a:gd name="adj" fmla="val 50000"/>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413358" y="314020"/>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61008" y="28544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78154" y="294970"/>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116254" y="51374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65.530086342595" createdVersion="8" refreshedVersion="8" minRefreshableVersion="3" recordCount="1470" xr:uid="{4C1D3F02-F3E7-4D78-847A-6360514CABD5}">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628914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7B630-5999-4425-8239-9B6F55D30BD1}" name="KPI"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631370168"/>
    <dataField name="Sum of CF_attrition count" fld="17" baseField="0" baseItem="0"/>
    <dataField name="Average of Age" fld="16" subtotal="average" baseField="0" baseItem="1" numFmtId="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5F525D-3C44-4F1A-83BA-12C24DA9FB8C}" name="Rating"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631370168" numFmtId="171"/>
  </dataFields>
  <formats count="1">
    <format dxfId="5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9394A4-2006-46E2-B282-0764055E718E}"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8B918E-0B32-429C-BA5E-AFFE19FF160C}" name="Education"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items count="3">
        <item x="1"/>
        <item x="0"/>
        <item t="default"/>
      </items>
    </pivotField>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1"/>
    </i>
    <i>
      <x v="4"/>
    </i>
    <i t="grand">
      <x/>
    </i>
  </rowItems>
  <colItems count="1">
    <i/>
  </colItems>
  <dataFields count="1">
    <dataField name="Sum of CF_attrition count" fld="17" baseField="0" baseItem="0"/>
  </dataFields>
  <chartFormats count="2">
    <chartFormat chart="9" format="3"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CB9070-B711-4C18-9161-2CF3EEDBCA0A}" name="Job"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pivotFields count="44">
    <pivotField showAll="0"/>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F7F4AF-B280-4450-BB42-1D1DF8AF6550}" name="Dept"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44">
    <pivotField showAll="0"/>
    <pivotField showAll="0"/>
    <pivotField showAll="0"/>
    <pivotField showAll="0"/>
    <pivotField axis="axisRow"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v="1"/>
    </i>
    <i>
      <x v="2"/>
    </i>
    <i t="grand">
      <x/>
    </i>
  </rowItems>
  <colItems count="1">
    <i/>
  </colItems>
  <dataFields count="1">
    <dataField name="Sum of CF_attrition counts" fld="18" showDataAs="percentOfCol" baseField="0" baseItem="0" numFmtId="10"/>
  </dataFields>
  <formats count="1">
    <format dxfId="56">
      <pivotArea collapsedLevelsAreSubtotals="1" fieldPosition="0">
        <references count="1">
          <reference field="4" count="0"/>
        </references>
      </pivotArea>
    </format>
  </format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DCDBA7-5E51-4FE2-A4B2-260AAA39E218}" name="Age"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7">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2" count="1" selected="0">
            <x v="0"/>
          </reference>
        </references>
      </pivotArea>
    </chartFormat>
    <chartFormat chart="7" format="6">
      <pivotArea type="data" outline="0" fieldPosition="0">
        <references count="2">
          <reference field="4294967294" count="1" selected="0">
            <x v="0"/>
          </reference>
          <reference field="2" count="1" selected="0">
            <x v="1"/>
          </reference>
        </references>
      </pivotArea>
    </chartFormat>
    <chartFormat chart="7" format="7">
      <pivotArea type="data" outline="0" fieldPosition="0">
        <references count="2">
          <reference field="4294967294" count="1" selected="0">
            <x v="0"/>
          </reference>
          <reference field="2" count="1" selected="0">
            <x v="2"/>
          </reference>
        </references>
      </pivotArea>
    </chartFormat>
    <chartFormat chart="7" format="8">
      <pivotArea type="data" outline="0" fieldPosition="0">
        <references count="2">
          <reference field="4294967294" count="1" selected="0">
            <x v="0"/>
          </reference>
          <reference field="2" count="1" selected="0">
            <x v="4"/>
          </reference>
        </references>
      </pivotArea>
    </chartFormat>
    <chartFormat chart="7" format="9">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8623C8-9E82-4733-92D9-5E6772354578}" name="Marital"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showAll="0">
      <items count="4">
        <item h="1" x="2"/>
        <item x="1"/>
        <item x="0"/>
        <item t="default"/>
      </items>
    </pivotField>
    <pivotField showAll="0">
      <items count="7">
        <item h="1" x="5"/>
        <item h="1" x="0"/>
        <item x="3"/>
        <item h="1" x="2"/>
        <item x="1"/>
        <item h="1"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1677E08-9625-478C-98BE-A93CAF4C9FF3}" sourceName="Gender">
  <pivotTables>
    <pivotTable tabId="12" name="PivotTable2"/>
    <pivotTable tabId="16" name="Age"/>
    <pivotTable tabId="15" name="Dept"/>
    <pivotTable tabId="13" name="Education"/>
    <pivotTable tabId="14" name="Job"/>
    <pivotTable tabId="8" name="KPI"/>
    <pivotTable tabId="17" name="Marital"/>
    <pivotTable tabId="11" name="Rating"/>
  </pivotTables>
  <data>
    <tabular pivotCacheId="126289146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7347C44-9806-422D-95D3-9F083F1B6598}" sourceName="Department">
  <pivotTables>
    <pivotTable tabId="8" name="KPI"/>
    <pivotTable tabId="16" name="Age"/>
    <pivotTable tabId="15" name="Dept"/>
    <pivotTable tabId="13" name="Education"/>
    <pivotTable tabId="12" name="PivotTable2"/>
    <pivotTable tabId="14" name="Job"/>
    <pivotTable tabId="17" name="Marital"/>
    <pivotTable tabId="11" name="Rating"/>
  </pivotTables>
  <data>
    <tabular pivotCacheId="1262891467">
      <items count="3">
        <i x="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8FE5CC3-26BC-424D-81F5-FBD2E3C11BFB}" sourceName="Education Field">
  <pivotTables>
    <pivotTable tabId="8" name="KPI"/>
    <pivotTable tabId="16" name="Age"/>
    <pivotTable tabId="15" name="Dept"/>
    <pivotTable tabId="13" name="Education"/>
    <pivotTable tabId="12" name="PivotTable2"/>
    <pivotTable tabId="14" name="Job"/>
    <pivotTable tabId="17" name="Marital"/>
    <pivotTable tabId="11" name="Rating"/>
  </pivotTables>
  <data>
    <tabular pivotCacheId="1262891467">
      <items count="6">
        <i x="0"/>
        <i x="3" s="1"/>
        <i x="2"/>
        <i x="1" s="1"/>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C1423BA-55EC-417E-85E9-D7F5657D9373}" cache="Slicer_Gender2" caption="Gender" rowHeight="262890"/>
  <slicer name="Department" xr10:uid="{324B5A43-115A-4074-A1BF-8E70EE3F40FB}" cache="Slicer_Department" caption="Department" rowHeight="262890"/>
  <slicer name="Education Field 2" xr10:uid="{D54A2D82-F6B4-4C56-A272-8A5C0FF2D15E}" cache="Slicer_Education_Field2" caption="Education Field" rowHeight="26289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598E5BD-A0C0-4BB4-8111-DF328D4E8B29}" cache="Slicer_Gender2" caption="Gender" columnCount="2" style="SlicerStyleLight4" rowHeight="216000"/>
  <slicer name="Department 1" xr10:uid="{A075CB64-0036-4472-8803-DC3B0C178968}" cache="Slicer_Department" style="Slicer" rowHeight="262890"/>
  <slicer name="Education Field 3" xr10:uid="{1EDFE60F-69FF-49F3-940F-2B9BC02C5AB2}" cache="Slicer_Education_Field2" style="Slicer" rowHeight="18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E373DB3-4378-46F4-B66E-F257571AE016}" cache="Slicer_Gender2" caption="Gender" rowHeight="262890"/>
  <slicer name="Education Field" xr10:uid="{DAC7B488-04C3-4084-B144-7443FD5E7DF1}" cache="Slicer_Education_Field2" caption="Education Field" rowHeight="26289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EBF5886-5641-4D3B-8BAB-0569FA76B3E0}" cache="Slicer_Gender2" caption="Gender" rowHeight="262890"/>
  <slicer name="Education Field 1" xr10:uid="{C4D126C3-F367-4763-BE48-962195B7EBFA}" cache="Slicer_Education_Field2" caption="Education Field" rowHeight="26289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9AF5-CF39-4E5B-8DCD-C7DE2130CD2C}">
  <dimension ref="A3:E10"/>
  <sheetViews>
    <sheetView workbookViewId="0">
      <selection activeCell="B4" sqref="B4"/>
    </sheetView>
  </sheetViews>
  <sheetFormatPr defaultRowHeight="16.149999999999999" x14ac:dyDescent="0.35"/>
  <cols>
    <col min="1" max="1" width="22.6328125" bestFit="1" customWidth="1"/>
    <col min="2" max="2" width="21.08984375" bestFit="1" customWidth="1"/>
    <col min="3" max="3" width="12.36328125" bestFit="1" customWidth="1"/>
    <col min="4" max="4" width="13.54296875" customWidth="1"/>
    <col min="5" max="5" width="17.36328125" customWidth="1"/>
  </cols>
  <sheetData>
    <row r="3" spans="1:5" x14ac:dyDescent="0.35">
      <c r="A3" s="2" t="s">
        <v>1555</v>
      </c>
      <c r="B3" s="13" t="s">
        <v>1558</v>
      </c>
      <c r="C3" s="5" t="s">
        <v>1559</v>
      </c>
      <c r="D3" s="17"/>
      <c r="E3" s="17"/>
    </row>
    <row r="4" spans="1:5" x14ac:dyDescent="0.35">
      <c r="A4" s="6">
        <v>140</v>
      </c>
      <c r="B4" s="14">
        <v>29</v>
      </c>
      <c r="C4" s="15">
        <v>36.828571428571429</v>
      </c>
      <c r="D4" s="18"/>
    </row>
    <row r="9" spans="1:5" x14ac:dyDescent="0.35">
      <c r="A9" s="16" t="s">
        <v>1562</v>
      </c>
      <c r="B9" s="16" t="s">
        <v>0</v>
      </c>
      <c r="C9" s="16" t="s">
        <v>1561</v>
      </c>
      <c r="D9" s="17" t="s">
        <v>1560</v>
      </c>
      <c r="E9" s="17" t="s">
        <v>1563</v>
      </c>
    </row>
    <row r="10" spans="1:5" x14ac:dyDescent="0.35">
      <c r="A10">
        <f>GETPIVOTDATA("Count of Employee Number",$A$3)</f>
        <v>140</v>
      </c>
      <c r="B10">
        <f>GETPIVOTDATA("Sum of CF_attrition count",$A$3)</f>
        <v>29</v>
      </c>
      <c r="C10">
        <f>A10-B10</f>
        <v>111</v>
      </c>
      <c r="D10" s="18">
        <f>B10/A10</f>
        <v>0.20714285714285716</v>
      </c>
      <c r="E10" s="21">
        <f>GETPIVOTDATA("Average of Age",$A$3)</f>
        <v>36.828571428571429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1CEA4-CD72-4086-8AF5-F531DFDB252F}">
  <dimension ref="A1"/>
  <sheetViews>
    <sheetView showGridLines="0" tabSelected="1" topLeftCell="A4" zoomScale="77" zoomScaleNormal="100" workbookViewId="0">
      <selection activeCell="T15" sqref="T15"/>
    </sheetView>
  </sheetViews>
  <sheetFormatPr defaultRowHeight="16.149999999999999" x14ac:dyDescent="0.35"/>
  <cols>
    <col min="1" max="16384" width="8.7265625" style="22"/>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9510B-58BA-4BA3-A83F-E1F5B1730F52}">
  <dimension ref="A3:C9"/>
  <sheetViews>
    <sheetView workbookViewId="0">
      <selection activeCell="C9" sqref="C9"/>
    </sheetView>
  </sheetViews>
  <sheetFormatPr defaultRowHeight="16.149999999999999" x14ac:dyDescent="0.35"/>
  <cols>
    <col min="1" max="1" width="21.81640625" bestFit="1" customWidth="1"/>
  </cols>
  <sheetData>
    <row r="3" spans="1:3" x14ac:dyDescent="0.35">
      <c r="A3" s="3" t="s">
        <v>1564</v>
      </c>
    </row>
    <row r="4" spans="1:3" x14ac:dyDescent="0.35">
      <c r="A4" s="23">
        <v>2.2999999999999998</v>
      </c>
    </row>
    <row r="8" spans="1:3" x14ac:dyDescent="0.35">
      <c r="A8" s="16" t="s">
        <v>1565</v>
      </c>
      <c r="B8" s="20">
        <f>GETPIVOTDATA("Job Satisfaction",$A$3)</f>
        <v>2.2999999999999998</v>
      </c>
      <c r="C8" s="19">
        <f>GETPIVOTDATA("Job Satisfaction",$A$3)/4</f>
        <v>0.57499999999999996</v>
      </c>
    </row>
    <row r="9" spans="1:3" x14ac:dyDescent="0.35">
      <c r="A9" s="24" t="s">
        <v>1566</v>
      </c>
      <c r="B9" s="24">
        <f>4-GETPIVOTDATA("Job Satisfaction",$A$3)</f>
        <v>1.7000000000000002</v>
      </c>
      <c r="C9" s="19">
        <f>1-C8</f>
        <v>0.42500000000000004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9E6F8-1B68-45D6-BFC6-8D42E9003BD9}">
  <dimension ref="A3:C11"/>
  <sheetViews>
    <sheetView workbookViewId="0">
      <selection activeCell="D11" sqref="B10:D11"/>
    </sheetView>
  </sheetViews>
  <sheetFormatPr defaultRowHeight="16.149999999999999" x14ac:dyDescent="0.35"/>
  <cols>
    <col min="1" max="1" width="11.36328125" bestFit="1" customWidth="1"/>
    <col min="2" max="2" width="19.6328125" bestFit="1" customWidth="1"/>
  </cols>
  <sheetData>
    <row r="3" spans="1:3" x14ac:dyDescent="0.35">
      <c r="A3" s="7" t="s">
        <v>1556</v>
      </c>
      <c r="B3" s="3" t="s">
        <v>1554</v>
      </c>
    </row>
    <row r="4" spans="1:3" x14ac:dyDescent="0.35">
      <c r="A4" s="8" t="s">
        <v>62</v>
      </c>
      <c r="B4" s="9">
        <v>140</v>
      </c>
    </row>
    <row r="5" spans="1:3" x14ac:dyDescent="0.35">
      <c r="A5" s="12" t="s">
        <v>1557</v>
      </c>
      <c r="B5" s="4">
        <v>140</v>
      </c>
    </row>
    <row r="10" spans="1:3" x14ac:dyDescent="0.35">
      <c r="A10" s="16" t="s">
        <v>51</v>
      </c>
      <c r="B10">
        <f>IFERROR(GETPIVOTDATA("Employee Count",$A$3,"Gender","Female"),0)</f>
        <v>0</v>
      </c>
      <c r="C10" s="18">
        <f>IFERROR(B10/($B$10+$B$11),0)</f>
        <v>0</v>
      </c>
    </row>
    <row r="11" spans="1:3" x14ac:dyDescent="0.35">
      <c r="A11" s="16" t="s">
        <v>62</v>
      </c>
      <c r="B11">
        <f>IFERROR(GETPIVOTDATA("Employee Count",$A$3,"Gender","Male"),0)</f>
        <v>140</v>
      </c>
      <c r="C11" s="18">
        <f>IFERROR(B11/($B$10+$B$11), 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28D1-63BC-4DB3-9897-7507FDA60A5C}">
  <dimension ref="A3:B9"/>
  <sheetViews>
    <sheetView workbookViewId="0">
      <selection activeCell="B6" sqref="B6"/>
    </sheetView>
  </sheetViews>
  <sheetFormatPr defaultRowHeight="16.149999999999999" x14ac:dyDescent="0.35"/>
  <cols>
    <col min="1" max="1" width="14.81640625" bestFit="1" customWidth="1"/>
    <col min="2" max="3" width="21.08984375" bestFit="1" customWidth="1"/>
    <col min="4" max="4" width="8.81640625" bestFit="1" customWidth="1"/>
    <col min="5" max="5" width="7" bestFit="1" customWidth="1"/>
    <col min="6" max="6" width="5.26953125" bestFit="1" customWidth="1"/>
    <col min="7" max="7" width="14.08984375" bestFit="1" customWidth="1"/>
    <col min="8" max="8" width="9.90625" bestFit="1" customWidth="1"/>
  </cols>
  <sheetData>
    <row r="3" spans="1:2" x14ac:dyDescent="0.35">
      <c r="A3" s="7" t="s">
        <v>1556</v>
      </c>
      <c r="B3" s="3" t="s">
        <v>1558</v>
      </c>
    </row>
    <row r="4" spans="1:2" x14ac:dyDescent="0.35">
      <c r="A4" s="8" t="s">
        <v>134</v>
      </c>
      <c r="B4" s="9">
        <v>1</v>
      </c>
    </row>
    <row r="5" spans="1:2" x14ac:dyDescent="0.35">
      <c r="A5" s="10" t="s">
        <v>65</v>
      </c>
      <c r="B5" s="11">
        <v>3</v>
      </c>
    </row>
    <row r="6" spans="1:2" x14ac:dyDescent="0.35">
      <c r="A6" s="10" t="s">
        <v>55</v>
      </c>
      <c r="B6" s="11">
        <v>4</v>
      </c>
    </row>
    <row r="7" spans="1:2" x14ac:dyDescent="0.35">
      <c r="A7" s="10" t="s">
        <v>77</v>
      </c>
      <c r="B7" s="11">
        <v>9</v>
      </c>
    </row>
    <row r="8" spans="1:2" x14ac:dyDescent="0.35">
      <c r="A8" s="10" t="s">
        <v>71</v>
      </c>
      <c r="B8" s="11">
        <v>12</v>
      </c>
    </row>
    <row r="9" spans="1:2" x14ac:dyDescent="0.35">
      <c r="A9" s="12" t="s">
        <v>1557</v>
      </c>
      <c r="B9" s="4">
        <v>29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E30B-76E9-42C1-8E42-95EBE5B4C260}">
  <dimension ref="A3:E12"/>
  <sheetViews>
    <sheetView topLeftCell="A2" workbookViewId="0">
      <selection activeCell="E12" sqref="D3:E12"/>
    </sheetView>
  </sheetViews>
  <sheetFormatPr defaultRowHeight="16.149999999999999" x14ac:dyDescent="0.35"/>
  <cols>
    <col min="1" max="1" width="21.36328125" bestFit="1" customWidth="1"/>
    <col min="2" max="2" width="21.08984375" bestFit="1" customWidth="1"/>
    <col min="4" max="4" width="21.54296875" customWidth="1"/>
    <col min="5" max="5" width="18.1796875" customWidth="1"/>
  </cols>
  <sheetData>
    <row r="3" spans="1:5" x14ac:dyDescent="0.35">
      <c r="A3" s="7" t="s">
        <v>1556</v>
      </c>
      <c r="B3" s="3" t="s">
        <v>1558</v>
      </c>
      <c r="D3" s="16" t="s">
        <v>9</v>
      </c>
      <c r="E3" s="25" t="s">
        <v>1567</v>
      </c>
    </row>
    <row r="4" spans="1:5" x14ac:dyDescent="0.35">
      <c r="A4" s="8" t="s">
        <v>83</v>
      </c>
      <c r="B4" s="9">
        <v>0</v>
      </c>
      <c r="D4" t="str">
        <f>A4</f>
        <v>Healthcare Representative</v>
      </c>
      <c r="E4">
        <f>GETPIVOTDATA("CF_attrition count",$A$3,"Job Role",A4)</f>
        <v>0</v>
      </c>
    </row>
    <row r="5" spans="1:5" x14ac:dyDescent="0.35">
      <c r="A5" s="10" t="s">
        <v>68</v>
      </c>
      <c r="B5" s="11">
        <v>4</v>
      </c>
      <c r="D5" t="str">
        <f t="shared" ref="D5:D13" si="0">A5</f>
        <v>Laboratory Technician</v>
      </c>
      <c r="E5">
        <f t="shared" ref="E5:E13" si="1">GETPIVOTDATA("CF_attrition count",$A$3,"Job Role",A5)</f>
        <v>4</v>
      </c>
    </row>
    <row r="6" spans="1:5" x14ac:dyDescent="0.35">
      <c r="A6" s="10" t="s">
        <v>95</v>
      </c>
      <c r="B6" s="11">
        <v>0</v>
      </c>
      <c r="D6" t="str">
        <f t="shared" si="0"/>
        <v>Manager</v>
      </c>
      <c r="E6">
        <f t="shared" si="1"/>
        <v>0</v>
      </c>
    </row>
    <row r="7" spans="1:5" x14ac:dyDescent="0.35">
      <c r="A7" s="10" t="s">
        <v>81</v>
      </c>
      <c r="B7" s="11">
        <v>0</v>
      </c>
      <c r="D7" t="str">
        <f t="shared" si="0"/>
        <v>Manufacturing Director</v>
      </c>
      <c r="E7">
        <f t="shared" si="1"/>
        <v>0</v>
      </c>
    </row>
    <row r="8" spans="1:5" x14ac:dyDescent="0.35">
      <c r="A8" s="10" t="s">
        <v>101</v>
      </c>
      <c r="B8" s="11">
        <v>0</v>
      </c>
      <c r="D8" t="str">
        <f t="shared" si="0"/>
        <v>Research Director</v>
      </c>
      <c r="E8">
        <f t="shared" si="1"/>
        <v>0</v>
      </c>
    </row>
    <row r="9" spans="1:5" x14ac:dyDescent="0.35">
      <c r="A9" s="10" t="s">
        <v>63</v>
      </c>
      <c r="B9" s="11">
        <v>1</v>
      </c>
      <c r="D9" t="str">
        <f t="shared" si="0"/>
        <v>Research Scientist</v>
      </c>
      <c r="E9">
        <f t="shared" si="1"/>
        <v>1</v>
      </c>
    </row>
    <row r="10" spans="1:5" x14ac:dyDescent="0.35">
      <c r="A10" s="10" t="s">
        <v>52</v>
      </c>
      <c r="B10" s="11">
        <v>16</v>
      </c>
      <c r="D10" t="str">
        <f t="shared" si="0"/>
        <v>Sales Executive</v>
      </c>
      <c r="E10">
        <f t="shared" si="1"/>
        <v>16</v>
      </c>
    </row>
    <row r="11" spans="1:5" x14ac:dyDescent="0.35">
      <c r="A11" s="10" t="s">
        <v>99</v>
      </c>
      <c r="B11" s="11">
        <v>8</v>
      </c>
      <c r="D11" t="str">
        <f t="shared" si="0"/>
        <v>Sales Representative</v>
      </c>
      <c r="E11">
        <f t="shared" si="1"/>
        <v>8</v>
      </c>
    </row>
    <row r="12" spans="1:5" x14ac:dyDescent="0.35">
      <c r="A12" s="12" t="s">
        <v>1557</v>
      </c>
      <c r="B12" s="4">
        <v>29</v>
      </c>
      <c r="D12" t="str">
        <f t="shared" si="0"/>
        <v>Grand Total</v>
      </c>
      <c r="E12" t="e">
        <f t="shared" si="1"/>
        <v>#REF!</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3AE5D-85B1-41EC-A658-9A92EBDA7555}">
  <dimension ref="A3:B6"/>
  <sheetViews>
    <sheetView workbookViewId="0">
      <selection activeCell="B6" sqref="B4:B6"/>
    </sheetView>
  </sheetViews>
  <sheetFormatPr defaultRowHeight="16.149999999999999" x14ac:dyDescent="0.35"/>
  <cols>
    <col min="1" max="1" width="11.36328125" bestFit="1" customWidth="1"/>
    <col min="2" max="2" width="21.81640625" bestFit="1" customWidth="1"/>
    <col min="3" max="3" width="21.08984375" bestFit="1" customWidth="1"/>
  </cols>
  <sheetData>
    <row r="3" spans="1:2" x14ac:dyDescent="0.35">
      <c r="A3" s="7" t="s">
        <v>1556</v>
      </c>
      <c r="B3" s="3" t="s">
        <v>1568</v>
      </c>
    </row>
    <row r="4" spans="1:2" x14ac:dyDescent="0.35">
      <c r="A4" s="8" t="s">
        <v>60</v>
      </c>
      <c r="B4" s="26">
        <v>0.17241379310344829</v>
      </c>
    </row>
    <row r="5" spans="1:2" x14ac:dyDescent="0.35">
      <c r="A5" s="10" t="s">
        <v>48</v>
      </c>
      <c r="B5" s="27">
        <v>0.82758620689655171</v>
      </c>
    </row>
    <row r="6" spans="1:2" x14ac:dyDescent="0.35">
      <c r="A6" s="12" t="s">
        <v>1557</v>
      </c>
      <c r="B6" s="2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4A9C-5765-41E8-9724-F12E1929803D}">
  <dimension ref="A3:B9"/>
  <sheetViews>
    <sheetView workbookViewId="0">
      <selection activeCell="D16" sqref="D16"/>
    </sheetView>
  </sheetViews>
  <sheetFormatPr defaultRowHeight="16.149999999999999" x14ac:dyDescent="0.35"/>
  <cols>
    <col min="1" max="1" width="11.36328125" bestFit="1" customWidth="1"/>
    <col min="2" max="2" width="21.08984375" bestFit="1" customWidth="1"/>
  </cols>
  <sheetData>
    <row r="3" spans="1:2" x14ac:dyDescent="0.35">
      <c r="A3" s="7" t="s">
        <v>1556</v>
      </c>
      <c r="B3" s="3" t="s">
        <v>1558</v>
      </c>
    </row>
    <row r="4" spans="1:2" x14ac:dyDescent="0.35">
      <c r="A4" s="8" t="s">
        <v>69</v>
      </c>
      <c r="B4" s="9">
        <v>11</v>
      </c>
    </row>
    <row r="5" spans="1:2" x14ac:dyDescent="0.35">
      <c r="A5" s="10" t="s">
        <v>46</v>
      </c>
      <c r="B5" s="11">
        <v>8</v>
      </c>
    </row>
    <row r="6" spans="1:2" x14ac:dyDescent="0.35">
      <c r="A6" s="10" t="s">
        <v>58</v>
      </c>
      <c r="B6" s="11">
        <v>4</v>
      </c>
    </row>
    <row r="7" spans="1:2" x14ac:dyDescent="0.35">
      <c r="A7" s="10" t="s">
        <v>75</v>
      </c>
      <c r="B7" s="11">
        <v>1</v>
      </c>
    </row>
    <row r="8" spans="1:2" x14ac:dyDescent="0.35">
      <c r="A8" s="10" t="s">
        <v>92</v>
      </c>
      <c r="B8" s="11">
        <v>5</v>
      </c>
    </row>
    <row r="9" spans="1:2" x14ac:dyDescent="0.35">
      <c r="A9" s="12" t="s">
        <v>1557</v>
      </c>
      <c r="B9" s="4">
        <v>29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1DB9-A752-41E4-8139-21D1FC703B23}">
  <dimension ref="A3:E7"/>
  <sheetViews>
    <sheetView workbookViewId="0">
      <selection activeCell="F6" sqref="D4:F6"/>
    </sheetView>
  </sheetViews>
  <sheetFormatPr defaultRowHeight="16.149999999999999" x14ac:dyDescent="0.35"/>
  <cols>
    <col min="1" max="1" width="11.36328125" bestFit="1" customWidth="1"/>
    <col min="2" max="2" width="21.08984375" bestFit="1" customWidth="1"/>
    <col min="4" max="4" width="14.81640625" customWidth="1"/>
    <col min="5" max="5" width="17.90625" customWidth="1"/>
  </cols>
  <sheetData>
    <row r="3" spans="1:5" x14ac:dyDescent="0.35">
      <c r="A3" s="7" t="s">
        <v>1556</v>
      </c>
      <c r="B3" s="3" t="s">
        <v>1558</v>
      </c>
      <c r="D3" s="16" t="s">
        <v>10</v>
      </c>
      <c r="E3" s="25" t="s">
        <v>0</v>
      </c>
    </row>
    <row r="4" spans="1:5" x14ac:dyDescent="0.35">
      <c r="A4" s="8" t="s">
        <v>79</v>
      </c>
      <c r="B4" s="9">
        <v>6</v>
      </c>
      <c r="D4" t="str">
        <f>A4</f>
        <v>Divorced</v>
      </c>
      <c r="E4">
        <f>GETPIVOTDATA("CF_attrition count",$A$3,"Marital Status",A4)</f>
        <v>6</v>
      </c>
    </row>
    <row r="5" spans="1:5" x14ac:dyDescent="0.35">
      <c r="A5" s="10" t="s">
        <v>64</v>
      </c>
      <c r="B5" s="11">
        <v>8</v>
      </c>
      <c r="D5" t="str">
        <f t="shared" ref="D5:D6" si="0">A5</f>
        <v>Married</v>
      </c>
      <c r="E5">
        <f t="shared" ref="E5:E6" si="1">GETPIVOTDATA("CF_attrition count",$A$3,"Marital Status",A5)</f>
        <v>8</v>
      </c>
    </row>
    <row r="6" spans="1:5" x14ac:dyDescent="0.35">
      <c r="A6" s="10" t="s">
        <v>53</v>
      </c>
      <c r="B6" s="11">
        <v>15</v>
      </c>
      <c r="D6" t="str">
        <f t="shared" si="0"/>
        <v>Single</v>
      </c>
      <c r="E6">
        <f t="shared" si="1"/>
        <v>15</v>
      </c>
    </row>
    <row r="7" spans="1:5" x14ac:dyDescent="0.35">
      <c r="A7" s="12" t="s">
        <v>1557</v>
      </c>
      <c r="B7" s="4">
        <v>29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20" sqref="D20"/>
    </sheetView>
  </sheetViews>
  <sheetFormatPr defaultColWidth="11.1796875" defaultRowHeight="15" customHeight="1" x14ac:dyDescent="0.35"/>
  <cols>
    <col min="1" max="1" width="9.81640625" customWidth="1"/>
    <col min="2" max="2" width="15.453125" customWidth="1"/>
    <col min="3" max="3" width="13.36328125" customWidth="1"/>
    <col min="4" max="4" width="17.54296875" customWidth="1"/>
    <col min="5" max="5" width="12.81640625" customWidth="1"/>
    <col min="6" max="6" width="15.453125" customWidth="1"/>
    <col min="7" max="7" width="9" customWidth="1"/>
    <col min="8" max="8" width="18.08984375" customWidth="1"/>
    <col min="9" max="9" width="8.54296875" customWidth="1"/>
    <col min="10" max="10" width="23.36328125" customWidth="1"/>
    <col min="11" max="11" width="14.453125" customWidth="1"/>
    <col min="12" max="12" width="11.1796875" customWidth="1"/>
    <col min="13" max="13" width="8.54296875" customWidth="1"/>
    <col min="14" max="14" width="22.81640625" customWidth="1"/>
    <col min="15" max="17" width="8.54296875" customWidth="1"/>
    <col min="18" max="18" width="17.90625" customWidth="1"/>
    <col min="19" max="19" width="18.6328125" customWidth="1"/>
    <col min="20" max="20" width="16.453125" customWidth="1"/>
    <col min="21" max="21" width="20.453125" customWidth="1"/>
    <col min="22" max="22" width="11.08984375" customWidth="1"/>
    <col min="23" max="23" width="20.08984375" customWidth="1"/>
    <col min="24" max="24" width="16" customWidth="1"/>
    <col min="25" max="25" width="16.453125" customWidth="1"/>
    <col min="26" max="26" width="23.54296875" customWidth="1"/>
    <col min="27" max="27" width="12.453125" customWidth="1"/>
    <col min="28" max="28" width="16.453125" customWidth="1"/>
    <col min="29" max="29" width="10.1796875" customWidth="1"/>
    <col min="30" max="30" width="15.6328125" customWidth="1"/>
    <col min="31" max="31" width="16.36328125" customWidth="1"/>
    <col min="32" max="32" width="14" customWidth="1"/>
    <col min="33" max="33" width="23.54296875" customWidth="1"/>
    <col min="34" max="34" width="18.81640625" customWidth="1"/>
    <col min="35" max="35" width="19.08984375" customWidth="1"/>
    <col min="36" max="36" width="23.36328125" customWidth="1"/>
    <col min="37" max="37" width="15.6328125" customWidth="1"/>
    <col min="38" max="38" width="18.1796875" customWidth="1"/>
    <col min="39" max="39" width="19.453125" customWidth="1"/>
    <col min="40" max="40" width="17.54296875" customWidth="1"/>
    <col min="41" max="41" width="17.90625" customWidth="1"/>
    <col min="42" max="42" width="20.36328125" customWidth="1"/>
    <col min="43" max="43" width="25.1796875" customWidth="1"/>
    <col min="44" max="44" width="23.6328125" customWidth="1"/>
  </cols>
  <sheetData>
    <row r="1" spans="1:4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6.149999999999999"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6.149999999999999"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6.149999999999999"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6.149999999999999"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6.149999999999999"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6.149999999999999"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6.149999999999999"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6.149999999999999"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6.149999999999999"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6.149999999999999"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6.149999999999999"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6.149999999999999"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6.149999999999999"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6.149999999999999"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6.149999999999999"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6.149999999999999"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6.149999999999999"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6.149999999999999"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6.149999999999999"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6.149999999999999"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6.149999999999999"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6.149999999999999"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6.149999999999999"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6.149999999999999"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6.149999999999999"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6.149999999999999"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6.149999999999999"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6.149999999999999"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6.149999999999999"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6.149999999999999"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6.149999999999999"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6.149999999999999"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6.149999999999999"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6.149999999999999"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6.149999999999999"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6.149999999999999"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6.149999999999999"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6.149999999999999"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6.149999999999999"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6.149999999999999"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6.149999999999999"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6.149999999999999"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6.149999999999999"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6.149999999999999"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6.149999999999999"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6.149999999999999"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6.149999999999999"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6.149999999999999"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6.149999999999999"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6.149999999999999"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6.149999999999999"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6.149999999999999"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6.149999999999999"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6.149999999999999"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6.149999999999999"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6.149999999999999"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6.149999999999999"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6.149999999999999"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6.149999999999999"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6.149999999999999"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6.149999999999999"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6.149999999999999"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6.149999999999999"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6.149999999999999"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6.149999999999999"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6.149999999999999"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6.149999999999999"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6.149999999999999"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6.149999999999999"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6.149999999999999"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6.149999999999999"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6.149999999999999"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6.149999999999999"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6.149999999999999"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6.149999999999999"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6.149999999999999"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6.149999999999999"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6.149999999999999"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6.149999999999999"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6.149999999999999"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6.149999999999999"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6.149999999999999"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6.149999999999999"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6.149999999999999"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6.149999999999999"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6.149999999999999"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6.149999999999999"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6.149999999999999"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6.149999999999999"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6.149999999999999"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6.149999999999999"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6.149999999999999"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6.149999999999999"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6.149999999999999"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6.149999999999999"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6.149999999999999"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6.149999999999999"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6.149999999999999"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6.149999999999999"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6.149999999999999"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6.149999999999999"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6.149999999999999"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6.149999999999999"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6.149999999999999"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6.149999999999999"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6.149999999999999"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6.149999999999999"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6.149999999999999"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6.149999999999999"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6.149999999999999"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6.149999999999999"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6.149999999999999"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6.149999999999999"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6.149999999999999"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6.149999999999999"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6.149999999999999"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6.149999999999999"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6.149999999999999"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6.149999999999999"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6.149999999999999"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6.149999999999999"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6.149999999999999"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6.149999999999999"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6.149999999999999"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6.149999999999999"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6.149999999999999"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6.149999999999999"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6.149999999999999"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6.149999999999999"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6.149999999999999"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6.149999999999999"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6.149999999999999"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6.149999999999999"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6.149999999999999"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6.149999999999999"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6.149999999999999"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6.149999999999999"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6.149999999999999"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6.149999999999999"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6.149999999999999"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6.149999999999999"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6.149999999999999"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6.149999999999999"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6.149999999999999"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6.149999999999999"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6.149999999999999"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6.149999999999999"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6.149999999999999"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6.149999999999999"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6.149999999999999"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6.149999999999999"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6.149999999999999"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6.149999999999999"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6.149999999999999"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6.149999999999999"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6.149999999999999"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6.149999999999999"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6.149999999999999"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6.149999999999999"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6.149999999999999"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6.149999999999999"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6.149999999999999"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6.149999999999999"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6.149999999999999"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6.149999999999999"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6.149999999999999"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6.149999999999999"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6.149999999999999"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6.149999999999999"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6.149999999999999"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6.149999999999999"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6.149999999999999"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6.149999999999999"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6.149999999999999"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6.149999999999999"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6.149999999999999"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6.149999999999999"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6.149999999999999"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6.149999999999999"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6.149999999999999"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6.149999999999999"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6.149999999999999"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6.149999999999999"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6.149999999999999"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6.149999999999999"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6.149999999999999"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6.149999999999999"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6.149999999999999"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6.149999999999999"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6.149999999999999"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6.149999999999999"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6.149999999999999"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6.149999999999999"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6.149999999999999"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6.149999999999999"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6.149999999999999"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6.149999999999999"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6.149999999999999"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6.149999999999999"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6.149999999999999"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6.149999999999999"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6.149999999999999"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6.149999999999999"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6.149999999999999"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6.149999999999999"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6.149999999999999"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6.149999999999999"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6.149999999999999"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6.149999999999999"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6.149999999999999"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6.149999999999999"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6.149999999999999"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6.149999999999999"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6.149999999999999"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6.149999999999999"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6.149999999999999"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6.149999999999999"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6.149999999999999"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6.149999999999999"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6.149999999999999"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6.149999999999999"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6.149999999999999"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6.149999999999999"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6.149999999999999"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6.149999999999999"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6.149999999999999"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6.149999999999999"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6.149999999999999"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6.149999999999999"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6.149999999999999"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6.149999999999999"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6.149999999999999"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6.149999999999999"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6.149999999999999"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6.149999999999999"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6.149999999999999"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6.149999999999999"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6.149999999999999"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6.149999999999999"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6.149999999999999"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6.149999999999999"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6.149999999999999"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6.149999999999999"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6.149999999999999"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6.149999999999999"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6.149999999999999"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6.149999999999999"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6.149999999999999"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6.149999999999999"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6.149999999999999"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6.149999999999999"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6.149999999999999"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6.149999999999999"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6.149999999999999"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6.149999999999999"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6.149999999999999"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6.149999999999999"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6.149999999999999"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6.149999999999999"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6.149999999999999"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6.149999999999999"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6.149999999999999"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6.149999999999999"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6.149999999999999"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6.149999999999999"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6.149999999999999"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6.149999999999999"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6.149999999999999"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6.149999999999999"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6.149999999999999"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6.149999999999999"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6.149999999999999"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6.149999999999999"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6.149999999999999"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6.149999999999999"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6.149999999999999"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6.149999999999999"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6.149999999999999"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6.149999999999999"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6.149999999999999"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6.149999999999999"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6.149999999999999"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6.149999999999999"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6.149999999999999"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6.149999999999999"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6.149999999999999"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6.149999999999999"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6.149999999999999"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6.149999999999999"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6.149999999999999"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6.149999999999999"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6.149999999999999"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6.149999999999999"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6.149999999999999"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6.149999999999999"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6.149999999999999"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6.149999999999999"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6.149999999999999"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6.149999999999999"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6.149999999999999"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6.149999999999999"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6.149999999999999"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6.149999999999999"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6.149999999999999"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6.149999999999999"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6.149999999999999"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6.149999999999999"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6.149999999999999"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6.149999999999999"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6.149999999999999"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6.149999999999999"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6.149999999999999"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6.149999999999999"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6.149999999999999"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6.149999999999999"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6.149999999999999"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6.149999999999999"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6.149999999999999"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6.149999999999999"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6.149999999999999"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6.149999999999999"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6.149999999999999"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6.149999999999999"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6.149999999999999"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6.149999999999999"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6.149999999999999"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6.149999999999999"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6.149999999999999"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6.149999999999999"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6.149999999999999"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6.149999999999999"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6.149999999999999"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6.149999999999999"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6.149999999999999"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6.149999999999999"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6.149999999999999"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6.149999999999999"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6.149999999999999"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6.149999999999999"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6.149999999999999"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6.149999999999999"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6.149999999999999"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6.149999999999999"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6.149999999999999"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6.149999999999999"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6.149999999999999"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6.149999999999999"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6.149999999999999"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6.149999999999999"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6.149999999999999"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6.149999999999999"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6.149999999999999"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6.149999999999999"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6.149999999999999"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6.149999999999999"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6.149999999999999"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6.149999999999999"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6.149999999999999"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6.149999999999999"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6.149999999999999"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6.149999999999999"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6.149999999999999"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6.149999999999999"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6.149999999999999"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6.149999999999999"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6.149999999999999"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6.149999999999999"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6.149999999999999"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6.149999999999999"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6.149999999999999"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6.149999999999999"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6.149999999999999"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6.149999999999999"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6.149999999999999"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6.149999999999999"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6.149999999999999"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6.149999999999999"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6.149999999999999"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6.149999999999999"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6.149999999999999"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6.149999999999999"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6.149999999999999"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6.149999999999999"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6.149999999999999"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6.149999999999999"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6.149999999999999"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6.149999999999999"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6.149999999999999"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6.149999999999999"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6.149999999999999"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6.149999999999999"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6.149999999999999"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6.149999999999999"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6.149999999999999"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6.149999999999999"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6.149999999999999"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6.149999999999999"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6.149999999999999"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6.149999999999999"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6.149999999999999"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6.149999999999999"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6.149999999999999"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6.149999999999999"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6.149999999999999"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6.149999999999999"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6.149999999999999"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6.149999999999999"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6.149999999999999"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6.149999999999999"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6.149999999999999"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6.149999999999999"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6.149999999999999"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6.149999999999999"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6.149999999999999"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6.149999999999999"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6.149999999999999"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6.149999999999999"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6.149999999999999"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6.149999999999999"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6.149999999999999"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6.149999999999999"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6.149999999999999"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6.149999999999999"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6.149999999999999"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6.149999999999999"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6.149999999999999"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6.149999999999999"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6.149999999999999"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6.149999999999999"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6.149999999999999"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6.149999999999999"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6.149999999999999"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6.149999999999999"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6.149999999999999"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6.149999999999999"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6.149999999999999"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6.149999999999999"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6.149999999999999"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6.149999999999999"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6.149999999999999"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6.149999999999999"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6.149999999999999"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6.149999999999999"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6.149999999999999"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6.149999999999999"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6.149999999999999"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6.149999999999999"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6.149999999999999"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6.149999999999999"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6.149999999999999"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6.149999999999999"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6.149999999999999"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6.149999999999999"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6.149999999999999"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6.149999999999999"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6.149999999999999"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6.149999999999999"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6.149999999999999"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6.149999999999999"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6.149999999999999"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6.149999999999999"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6.149999999999999"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6.149999999999999"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6.149999999999999"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6.149999999999999"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6.149999999999999"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6.149999999999999"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6.149999999999999"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6.149999999999999"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6.149999999999999"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6.149999999999999"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6.149999999999999"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6.149999999999999"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6.149999999999999"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6.149999999999999"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6.149999999999999"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6.149999999999999"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6.149999999999999"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6.149999999999999"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6.149999999999999"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6.149999999999999"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6.149999999999999"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6.149999999999999"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6.149999999999999"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6.149999999999999"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6.149999999999999"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6.149999999999999"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6.149999999999999"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6.149999999999999"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6.149999999999999"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6.149999999999999"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6.149999999999999"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6.149999999999999"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6.149999999999999"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6.149999999999999"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6.149999999999999"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6.149999999999999"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6.149999999999999"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6.149999999999999"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6.149999999999999"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6.149999999999999"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6.149999999999999"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6.149999999999999"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6.149999999999999"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6.149999999999999"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6.149999999999999"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6.149999999999999"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6.149999999999999"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6.149999999999999"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6.149999999999999"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6.149999999999999"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6.149999999999999"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6.149999999999999"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6.149999999999999"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6.149999999999999"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6.149999999999999"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6.149999999999999"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6.149999999999999"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6.149999999999999"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6.149999999999999"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6.149999999999999"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6.149999999999999"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6.149999999999999"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6.149999999999999"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6.149999999999999"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6.149999999999999"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6.149999999999999"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6.149999999999999"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6.149999999999999"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6.149999999999999"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6.149999999999999"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6.149999999999999"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6.149999999999999"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6.149999999999999"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6.149999999999999"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6.149999999999999"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6.149999999999999"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6.149999999999999"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6.149999999999999"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6.149999999999999"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6.149999999999999"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6.149999999999999"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6.149999999999999"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6.149999999999999"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6.149999999999999"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6.149999999999999"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6.149999999999999"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6.149999999999999"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6.149999999999999"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6.149999999999999"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6.149999999999999"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6.149999999999999"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6.149999999999999"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6.149999999999999"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6.149999999999999"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6.149999999999999"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6.149999999999999"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6.149999999999999"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6.149999999999999"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6.149999999999999"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6.149999999999999"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6.149999999999999"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6.149999999999999"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6.149999999999999"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6.149999999999999"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6.149999999999999"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6.149999999999999"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6.149999999999999"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6.149999999999999"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6.149999999999999"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6.149999999999999"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6.149999999999999"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6.149999999999999"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6.149999999999999"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6.149999999999999"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6.149999999999999"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6.149999999999999"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6.149999999999999"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6.149999999999999"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6.149999999999999"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6.149999999999999"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6.149999999999999"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6.149999999999999"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6.149999999999999"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6.149999999999999"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6.149999999999999"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6.149999999999999"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6.149999999999999"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6.149999999999999"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6.149999999999999"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6.149999999999999"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6.149999999999999"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6.149999999999999"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6.149999999999999"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6.149999999999999"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6.149999999999999"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6.149999999999999"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6.149999999999999"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6.149999999999999"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6.149999999999999"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6.149999999999999"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6.149999999999999"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6.149999999999999"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6.149999999999999"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6.149999999999999"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6.149999999999999"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6.149999999999999"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6.149999999999999"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6.149999999999999"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6.149999999999999"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6.149999999999999"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6.149999999999999"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6.149999999999999"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6.149999999999999"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6.149999999999999"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6.149999999999999"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6.149999999999999"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6.149999999999999"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6.149999999999999"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6.149999999999999"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6.149999999999999"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6.149999999999999"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6.149999999999999"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6.149999999999999"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6.149999999999999"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6.149999999999999"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6.149999999999999"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6.149999999999999"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6.149999999999999"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6.149999999999999"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6.149999999999999"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6.149999999999999"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6.149999999999999"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6.149999999999999"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6.149999999999999"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6.149999999999999"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6.149999999999999"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6.149999999999999"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6.149999999999999"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6.149999999999999"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6.149999999999999"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6.149999999999999"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6.149999999999999"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6.149999999999999"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6.149999999999999"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6.149999999999999"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6.149999999999999"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6.149999999999999"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6.149999999999999"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6.149999999999999"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6.149999999999999"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6.149999999999999"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6.149999999999999"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6.149999999999999"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6.149999999999999"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6.149999999999999"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6.149999999999999"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6.149999999999999"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6.149999999999999"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6.149999999999999"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6.149999999999999"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6.149999999999999"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6.149999999999999"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6.149999999999999"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6.149999999999999"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6.149999999999999"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6.149999999999999"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6.149999999999999"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6.149999999999999"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6.149999999999999"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6.149999999999999"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6.149999999999999"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6.149999999999999"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6.149999999999999"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6.149999999999999"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6.149999999999999"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6.149999999999999"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6.149999999999999"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6.149999999999999"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6.149999999999999"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6.149999999999999"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6.149999999999999"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6.149999999999999"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6.149999999999999"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6.149999999999999"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6.149999999999999"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6.149999999999999"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6.149999999999999"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6.149999999999999"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6.149999999999999"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6.149999999999999"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6.149999999999999"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6.149999999999999"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6.149999999999999"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6.149999999999999"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6.149999999999999"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6.149999999999999"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6.149999999999999"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6.149999999999999"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6.149999999999999"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6.149999999999999"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6.149999999999999"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6.149999999999999"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6.149999999999999"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6.149999999999999"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6.149999999999999"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6.149999999999999"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6.149999999999999"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6.149999999999999"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6.149999999999999"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6.149999999999999"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6.149999999999999"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6.149999999999999"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6.149999999999999"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6.149999999999999"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6.149999999999999"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6.149999999999999"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6.149999999999999"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6.149999999999999"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6.149999999999999"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6.149999999999999"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6.149999999999999"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6.149999999999999"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6.149999999999999"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6.149999999999999"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6.149999999999999"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6.149999999999999"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6.149999999999999"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6.149999999999999"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6.149999999999999"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6.149999999999999"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6.149999999999999"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6.149999999999999"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6.149999999999999"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6.149999999999999"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6.149999999999999"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6.149999999999999"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6.149999999999999"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6.149999999999999"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6.149999999999999"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6.149999999999999"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6.149999999999999"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6.149999999999999"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6.149999999999999"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6.149999999999999"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6.149999999999999"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6.149999999999999"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6.149999999999999"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6.149999999999999"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6.149999999999999"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6.149999999999999"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6.149999999999999"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6.149999999999999"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6.149999999999999"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6.149999999999999"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6.149999999999999"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6.149999999999999"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6.149999999999999"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6.149999999999999"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6.149999999999999"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6.149999999999999"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6.149999999999999"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6.149999999999999"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6.149999999999999"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6.149999999999999"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6.149999999999999"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6.149999999999999"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6.149999999999999"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6.149999999999999"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6.149999999999999"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6.149999999999999"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6.149999999999999"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6.149999999999999"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6.149999999999999"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6.149999999999999"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6.149999999999999"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6.149999999999999"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6.149999999999999"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6.149999999999999"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6.149999999999999"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6.149999999999999"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6.149999999999999"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6.149999999999999"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6.149999999999999"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6.149999999999999"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6.149999999999999"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6.149999999999999"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6.149999999999999"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6.149999999999999"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6.149999999999999"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6.149999999999999"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6.149999999999999"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6.149999999999999"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6.149999999999999"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6.149999999999999"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6.149999999999999"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6.149999999999999"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6.149999999999999"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6.149999999999999"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6.149999999999999"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6.149999999999999"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6.149999999999999"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6.149999999999999"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6.149999999999999"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6.149999999999999"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6.149999999999999"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6.149999999999999"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6.149999999999999"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6.149999999999999"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6.149999999999999"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6.149999999999999"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6.149999999999999"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6.149999999999999"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6.149999999999999"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6.149999999999999"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6.149999999999999"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6.149999999999999"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6.149999999999999"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6.149999999999999"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6.149999999999999"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6.149999999999999"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6.149999999999999"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6.149999999999999"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6.149999999999999"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6.149999999999999"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6.149999999999999"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6.149999999999999"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6.149999999999999"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6.149999999999999"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6.149999999999999"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6.149999999999999"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6.149999999999999"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6.149999999999999"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6.149999999999999"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6.149999999999999"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6.149999999999999"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6.149999999999999"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6.149999999999999"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6.149999999999999"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6.149999999999999"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6.149999999999999"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6.149999999999999"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6.149999999999999"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6.149999999999999"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6.149999999999999"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6.149999999999999"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6.149999999999999"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6.149999999999999"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6.149999999999999"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6.149999999999999"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6.149999999999999"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6.149999999999999"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6.149999999999999"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6.149999999999999"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6.149999999999999"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6.149999999999999"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6.149999999999999"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6.149999999999999"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6.149999999999999"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6.149999999999999"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6.149999999999999"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6.149999999999999"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6.149999999999999"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6.149999999999999"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6.149999999999999"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6.149999999999999"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6.149999999999999"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6.149999999999999"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6.149999999999999"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6.149999999999999"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6.149999999999999"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6.149999999999999"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6.149999999999999"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6.149999999999999"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6.149999999999999"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6.149999999999999"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6.149999999999999"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6.149999999999999"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6.149999999999999"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6.149999999999999"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6.149999999999999"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6.149999999999999"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6.149999999999999"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6.149999999999999"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6.149999999999999"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6.149999999999999"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6.149999999999999"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6.149999999999999"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6.149999999999999"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6.149999999999999"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6.149999999999999"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6.149999999999999"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6.149999999999999"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6.149999999999999"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6.149999999999999"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6.149999999999999"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6.149999999999999"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6.149999999999999"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6.149999999999999"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6.149999999999999"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6.149999999999999"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6.149999999999999"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6.149999999999999"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6.149999999999999"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6.149999999999999"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6.149999999999999"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6.149999999999999"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6.149999999999999"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6.149999999999999"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6.149999999999999"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6.149999999999999"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6.149999999999999"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6.149999999999999"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6.149999999999999"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6.149999999999999"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6.149999999999999"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6.149999999999999"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6.149999999999999"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6.149999999999999"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6.149999999999999"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6.149999999999999"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6.149999999999999"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6.149999999999999"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6.149999999999999"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6.149999999999999"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6.149999999999999"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6.149999999999999"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6.149999999999999"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6.149999999999999"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6.149999999999999"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6.149999999999999"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6.149999999999999"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6.149999999999999"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6.149999999999999"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6.149999999999999"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6.149999999999999"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6.149999999999999"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6.149999999999999"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6.149999999999999"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6.149999999999999"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6.149999999999999"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6.149999999999999"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6.149999999999999"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6.149999999999999"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6.149999999999999"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6.149999999999999"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6.149999999999999"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6.149999999999999"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6.149999999999999"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6.149999999999999"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6.149999999999999"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6.149999999999999"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6.149999999999999"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6.149999999999999"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6.149999999999999"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6.149999999999999"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6.149999999999999"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6.149999999999999"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6.149999999999999"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6.149999999999999"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6.149999999999999"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6.149999999999999"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6.149999999999999"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6.149999999999999"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6.149999999999999"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6.149999999999999"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6.149999999999999"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6.149999999999999"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6.149999999999999"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6.149999999999999"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6.149999999999999"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6.149999999999999"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6.149999999999999"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6.149999999999999"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6.149999999999999"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6.149999999999999"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6.149999999999999"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6.149999999999999"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6.149999999999999"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6.149999999999999"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6.149999999999999"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6.149999999999999"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6.149999999999999"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6.149999999999999"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6.149999999999999"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6.149999999999999"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6.149999999999999"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6.149999999999999"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6.149999999999999"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6.149999999999999"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6.149999999999999"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6.149999999999999"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6.149999999999999"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6.149999999999999"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6.149999999999999"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6.149999999999999"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6.149999999999999"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6.149999999999999"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6.149999999999999"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6.149999999999999"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6.149999999999999"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6.149999999999999"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6.149999999999999"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6.149999999999999"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6.149999999999999"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6.149999999999999"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6.149999999999999"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6.149999999999999"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6.149999999999999"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6.149999999999999"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6.149999999999999"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6.149999999999999"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6.149999999999999"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6.149999999999999"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6.149999999999999"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6.149999999999999"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6.149999999999999"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6.149999999999999"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6.149999999999999"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6.149999999999999"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6.149999999999999"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6.149999999999999"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6.149999999999999"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6.149999999999999"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6.149999999999999"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6.149999999999999"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6.149999999999999"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6.149999999999999"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6.149999999999999"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6.149999999999999"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6.149999999999999"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6.149999999999999"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6.149999999999999"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6.149999999999999"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6.149999999999999"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6.149999999999999"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6.149999999999999"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6.149999999999999"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6.149999999999999"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6.149999999999999"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6.149999999999999"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6.149999999999999"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6.149999999999999"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6.149999999999999"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6.149999999999999"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6.149999999999999"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6.149999999999999"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6.149999999999999"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6.149999999999999"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6.149999999999999"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6.149999999999999"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6.149999999999999"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6.149999999999999"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6.149999999999999"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6.149999999999999"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6.149999999999999"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6.149999999999999"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6.149999999999999"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6.149999999999999"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6.149999999999999"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6.149999999999999"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6.149999999999999"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6.149999999999999"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6.149999999999999"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6.149999999999999"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6.149999999999999"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6.149999999999999"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6.149999999999999"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6.149999999999999"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6.149999999999999"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6.149999999999999"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6.149999999999999"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6.149999999999999"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6.149999999999999"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6.149999999999999"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6.149999999999999"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6.149999999999999"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6.149999999999999"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6.149999999999999"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6.149999999999999"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6.149999999999999"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6.149999999999999"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6.149999999999999"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6.149999999999999"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6.149999999999999"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6.149999999999999"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6.149999999999999"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6.149999999999999"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6.149999999999999"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6.149999999999999"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6.149999999999999"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6.149999999999999"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6.149999999999999"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6.149999999999999"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6.149999999999999"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6.149999999999999"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6.149999999999999"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6.149999999999999"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6.149999999999999"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6.149999999999999"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6.149999999999999"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6.149999999999999"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6.149999999999999"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6.149999999999999"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6.149999999999999"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6.149999999999999"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6.149999999999999"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6.149999999999999"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6.149999999999999"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6.149999999999999"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6.149999999999999"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6.149999999999999"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6.149999999999999"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6.149999999999999"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6.149999999999999"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6.149999999999999"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6.149999999999999"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6.149999999999999"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6.149999999999999"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6.149999999999999"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6.149999999999999"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6.149999999999999"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6.149999999999999"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6.149999999999999"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6.149999999999999"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6.149999999999999"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6.149999999999999"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6.149999999999999"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6.149999999999999"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6.149999999999999"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6.149999999999999"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6.149999999999999"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6.149999999999999"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6.149999999999999"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6.149999999999999"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6.149999999999999"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6.149999999999999"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6.149999999999999"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6.149999999999999"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6.149999999999999"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6.149999999999999"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6.149999999999999"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6.149999999999999"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6.149999999999999"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6.149999999999999"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6.149999999999999"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6.149999999999999"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6.149999999999999"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6.149999999999999"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6.149999999999999"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6.149999999999999"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6.149999999999999"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6.149999999999999"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6.149999999999999"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6.149999999999999"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6.149999999999999"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6.149999999999999"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6.149999999999999"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6.149999999999999"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6.149999999999999"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6.149999999999999"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6.149999999999999"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6.149999999999999"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6.149999999999999"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6.149999999999999"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6.149999999999999"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6.149999999999999"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6.149999999999999"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6.149999999999999"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6.149999999999999"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6.149999999999999"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6.149999999999999"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6.149999999999999"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6.149999999999999"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6.149999999999999"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6.149999999999999"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6.149999999999999"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6.149999999999999"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6.149999999999999"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6.149999999999999"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6.149999999999999"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6.149999999999999"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6.149999999999999"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6.149999999999999"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6.149999999999999"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6.149999999999999"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6.149999999999999"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6.149999999999999"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6.149999999999999"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6.149999999999999"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6.149999999999999"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6.149999999999999"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6.149999999999999"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6.149999999999999"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6.149999999999999"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6.149999999999999"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6.149999999999999"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6.149999999999999"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6.149999999999999"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6.149999999999999"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6.149999999999999"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6.149999999999999"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6.149999999999999"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6.149999999999999"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6.149999999999999"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6.149999999999999"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6.149999999999999"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6.149999999999999"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6.149999999999999"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6.149999999999999"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6.149999999999999"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6.149999999999999"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6.149999999999999"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6.149999999999999"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6.149999999999999"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6.149999999999999"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6.149999999999999"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6.149999999999999"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6.149999999999999"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6.149999999999999"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6.149999999999999"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6.149999999999999"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6.149999999999999"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6.149999999999999"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6.149999999999999"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6.149999999999999"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6.149999999999999"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6.149999999999999"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6.149999999999999"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6.149999999999999"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6.149999999999999"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6.149999999999999"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6.149999999999999"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6.149999999999999"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6.149999999999999"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6.149999999999999"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6.149999999999999"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6.149999999999999"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6.149999999999999"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6.149999999999999"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6.149999999999999"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6.149999999999999"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6.149999999999999"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6.149999999999999"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6.149999999999999"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6.149999999999999"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6.149999999999999"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6.149999999999999"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6.149999999999999"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6.149999999999999"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6.149999999999999"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6.149999999999999"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6.149999999999999"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6.149999999999999"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6.149999999999999"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6.149999999999999"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6.149999999999999"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6.149999999999999"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6.149999999999999"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6.149999999999999"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6.149999999999999"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6.149999999999999"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6.149999999999999"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6.149999999999999"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6.149999999999999"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6.149999999999999"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6.149999999999999"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6.149999999999999"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6.149999999999999"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6.149999999999999"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6.149999999999999"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6.149999999999999"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6.149999999999999"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6.149999999999999"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6.149999999999999"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6.149999999999999"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6.149999999999999"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6.149999999999999"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6.149999999999999"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6.149999999999999"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6.149999999999999"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6.149999999999999"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6.149999999999999"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6.149999999999999"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6.149999999999999"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6.149999999999999"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6.149999999999999"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6.149999999999999"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6.149999999999999"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6.149999999999999"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6.149999999999999"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6.149999999999999"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6.149999999999999"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6.149999999999999"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6.149999999999999"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6.149999999999999"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6.149999999999999"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6.149999999999999"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6.149999999999999"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6.149999999999999"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6.149999999999999"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6.149999999999999"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6.149999999999999"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6.149999999999999"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6.149999999999999"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6.149999999999999"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6.149999999999999"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6.149999999999999"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6.149999999999999"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6.149999999999999"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6.149999999999999"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6.149999999999999"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6.149999999999999"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6.149999999999999"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6.149999999999999"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6.149999999999999"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6.149999999999999"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6.149999999999999"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6.149999999999999"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6.149999999999999"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6.149999999999999"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6.149999999999999"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6.149999999999999"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6.149999999999999"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6.149999999999999"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6.149999999999999"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6.149999999999999"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6.149999999999999"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6.149999999999999"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6.149999999999999"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6.149999999999999"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6.149999999999999"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6.149999999999999"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6.149999999999999"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6.149999999999999"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6.149999999999999"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6.149999999999999"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6.149999999999999"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6.149999999999999"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6.149999999999999"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6.149999999999999"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6.149999999999999"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6.149999999999999"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6.149999999999999"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6.149999999999999"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6.149999999999999"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6.149999999999999"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6.149999999999999"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6.149999999999999"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6.149999999999999"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6.149999999999999"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6.149999999999999"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6.149999999999999"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6.149999999999999"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6.149999999999999"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6.149999999999999"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6.149999999999999"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6.149999999999999"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6.149999999999999"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6.149999999999999"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6.149999999999999"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6.149999999999999"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6.149999999999999"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6.149999999999999"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6.149999999999999"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6.149999999999999"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6.149999999999999"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6.149999999999999"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6.149999999999999"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6.149999999999999"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6.149999999999999"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6.149999999999999"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6.149999999999999"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6.149999999999999"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6.149999999999999"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6.149999999999999"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6.149999999999999"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6.149999999999999"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6.149999999999999"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6.149999999999999"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6.149999999999999"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6.149999999999999"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6.149999999999999"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6.149999999999999"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6.149999999999999"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6.149999999999999"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6.149999999999999"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6.149999999999999"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6.149999999999999"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6.149999999999999"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6.149999999999999"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6.149999999999999"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6.149999999999999"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6.149999999999999"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6.149999999999999"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6.149999999999999"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6.149999999999999"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6.149999999999999"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6.149999999999999"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6.149999999999999"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6.149999999999999"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6.149999999999999"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6.149999999999999"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6.149999999999999"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6.149999999999999"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6.149999999999999"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6.149999999999999"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6.149999999999999"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6.149999999999999"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6.149999999999999"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6.149999999999999"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6.149999999999999"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6.149999999999999"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6.149999999999999"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6.149999999999999"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6.149999999999999"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6.149999999999999"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6.149999999999999"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6.149999999999999"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6.149999999999999"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6.149999999999999"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6.149999999999999"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6.149999999999999"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6.149999999999999"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6.149999999999999"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6.149999999999999"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6.149999999999999"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6.149999999999999"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6.149999999999999"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6.149999999999999"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6.149999999999999"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6.149999999999999"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6.149999999999999"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6.149999999999999"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6.149999999999999"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6.149999999999999"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6.149999999999999"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6.149999999999999"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6.149999999999999"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6.149999999999999"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6.149999999999999"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6.149999999999999"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election activeCell="C12" sqref="C12"/>
    </sheetView>
  </sheetViews>
  <sheetFormatPr defaultColWidth="11.1796875" defaultRowHeight="15" customHeight="1" x14ac:dyDescent="0.35"/>
  <cols>
    <col min="1" max="26" width="8.5429687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1796875" defaultRowHeight="15" customHeight="1" x14ac:dyDescent="0.35"/>
  <cols>
    <col min="1" max="26" width="8.5429687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1796875" defaultRowHeight="15" customHeight="1" x14ac:dyDescent="0.35"/>
  <cols>
    <col min="1" max="26" width="8.5429687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796875" defaultRowHeight="15" customHeight="1" x14ac:dyDescent="0.35"/>
  <cols>
    <col min="1" max="26" width="8.5429687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1796875" defaultRowHeight="15" customHeight="1" x14ac:dyDescent="0.35"/>
  <cols>
    <col min="1" max="26" width="8.5429687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Dashboard</vt:lpstr>
      <vt:lpstr>Rating</vt:lpstr>
      <vt:lpstr>Gender</vt:lpstr>
      <vt:lpstr>Education</vt:lpstr>
      <vt:lpstr>Job</vt:lpstr>
      <vt:lpstr>Dept</vt:lpstr>
      <vt:lpstr>Age</vt:lpstr>
      <vt:lpstr>Marital</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2023-08-27T14:31:05Z</dcterms:modified>
</cp:coreProperties>
</file>