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\OneDrive\Desktop\Admisstion project Databse design or data model\"/>
    </mc:Choice>
  </mc:AlternateContent>
  <xr:revisionPtr revIDLastSave="0" documentId="11_91B79DF29412295E59A047BD0B0334ECCA2189A9" xr6:coauthVersionLast="36" xr6:coauthVersionMax="36" xr10:uidLastSave="{00000000-0000-0000-0000-000000000000}"/>
  <bookViews>
    <workbookView xWindow="0" yWindow="0" windowWidth="16395" windowHeight="5670" firstSheet="1" activeTab="7" xr2:uid="{00000000-000D-0000-FFFF-FFFF00000000}"/>
  </bookViews>
  <sheets>
    <sheet name="institute" sheetId="1" r:id="rId1"/>
    <sheet name="faculty" sheetId="2" r:id="rId2"/>
    <sheet name="degree" sheetId="3" r:id="rId3"/>
    <sheet name="program" sheetId="4" r:id="rId4"/>
    <sheet name="applicant" sheetId="5" r:id="rId5"/>
    <sheet name="application" sheetId="6" r:id="rId6"/>
    <sheet name="academicDetails" sheetId="7" r:id="rId7"/>
    <sheet name="documents" sheetId="8" r:id="rId8"/>
    <sheet name="appFeePayment" sheetId="9" r:id="rId9"/>
    <sheet name="ProgramFees" sheetId="10" r:id="rId10"/>
    <sheet name="login" sheetId="11" r:id="rId11"/>
    <sheet name="admission_test" sheetId="12" r:id="rId12"/>
    <sheet name="testFeePayment" sheetId="13" r:id="rId13"/>
    <sheet name="TestCompletionStatus" sheetId="14" r:id="rId14"/>
    <sheet name="FormCompletionStatus" sheetId="15" r:id="rId15"/>
    <sheet name="Coupon" sheetId="16" r:id="rId16"/>
    <sheet name="checklsit" sheetId="17" r:id="rId17"/>
  </sheets>
  <calcPr calcId="191029"/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2" i="14"/>
  <c r="D3" i="11"/>
  <c r="D4" i="11"/>
  <c r="D5" i="11"/>
  <c r="D6" i="11"/>
  <c r="D7" i="11"/>
  <c r="D8" i="11"/>
  <c r="D9" i="11"/>
  <c r="D10" i="11"/>
  <c r="D11" i="11"/>
  <c r="D2" i="11"/>
  <c r="D3" i="10"/>
  <c r="D4" i="10"/>
  <c r="D5" i="10"/>
  <c r="D6" i="10"/>
  <c r="D7" i="10"/>
  <c r="D8" i="10"/>
  <c r="D9" i="10"/>
  <c r="D2" i="10"/>
  <c r="D11" i="6"/>
  <c r="D3" i="6"/>
  <c r="G3" i="9" s="1"/>
  <c r="C3" i="9" s="1"/>
  <c r="D4" i="6"/>
  <c r="G4" i="9" s="1"/>
  <c r="C4" i="9" s="1"/>
  <c r="D5" i="6"/>
  <c r="G5" i="9" s="1"/>
  <c r="C5" i="9" s="1"/>
  <c r="D6" i="6"/>
  <c r="G6" i="9" s="1"/>
  <c r="C6" i="9" s="1"/>
  <c r="D7" i="6"/>
  <c r="G7" i="9" s="1"/>
  <c r="C7" i="9" s="1"/>
  <c r="D8" i="6"/>
  <c r="G8" i="9" s="1"/>
  <c r="C8" i="9" s="1"/>
  <c r="D9" i="6"/>
  <c r="G9" i="9" s="1"/>
  <c r="C9" i="9" s="1"/>
  <c r="D10" i="6"/>
  <c r="G10" i="9" s="1"/>
  <c r="C10" i="9" s="1"/>
  <c r="D2" i="6"/>
  <c r="G2" i="9" s="1"/>
  <c r="C2" i="9" s="1"/>
  <c r="N3" i="5"/>
  <c r="N4" i="5"/>
  <c r="N5" i="5"/>
  <c r="N6" i="5"/>
  <c r="N7" i="5"/>
  <c r="N8" i="5"/>
  <c r="N9" i="5"/>
  <c r="N10" i="5"/>
  <c r="N11" i="5"/>
  <c r="N12" i="5"/>
  <c r="N2" i="5"/>
  <c r="I2" i="5"/>
  <c r="L7" i="5"/>
  <c r="F7" i="10" s="1"/>
  <c r="L8" i="5"/>
  <c r="F8" i="10" s="1"/>
  <c r="L9" i="5"/>
  <c r="F9" i="10" s="1"/>
  <c r="L10" i="5"/>
  <c r="L11" i="5"/>
  <c r="L12" i="5"/>
  <c r="E4" i="14" l="1"/>
  <c r="E5" i="14"/>
  <c r="E6" i="14"/>
  <c r="E7" i="14"/>
  <c r="E8" i="14"/>
  <c r="E9" i="14"/>
  <c r="E10" i="14"/>
  <c r="E11" i="14"/>
  <c r="E3" i="14"/>
  <c r="E2" i="14"/>
  <c r="G7" i="10"/>
  <c r="G8" i="10"/>
  <c r="G9" i="10"/>
  <c r="D3" i="16"/>
  <c r="D4" i="16"/>
  <c r="D5" i="16"/>
  <c r="D6" i="16"/>
  <c r="D2" i="16"/>
  <c r="B3" i="16" l="1"/>
  <c r="L3" i="5" s="1"/>
  <c r="F3" i="10" s="1"/>
  <c r="G3" i="10" s="1"/>
  <c r="B4" i="16"/>
  <c r="L4" i="5" s="1"/>
  <c r="F4" i="10" s="1"/>
  <c r="G4" i="10" s="1"/>
  <c r="B5" i="16"/>
  <c r="L5" i="5" s="1"/>
  <c r="F5" i="10" s="1"/>
  <c r="G5" i="10" s="1"/>
  <c r="B6" i="16"/>
  <c r="L6" i="5" s="1"/>
  <c r="F6" i="10" s="1"/>
  <c r="G6" i="10" s="1"/>
  <c r="B2" i="16"/>
  <c r="L2" i="5" s="1"/>
  <c r="F2" i="10" s="1"/>
  <c r="G2" i="10" s="1"/>
  <c r="I12" i="5" l="1"/>
  <c r="I3" i="5"/>
  <c r="I4" i="5"/>
  <c r="I5" i="5"/>
  <c r="I6" i="5"/>
  <c r="I7" i="5"/>
  <c r="I8" i="5"/>
  <c r="I9" i="5"/>
  <c r="I10" i="5"/>
  <c r="I11" i="5"/>
</calcChain>
</file>

<file path=xl/sharedStrings.xml><?xml version="1.0" encoding="utf-8"?>
<sst xmlns="http://schemas.openxmlformats.org/spreadsheetml/2006/main" count="968" uniqueCount="522">
  <si>
    <t>InstituteID</t>
  </si>
  <si>
    <t>GTB Nagar</t>
  </si>
  <si>
    <t>Private</t>
  </si>
  <si>
    <t>Delhi University</t>
  </si>
  <si>
    <t>FacultyID</t>
  </si>
  <si>
    <t>FacultyOfficeLocation</t>
  </si>
  <si>
    <t>Engineering</t>
  </si>
  <si>
    <t>ENG</t>
  </si>
  <si>
    <t>Dr. A. Kumar</t>
  </si>
  <si>
    <t>Block A, Floor 2</t>
  </si>
  <si>
    <t>DegreeID</t>
  </si>
  <si>
    <t>B.Tech</t>
  </si>
  <si>
    <t>UG</t>
  </si>
  <si>
    <t>ProgramID</t>
  </si>
  <si>
    <t>Computer Science Engineering</t>
  </si>
  <si>
    <t>AI &amp; ML</t>
  </si>
  <si>
    <t>Accredited</t>
  </si>
  <si>
    <t>StudentID</t>
  </si>
  <si>
    <t>General</t>
  </si>
  <si>
    <t>ST</t>
  </si>
  <si>
    <t>SC</t>
  </si>
  <si>
    <t>OBC</t>
  </si>
  <si>
    <t>ApplicationID</t>
  </si>
  <si>
    <t>Diploma</t>
  </si>
  <si>
    <t>12th</t>
  </si>
  <si>
    <t>DocumentID</t>
  </si>
  <si>
    <t>Marksheet</t>
  </si>
  <si>
    <t>Photo</t>
  </si>
  <si>
    <t>ID Proof</t>
  </si>
  <si>
    <t>/docs/view.pdf</t>
  </si>
  <si>
    <t>/docs/future.pdf</t>
  </si>
  <si>
    <t>/docs/these.pdf</t>
  </si>
  <si>
    <t>/docs/moment.pdf</t>
  </si>
  <si>
    <t>/docs/prove.pdf</t>
  </si>
  <si>
    <t>/docs/religious.pdf</t>
  </si>
  <si>
    <t>/docs/two.pdf</t>
  </si>
  <si>
    <t>/docs/defense.pdf</t>
  </si>
  <si>
    <t>/docs/occur.pdf</t>
  </si>
  <si>
    <t>//fileserver/edu_docs/view.pdf</t>
  </si>
  <si>
    <t>//fileserver/edu_docs/future.pdf</t>
  </si>
  <si>
    <t>//fileserver/edu_docs/these.pdf</t>
  </si>
  <si>
    <t>//fileserver/edu_docs/moment.pdf</t>
  </si>
  <si>
    <t>//fileserver/edu_docs/prove.pdf</t>
  </si>
  <si>
    <t>//fileserver/edu_docs/religious.pdf</t>
  </si>
  <si>
    <t>//fileserver/edu_docs/two.pdf</t>
  </si>
  <si>
    <t>//fileserver/edu_docs/defense.pdf</t>
  </si>
  <si>
    <t>//fileserver/edu_docs/occur.pdf</t>
  </si>
  <si>
    <t>Cash</t>
  </si>
  <si>
    <t>UPI</t>
  </si>
  <si>
    <t>Online</t>
  </si>
  <si>
    <t>Annual</t>
  </si>
  <si>
    <t>LoginID</t>
  </si>
  <si>
    <t>ysullivan</t>
  </si>
  <si>
    <t>ypage</t>
  </si>
  <si>
    <t>rjones</t>
  </si>
  <si>
    <t>loganmelissa</t>
  </si>
  <si>
    <t>carlsonholly</t>
  </si>
  <si>
    <t>joanne84</t>
  </si>
  <si>
    <t>hensontroy</t>
  </si>
  <si>
    <t>robin14</t>
  </si>
  <si>
    <t>monica23</t>
  </si>
  <si>
    <t>thouston</t>
  </si>
  <si>
    <t>TestID</t>
  </si>
  <si>
    <t>Card</t>
  </si>
  <si>
    <t>NetBanking</t>
  </si>
  <si>
    <t>CouponCode</t>
  </si>
  <si>
    <t>IsActive</t>
  </si>
  <si>
    <t>Tech Institute of Technology</t>
  </si>
  <si>
    <t>INST001</t>
  </si>
  <si>
    <t>FAC001</t>
  </si>
  <si>
    <t>FAC002</t>
  </si>
  <si>
    <t>FAC003</t>
  </si>
  <si>
    <t>FAC004</t>
  </si>
  <si>
    <t>FAC005</t>
  </si>
  <si>
    <t>FAC006</t>
  </si>
  <si>
    <t>FAC007</t>
  </si>
  <si>
    <t>FAC008</t>
  </si>
  <si>
    <t>DEG01</t>
  </si>
  <si>
    <t>Science</t>
  </si>
  <si>
    <t>SCI</t>
  </si>
  <si>
    <t>Dr.B Mehta</t>
  </si>
  <si>
    <t>Humanities</t>
  </si>
  <si>
    <t>Business Studies</t>
  </si>
  <si>
    <t>Law</t>
  </si>
  <si>
    <t>Medical Science</t>
  </si>
  <si>
    <t xml:space="preserve">Fine Arts </t>
  </si>
  <si>
    <t xml:space="preserve">Agriculture </t>
  </si>
  <si>
    <t>HUM</t>
  </si>
  <si>
    <t>BUS</t>
  </si>
  <si>
    <t>LAW</t>
  </si>
  <si>
    <t>MED</t>
  </si>
  <si>
    <t>FIN</t>
  </si>
  <si>
    <t>AGR</t>
  </si>
  <si>
    <t>Dr.D.Joshi</t>
  </si>
  <si>
    <t>Dr.C.Singh</t>
  </si>
  <si>
    <t>Dr. E.Nair</t>
  </si>
  <si>
    <t>Dr. F.Roy</t>
  </si>
  <si>
    <t>Dr.G.Desai</t>
  </si>
  <si>
    <t>Dr. H.Sinha</t>
  </si>
  <si>
    <t>Block B, Floor 1</t>
  </si>
  <si>
    <t>Block C,Floor 3</t>
  </si>
  <si>
    <t>Block D,Floor 2</t>
  </si>
  <si>
    <t>Block  E,Floor 4</t>
  </si>
  <si>
    <t>Block F,Floor 1</t>
  </si>
  <si>
    <t>Block G,Floor 2</t>
  </si>
  <si>
    <t>Block  H,Floor 4</t>
  </si>
  <si>
    <t>DEG02</t>
  </si>
  <si>
    <t>DEG03</t>
  </si>
  <si>
    <t>DEG04</t>
  </si>
  <si>
    <t>DEG05</t>
  </si>
  <si>
    <t>DEG06</t>
  </si>
  <si>
    <t>DEG07</t>
  </si>
  <si>
    <t>DEG08</t>
  </si>
  <si>
    <t>DEG09</t>
  </si>
  <si>
    <t>B.Sc</t>
  </si>
  <si>
    <t>B.A</t>
  </si>
  <si>
    <t>BBA</t>
  </si>
  <si>
    <t>LL.B</t>
  </si>
  <si>
    <t>MBBS</t>
  </si>
  <si>
    <t>BFA</t>
  </si>
  <si>
    <t>B.Sc Agriculture</t>
  </si>
  <si>
    <t>M.Tech</t>
  </si>
  <si>
    <t>M.Sc</t>
  </si>
  <si>
    <t>M.A</t>
  </si>
  <si>
    <t>LL.M</t>
  </si>
  <si>
    <t>MFA</t>
  </si>
  <si>
    <t>Diploma in AI</t>
  </si>
  <si>
    <t>Diploma in Lab Tech</t>
  </si>
  <si>
    <t>Dimploma in Farming</t>
  </si>
  <si>
    <t>Certificate in English</t>
  </si>
  <si>
    <t>Certificate in Nursing</t>
  </si>
  <si>
    <t>DEG10</t>
  </si>
  <si>
    <t>DEG11</t>
  </si>
  <si>
    <t>DEG12</t>
  </si>
  <si>
    <t>DEG13</t>
  </si>
  <si>
    <t>DEG14</t>
  </si>
  <si>
    <t>DEG15</t>
  </si>
  <si>
    <t>DEG16</t>
  </si>
  <si>
    <t>DEG17</t>
  </si>
  <si>
    <t>DEG18</t>
  </si>
  <si>
    <t>DEG19</t>
  </si>
  <si>
    <t>PG</t>
  </si>
  <si>
    <t>Certificate</t>
  </si>
  <si>
    <t>PRO001</t>
  </si>
  <si>
    <t>PRO002</t>
  </si>
  <si>
    <t>PRO003</t>
  </si>
  <si>
    <t>PRO004</t>
  </si>
  <si>
    <t>PRO005</t>
  </si>
  <si>
    <t>PRO006</t>
  </si>
  <si>
    <t>PRO007</t>
  </si>
  <si>
    <t>PRO008</t>
  </si>
  <si>
    <t>M.Tech in Data Science</t>
  </si>
  <si>
    <t>M.Sc. In Physics</t>
  </si>
  <si>
    <t xml:space="preserve">M.A. in English Literature </t>
  </si>
  <si>
    <t>Diploma in Lab Technology</t>
  </si>
  <si>
    <t>Certificate In Spoken English</t>
  </si>
  <si>
    <t>Certificate in Primary Nursing</t>
  </si>
  <si>
    <t xml:space="preserve">Big Data </t>
  </si>
  <si>
    <t xml:space="preserve">Quantum Mechanics </t>
  </si>
  <si>
    <t xml:space="preserve">Postcolonial Studies </t>
  </si>
  <si>
    <t xml:space="preserve">Machine Learning </t>
  </si>
  <si>
    <t>Pathology</t>
  </si>
  <si>
    <t xml:space="preserve">communication Skills </t>
  </si>
  <si>
    <t>community Health</t>
  </si>
  <si>
    <t>STU001</t>
  </si>
  <si>
    <t>STU002</t>
  </si>
  <si>
    <t>STU003</t>
  </si>
  <si>
    <t>STU005</t>
  </si>
  <si>
    <t>STU004</t>
  </si>
  <si>
    <t>STU006</t>
  </si>
  <si>
    <t>STU007</t>
  </si>
  <si>
    <t>STU008</t>
  </si>
  <si>
    <t>STU009</t>
  </si>
  <si>
    <t>STU010</t>
  </si>
  <si>
    <t>STU011</t>
  </si>
  <si>
    <t>Riya Sharma</t>
  </si>
  <si>
    <t xml:space="preserve">Aarav Mehta </t>
  </si>
  <si>
    <t xml:space="preserve">Priya Verma </t>
  </si>
  <si>
    <t>Rohan Kapoor</t>
  </si>
  <si>
    <t>Neha Agarwal</t>
  </si>
  <si>
    <t>Ananya Singh</t>
  </si>
  <si>
    <t>Kabir Joshi</t>
  </si>
  <si>
    <t>Aditya Nair</t>
  </si>
  <si>
    <t xml:space="preserve">Isha Malhotra </t>
  </si>
  <si>
    <t>Ranveer Deshmukh</t>
  </si>
  <si>
    <t>Female</t>
  </si>
  <si>
    <t>Male</t>
  </si>
  <si>
    <t>ABC Sharma</t>
  </si>
  <si>
    <t>ABC Mehta</t>
  </si>
  <si>
    <t>ABC Verma</t>
  </si>
  <si>
    <t>ABC Kapoor</t>
  </si>
  <si>
    <t>ABC Agarwal</t>
  </si>
  <si>
    <t>ABC Singh</t>
  </si>
  <si>
    <t>ABC Joshi</t>
  </si>
  <si>
    <t>ABC Nair</t>
  </si>
  <si>
    <t>ABC Malhotra</t>
  </si>
  <si>
    <t>ABC Deshmukh</t>
  </si>
  <si>
    <t xml:space="preserve">XYZ Sharma </t>
  </si>
  <si>
    <t>XYZ Mehta</t>
  </si>
  <si>
    <t>XYZ Verma</t>
  </si>
  <si>
    <t>XYZ Kapoor</t>
  </si>
  <si>
    <t>XYZ Agarwal</t>
  </si>
  <si>
    <t>XYZ Singh</t>
  </si>
  <si>
    <t>XYZ Joshi</t>
  </si>
  <si>
    <t>XYZ Nair</t>
  </si>
  <si>
    <t>XYZ Malhotra</t>
  </si>
  <si>
    <t>XYZ Deshmukh</t>
  </si>
  <si>
    <t>riya@yahoo.com</t>
  </si>
  <si>
    <t>aarave@garrett.com</t>
  </si>
  <si>
    <t>priya@gmail.com</t>
  </si>
  <si>
    <t>rohan@gmail.com</t>
  </si>
  <si>
    <t>ranveer@yahoo.com</t>
  </si>
  <si>
    <t>neha@gmail.com</t>
  </si>
  <si>
    <t>ananya@gmail.com</t>
  </si>
  <si>
    <t>aditya@gmail.com</t>
  </si>
  <si>
    <t>kabir@yayoo.com</t>
  </si>
  <si>
    <t>isha@yayoo.com</t>
  </si>
  <si>
    <t>578 delhi, NC 34644.</t>
  </si>
  <si>
    <t>APP001</t>
  </si>
  <si>
    <t>APP002</t>
  </si>
  <si>
    <t>APP003</t>
  </si>
  <si>
    <t>APP004</t>
  </si>
  <si>
    <t>APP005</t>
  </si>
  <si>
    <t>APP006</t>
  </si>
  <si>
    <t>APP007</t>
  </si>
  <si>
    <t>APP008</t>
  </si>
  <si>
    <t>APP009</t>
  </si>
  <si>
    <t>APP010</t>
  </si>
  <si>
    <t>PENDING</t>
  </si>
  <si>
    <t>REJECTED</t>
  </si>
  <si>
    <t>VERIFIED</t>
  </si>
  <si>
    <t>REG001</t>
  </si>
  <si>
    <t>REG002</t>
  </si>
  <si>
    <t>REG003</t>
  </si>
  <si>
    <t>REG004</t>
  </si>
  <si>
    <t>REG005</t>
  </si>
  <si>
    <t>REG006</t>
  </si>
  <si>
    <t>REG007</t>
  </si>
  <si>
    <t>REG008</t>
  </si>
  <si>
    <t>REG009</t>
  </si>
  <si>
    <t>REG010</t>
  </si>
  <si>
    <t>10th</t>
  </si>
  <si>
    <t>CBSE</t>
  </si>
  <si>
    <t>ICSE</t>
  </si>
  <si>
    <t>ISC</t>
  </si>
  <si>
    <t>UTTRAKHAND BOARD</t>
  </si>
  <si>
    <t>UP BOARD</t>
  </si>
  <si>
    <t>Percentage</t>
  </si>
  <si>
    <t>CGPA</t>
  </si>
  <si>
    <t>DOC001</t>
  </si>
  <si>
    <t>DOC002</t>
  </si>
  <si>
    <t>DOC003</t>
  </si>
  <si>
    <t>DOC004</t>
  </si>
  <si>
    <t>DOC005</t>
  </si>
  <si>
    <t>DOC006</t>
  </si>
  <si>
    <t>DOC007</t>
  </si>
  <si>
    <t>DOC008</t>
  </si>
  <si>
    <t>DOC009</t>
  </si>
  <si>
    <t>DOC010</t>
  </si>
  <si>
    <t>TRA001</t>
  </si>
  <si>
    <t>TRA002</t>
  </si>
  <si>
    <t>TRA003</t>
  </si>
  <si>
    <t>TRA004</t>
  </si>
  <si>
    <t>TRA005</t>
  </si>
  <si>
    <t>TRA006</t>
  </si>
  <si>
    <t>TRA007</t>
  </si>
  <si>
    <t>TRA008</t>
  </si>
  <si>
    <t>TRA009</t>
  </si>
  <si>
    <t>COP001</t>
  </si>
  <si>
    <t>COP002</t>
  </si>
  <si>
    <t>COP003</t>
  </si>
  <si>
    <t>COP004</t>
  </si>
  <si>
    <t>COP005</t>
  </si>
  <si>
    <t>Table Name</t>
  </si>
  <si>
    <t>Primary Key</t>
  </si>
  <si>
    <t>Foreign Keys</t>
  </si>
  <si>
    <t>1NF</t>
  </si>
  <si>
    <t>2NF</t>
  </si>
  <si>
    <t>3NF</t>
  </si>
  <si>
    <t>Data Types OK</t>
  </si>
  <si>
    <t>Nulls Checked</t>
  </si>
  <si>
    <t>Valid Values OK</t>
  </si>
  <si>
    <t>Institute</t>
  </si>
  <si>
    <t>✅</t>
  </si>
  <si>
    <t>Faculty</t>
  </si>
  <si>
    <t>Degree</t>
  </si>
  <si>
    <t>Program</t>
  </si>
  <si>
    <t>DegreeID, FacultyID</t>
  </si>
  <si>
    <t>ProgramFee</t>
  </si>
  <si>
    <t>ProgramFeeID</t>
  </si>
  <si>
    <t>Student</t>
  </si>
  <si>
    <t>ProgramID, InstituteID</t>
  </si>
  <si>
    <t>AdmissionTest</t>
  </si>
  <si>
    <t>TestFeePayment</t>
  </si>
  <si>
    <t>TestFeePaymentID</t>
  </si>
  <si>
    <t>StudentID, TestID</t>
  </si>
  <si>
    <t>Application</t>
  </si>
  <si>
    <t>StudentID, ProgramID</t>
  </si>
  <si>
    <t>Login</t>
  </si>
  <si>
    <t>TestCompletion</t>
  </si>
  <si>
    <t>TestCompletionID</t>
  </si>
  <si>
    <t>AcademicDetails</t>
  </si>
  <si>
    <t>AcademicID</t>
  </si>
  <si>
    <t>ApplicationFeePayment</t>
  </si>
  <si>
    <t>AppFeePaymentID</t>
  </si>
  <si>
    <t>StudentID, ApplicationID</t>
  </si>
  <si>
    <t>FormCompletionStatus</t>
  </si>
  <si>
    <t>FormStatusID</t>
  </si>
  <si>
    <t>StudentDocument</t>
  </si>
  <si>
    <t>Coupon</t>
  </si>
  <si>
    <t>(USE ONCE)</t>
  </si>
  <si>
    <t>Successful</t>
  </si>
  <si>
    <t>receipt_App001_TXN001.pdf</t>
  </si>
  <si>
    <t>receipt_App002_TXN002.pdf</t>
  </si>
  <si>
    <t>receipt_App003_TXN003.pdf</t>
  </si>
  <si>
    <t>receipt_App004_TXN004.pdf</t>
  </si>
  <si>
    <t>receipt_App005_TXN005.pdf</t>
  </si>
  <si>
    <t>receipt_App006_TXN006.pdf</t>
  </si>
  <si>
    <t>receipt_App007_TXN007.pdf</t>
  </si>
  <si>
    <t>receipt_App008_TXN008.pdf</t>
  </si>
  <si>
    <t>receipt_App009_TXN009.pdf</t>
  </si>
  <si>
    <t>FTXN001</t>
  </si>
  <si>
    <t>FTXN002</t>
  </si>
  <si>
    <t>FTXN003</t>
  </si>
  <si>
    <t>FTXN004</t>
  </si>
  <si>
    <t>FTXN005</t>
  </si>
  <si>
    <t>FTXN006</t>
  </si>
  <si>
    <t>FTXN007</t>
  </si>
  <si>
    <t>FTXN008</t>
  </si>
  <si>
    <t>PRO009</t>
  </si>
  <si>
    <t>TST001</t>
  </si>
  <si>
    <t>TST002</t>
  </si>
  <si>
    <t>TST003</t>
  </si>
  <si>
    <t>TST004</t>
  </si>
  <si>
    <t>TST005</t>
  </si>
  <si>
    <t>TST006</t>
  </si>
  <si>
    <t>TST007</t>
  </si>
  <si>
    <t>TST008</t>
  </si>
  <si>
    <t>ONLINE</t>
  </si>
  <si>
    <t>TP001</t>
  </si>
  <si>
    <t>TP002</t>
  </si>
  <si>
    <t>TP003</t>
  </si>
  <si>
    <t>TP004</t>
  </si>
  <si>
    <t>TP005</t>
  </si>
  <si>
    <t>TP006</t>
  </si>
  <si>
    <t>TP007</t>
  </si>
  <si>
    <t>TP008</t>
  </si>
  <si>
    <t>TP009</t>
  </si>
  <si>
    <t>TP010</t>
  </si>
  <si>
    <t>TTXN001</t>
  </si>
  <si>
    <t>TTXN002</t>
  </si>
  <si>
    <t>TTXN003</t>
  </si>
  <si>
    <t>TTXN004</t>
  </si>
  <si>
    <t>TTXN005</t>
  </si>
  <si>
    <t>TTXN006</t>
  </si>
  <si>
    <t>TTXN007</t>
  </si>
  <si>
    <t>TTXN008</t>
  </si>
  <si>
    <t>TTXN009</t>
  </si>
  <si>
    <t>TTXN010</t>
  </si>
  <si>
    <t>PAID</t>
  </si>
  <si>
    <t>receip_stu001.pdf</t>
  </si>
  <si>
    <t>receip_stu002.pdf</t>
  </si>
  <si>
    <t>receip_stu003.pdf</t>
  </si>
  <si>
    <t>receip_stu004.pdf</t>
  </si>
  <si>
    <t>receip_stu005.pdf</t>
  </si>
  <si>
    <t>receip_stu006.pdf</t>
  </si>
  <si>
    <t>receip_stu007.pdf</t>
  </si>
  <si>
    <t>receip_stu008.pdf</t>
  </si>
  <si>
    <t>receip_stu009.pdf</t>
  </si>
  <si>
    <t>receip_stu010.pdf</t>
  </si>
  <si>
    <t>STS001</t>
  </si>
  <si>
    <t>STS002</t>
  </si>
  <si>
    <t>STS003</t>
  </si>
  <si>
    <t>STS004</t>
  </si>
  <si>
    <t>STS005</t>
  </si>
  <si>
    <t>STS006</t>
  </si>
  <si>
    <t>STS007</t>
  </si>
  <si>
    <t>STS008</t>
  </si>
  <si>
    <t>STS009</t>
  </si>
  <si>
    <t>STS010</t>
  </si>
  <si>
    <t>-</t>
  </si>
  <si>
    <t>TECH001</t>
  </si>
  <si>
    <t>TECH002</t>
  </si>
  <si>
    <t>TECH003</t>
  </si>
  <si>
    <t>TECH004</t>
  </si>
  <si>
    <t>TECH005</t>
  </si>
  <si>
    <t>TECH006</t>
  </si>
  <si>
    <t>TECH007</t>
  </si>
  <si>
    <t>TECH008</t>
  </si>
  <si>
    <t>TECH009</t>
  </si>
  <si>
    <t>TECH010</t>
  </si>
  <si>
    <t>ApplicationForm_TECH001_APP001.pdf</t>
  </si>
  <si>
    <t>ApplicationForm_TECH002_APP002.pdf</t>
  </si>
  <si>
    <t>ApplicationForm_TECH003_APP003.pdf</t>
  </si>
  <si>
    <t>ApplicationForm_TECH004_APP004.pdf</t>
  </si>
  <si>
    <t>ApplicationForm_TECH005_APP005.pdf</t>
  </si>
  <si>
    <t>ApplicationForm_TECH006_APP006.pdf</t>
  </si>
  <si>
    <t>ApplicationForm_TECH007_APP007.pdf</t>
  </si>
  <si>
    <t>ApplicationForm_TECH008_APP008.pdf</t>
  </si>
  <si>
    <t>ApplicationForm_TECH009_APP009.pdf</t>
  </si>
  <si>
    <t>ApplicationForm_TECH010_APP010.pdf</t>
  </si>
  <si>
    <t>receipt_TECH001.pdf</t>
  </si>
  <si>
    <t>receipt_TECH002.pdf</t>
  </si>
  <si>
    <t>receipt_TECH003.pdf</t>
  </si>
  <si>
    <t>receipt_TECH004.pdf</t>
  </si>
  <si>
    <t>receipt_TECH005.pdf</t>
  </si>
  <si>
    <t>receipt_TECH006.pdf</t>
  </si>
  <si>
    <t>receipt_TECH007.pdf</t>
  </si>
  <si>
    <t>receipt_TECH008.pdf</t>
  </si>
  <si>
    <t>receipt_TECH009.pdf</t>
  </si>
  <si>
    <t>receipt_TECH010.pdf</t>
  </si>
  <si>
    <t>photo_STU001.pdf</t>
  </si>
  <si>
    <t>photo_STU002.pdf</t>
  </si>
  <si>
    <t>photo_STU003.pdf</t>
  </si>
  <si>
    <t>photo_STU004.pdf</t>
  </si>
  <si>
    <t>photo_STU005.pdf</t>
  </si>
  <si>
    <t>photo_STU006.pdf</t>
  </si>
  <si>
    <t>photo_STU007.pdf</t>
  </si>
  <si>
    <t>photo_STU008.pdf</t>
  </si>
  <si>
    <t>photo_STU009.pdf</t>
  </si>
  <si>
    <t>photo_STU010.pdf</t>
  </si>
  <si>
    <t>photo_STU011.pdf</t>
  </si>
  <si>
    <t>FAC009</t>
  </si>
  <si>
    <t>FAC010</t>
  </si>
  <si>
    <t>5789 delhi, NC 34645.</t>
  </si>
  <si>
    <t>579 delhi, NC 34644.</t>
  </si>
  <si>
    <t>5790 delhi, NC 34645.</t>
  </si>
  <si>
    <t>580 delhi, NC 34644.</t>
  </si>
  <si>
    <t>5791 delhi, NC 34645.</t>
  </si>
  <si>
    <t>581 delhi, NC 34644.</t>
  </si>
  <si>
    <t>5792 delhi, NC 34645.</t>
  </si>
  <si>
    <t>582 delhi, NC 34644.</t>
  </si>
  <si>
    <t>5793 delhi, NC 34645.</t>
  </si>
  <si>
    <t>583 delhi, NC 34644.</t>
  </si>
  <si>
    <r>
      <t>PASSWORD</t>
    </r>
    <r>
      <rPr>
        <vertAlign val="superscript"/>
        <sz val="16"/>
        <color rgb="FFFF0000"/>
        <rFont val="Calibri"/>
        <family val="2"/>
        <scheme val="minor"/>
      </rPr>
      <t>**</t>
    </r>
  </si>
  <si>
    <t>DEFAULT</t>
  </si>
  <si>
    <t>institute_id</t>
  </si>
  <si>
    <t>institute_name</t>
  </si>
  <si>
    <t>location</t>
  </si>
  <si>
    <t>type</t>
  </si>
  <si>
    <t>affiliated_university</t>
  </si>
  <si>
    <t>established_year</t>
  </si>
  <si>
    <t>faculty_id</t>
  </si>
  <si>
    <t>Institute_id</t>
  </si>
  <si>
    <t>faculty_name</t>
  </si>
  <si>
    <t>faculty_code</t>
  </si>
  <si>
    <t>dean_name</t>
  </si>
  <si>
    <t>email</t>
  </si>
  <si>
    <t>degree_id</t>
  </si>
  <si>
    <t>Degree_name</t>
  </si>
  <si>
    <t>level</t>
  </si>
  <si>
    <t>duration</t>
  </si>
  <si>
    <t>credit_requirement</t>
  </si>
  <si>
    <t>program_id</t>
  </si>
  <si>
    <t>program_name</t>
  </si>
  <si>
    <t>specialization</t>
  </si>
  <si>
    <t>intake_capacity</t>
  </si>
  <si>
    <t>accreditation_status</t>
  </si>
  <si>
    <t>program_fee</t>
  </si>
  <si>
    <t>applicant_id</t>
  </si>
  <si>
    <t>full_name</t>
  </si>
  <si>
    <t>gender</t>
  </si>
  <si>
    <t>dob</t>
  </si>
  <si>
    <t>father_name</t>
  </si>
  <si>
    <t>mother_name</t>
  </si>
  <si>
    <t>category</t>
  </si>
  <si>
    <t>phone_no</t>
  </si>
  <si>
    <t>address</t>
  </si>
  <si>
    <t>coupon_id</t>
  </si>
  <si>
    <t>photo_url</t>
  </si>
  <si>
    <t>emergency_contanct</t>
  </si>
  <si>
    <t>application_id</t>
  </si>
  <si>
    <t>application_date</t>
  </si>
  <si>
    <t>status</t>
  </si>
  <si>
    <t>registration_id</t>
  </si>
  <si>
    <t>applicaion_id</t>
  </si>
  <si>
    <t>qualification</t>
  </si>
  <si>
    <t>board</t>
  </si>
  <si>
    <t>grade_system</t>
  </si>
  <si>
    <t>percentage</t>
  </si>
  <si>
    <t>Cgpa</t>
  </si>
  <si>
    <t>passing_year</t>
  </si>
  <si>
    <t>document_id</t>
  </si>
  <si>
    <t>document_type</t>
  </si>
  <si>
    <t>document_path</t>
  </si>
  <si>
    <t>file_path</t>
  </si>
  <si>
    <t>transaction_id</t>
  </si>
  <si>
    <t>amount_paid</t>
  </si>
  <si>
    <t>payment_mode</t>
  </si>
  <si>
    <t>payment_status</t>
  </si>
  <si>
    <t>receipt_url</t>
  </si>
  <si>
    <t>fee_transaction_id</t>
  </si>
  <si>
    <t>fee_amount</t>
  </si>
  <si>
    <t>fee_calendar</t>
  </si>
  <si>
    <t>coupon_code</t>
  </si>
  <si>
    <t>discounted_fee</t>
  </si>
  <si>
    <t>Login_id</t>
  </si>
  <si>
    <t>user_name</t>
  </si>
  <si>
    <t>password</t>
  </si>
  <si>
    <t>role</t>
  </si>
  <si>
    <t>test_id</t>
  </si>
  <si>
    <t>test_type</t>
  </si>
  <si>
    <t>test_date</t>
  </si>
  <si>
    <t>max_marks</t>
  </si>
  <si>
    <t>min_qulifying_marks</t>
  </si>
  <si>
    <t>test_fee</t>
  </si>
  <si>
    <t>test_payment_id</t>
  </si>
  <si>
    <t>payment_date</t>
  </si>
  <si>
    <t>payment_method</t>
  </si>
  <si>
    <t>status_id</t>
  </si>
  <si>
    <t>score_obtained</t>
  </si>
  <si>
    <t>result_status</t>
  </si>
  <si>
    <t>rank</t>
  </si>
  <si>
    <t>completion_id</t>
  </si>
  <si>
    <t>application_form</t>
  </si>
  <si>
    <t>discount_percentage</t>
  </si>
  <si>
    <t>category_eligibility</t>
  </si>
  <si>
    <t>is_active</t>
  </si>
  <si>
    <t>TST009</t>
  </si>
  <si>
    <t>TST010</t>
  </si>
  <si>
    <t>applicant</t>
  </si>
  <si>
    <t>applicantID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</si>
</sst>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1"/>
    <xf numFmtId="14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0" xfId="0" applyFont="1" applyAlignment="1"/>
    <xf numFmtId="0" fontId="5" fillId="3" borderId="0" xfId="0" applyFont="1" applyFill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ont="1" applyFill="1"/>
    <xf numFmtId="0" fontId="6" fillId="4" borderId="0" xfId="0" applyFont="1" applyFill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itya@gmail.com" TargetMode="External"/><Relationship Id="rId3" Type="http://schemas.openxmlformats.org/officeDocument/2006/relationships/hyperlink" Target="mailto:priya@gmail.com" TargetMode="External"/><Relationship Id="rId7" Type="http://schemas.openxmlformats.org/officeDocument/2006/relationships/hyperlink" Target="mailto:ananya@gmail.com" TargetMode="External"/><Relationship Id="rId2" Type="http://schemas.openxmlformats.org/officeDocument/2006/relationships/hyperlink" Target="mailto:aarave@garrett.com" TargetMode="External"/><Relationship Id="rId1" Type="http://schemas.openxmlformats.org/officeDocument/2006/relationships/hyperlink" Target="mailto:riya@yahoo.com" TargetMode="External"/><Relationship Id="rId6" Type="http://schemas.openxmlformats.org/officeDocument/2006/relationships/hyperlink" Target="mailto:neha@gmail.com" TargetMode="External"/><Relationship Id="rId11" Type="http://schemas.openxmlformats.org/officeDocument/2006/relationships/hyperlink" Target="mailto:kabir@yayoo.com" TargetMode="External"/><Relationship Id="rId5" Type="http://schemas.openxmlformats.org/officeDocument/2006/relationships/hyperlink" Target="mailto:ranveer@yahoo.com" TargetMode="External"/><Relationship Id="rId10" Type="http://schemas.openxmlformats.org/officeDocument/2006/relationships/hyperlink" Target="mailto:isha@yayoo.com" TargetMode="External"/><Relationship Id="rId4" Type="http://schemas.openxmlformats.org/officeDocument/2006/relationships/hyperlink" Target="mailto:rohan@gmail.com" TargetMode="External"/><Relationship Id="rId9" Type="http://schemas.openxmlformats.org/officeDocument/2006/relationships/hyperlink" Target="mailto:ro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B8" sqref="B8"/>
    </sheetView>
  </sheetViews>
  <sheetFormatPr defaultRowHeight="15" x14ac:dyDescent="0.25"/>
  <cols>
    <col min="1" max="1" width="9.7109375" bestFit="1" customWidth="1"/>
    <col min="2" max="2" width="27" bestFit="1" customWidth="1"/>
    <col min="3" max="3" width="9.7109375" bestFit="1" customWidth="1"/>
    <col min="4" max="4" width="6.7109375" bestFit="1" customWidth="1"/>
    <col min="5" max="5" width="17.28515625" bestFit="1" customWidth="1"/>
    <col min="6" max="6" width="14.28515625" bestFit="1" customWidth="1"/>
  </cols>
  <sheetData>
    <row r="1" spans="1:6" ht="24" customHeight="1" x14ac:dyDescent="0.25">
      <c r="A1" s="3" t="s">
        <v>436</v>
      </c>
      <c r="B1" s="2" t="s">
        <v>437</v>
      </c>
      <c r="C1" s="2" t="s">
        <v>438</v>
      </c>
      <c r="D1" s="2" t="s">
        <v>439</v>
      </c>
      <c r="E1" s="2" t="s">
        <v>440</v>
      </c>
      <c r="F1" s="2" t="s">
        <v>441</v>
      </c>
    </row>
    <row r="2" spans="1:6" x14ac:dyDescent="0.25">
      <c r="A2" t="s">
        <v>68</v>
      </c>
      <c r="B2" t="s">
        <v>67</v>
      </c>
      <c r="C2" t="s">
        <v>1</v>
      </c>
      <c r="D2" t="s">
        <v>2</v>
      </c>
      <c r="E2" t="s">
        <v>3</v>
      </c>
      <c r="F2">
        <v>2005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"/>
  <sheetViews>
    <sheetView workbookViewId="0">
      <selection activeCell="B13" sqref="B13"/>
    </sheetView>
  </sheetViews>
  <sheetFormatPr defaultRowHeight="15" x14ac:dyDescent="0.25"/>
  <cols>
    <col min="1" max="1" width="17.85546875" bestFit="1" customWidth="1"/>
    <col min="2" max="2" width="11.140625" bestFit="1" customWidth="1"/>
    <col min="3" max="4" width="11.85546875" bestFit="1" customWidth="1"/>
    <col min="5" max="5" width="12.5703125" bestFit="1" customWidth="1"/>
    <col min="6" max="6" width="16.140625" bestFit="1" customWidth="1"/>
    <col min="7" max="7" width="15" bestFit="1" customWidth="1"/>
  </cols>
  <sheetData>
    <row r="1" spans="1:7" x14ac:dyDescent="0.25">
      <c r="A1" s="2" t="s">
        <v>491</v>
      </c>
      <c r="B1" s="2" t="s">
        <v>453</v>
      </c>
      <c r="C1" s="2" t="s">
        <v>459</v>
      </c>
      <c r="D1" s="2" t="s">
        <v>492</v>
      </c>
      <c r="E1" s="2" t="s">
        <v>493</v>
      </c>
      <c r="F1" s="6" t="s">
        <v>494</v>
      </c>
      <c r="G1" s="6" t="s">
        <v>495</v>
      </c>
    </row>
    <row r="2" spans="1:7" x14ac:dyDescent="0.25">
      <c r="A2" t="s">
        <v>321</v>
      </c>
      <c r="B2" t="s">
        <v>143</v>
      </c>
      <c r="C2" t="s">
        <v>164</v>
      </c>
      <c r="D2">
        <f>INDEX(program!$H:$H,MATCH(ProgramFees!B2,program!$A:$A,0))</f>
        <v>65000</v>
      </c>
      <c r="E2" t="s">
        <v>50</v>
      </c>
      <c r="F2" t="str">
        <f>VLOOKUP(C2,applicant!$A$1:$N$16,12,0)</f>
        <v>No coupon code</v>
      </c>
      <c r="G2">
        <f t="shared" ref="G2:G9" si="0">IF(F2="No coupon code",D2,D2-D2*0.5)</f>
        <v>65000</v>
      </c>
    </row>
    <row r="3" spans="1:7" x14ac:dyDescent="0.25">
      <c r="A3" t="s">
        <v>322</v>
      </c>
      <c r="B3" t="s">
        <v>144</v>
      </c>
      <c r="C3" t="s">
        <v>165</v>
      </c>
      <c r="D3">
        <f>INDEX(program!$H:$H,MATCH(ProgramFees!B3,program!$A:$A,0))</f>
        <v>75000</v>
      </c>
      <c r="E3" t="s">
        <v>50</v>
      </c>
      <c r="F3" t="str">
        <f>VLOOKUP(C3,applicant!$A$1:$N$16,12,0)</f>
        <v>DISC50_002</v>
      </c>
      <c r="G3">
        <f t="shared" si="0"/>
        <v>37500</v>
      </c>
    </row>
    <row r="4" spans="1:7" x14ac:dyDescent="0.25">
      <c r="A4" t="s">
        <v>323</v>
      </c>
      <c r="B4" t="s">
        <v>145</v>
      </c>
      <c r="C4" t="s">
        <v>166</v>
      </c>
      <c r="D4">
        <f>INDEX(program!$H:$H,MATCH(ProgramFees!B4,program!$A:$A,0))</f>
        <v>85000</v>
      </c>
      <c r="E4" t="s">
        <v>50</v>
      </c>
      <c r="F4" t="str">
        <f>VLOOKUP(C4,applicant!$A$1:$N$16,12,0)</f>
        <v>DISC50_003</v>
      </c>
      <c r="G4">
        <f t="shared" si="0"/>
        <v>42500</v>
      </c>
    </row>
    <row r="5" spans="1:7" x14ac:dyDescent="0.25">
      <c r="A5" t="s">
        <v>324</v>
      </c>
      <c r="B5" t="s">
        <v>146</v>
      </c>
      <c r="C5" t="s">
        <v>168</v>
      </c>
      <c r="D5">
        <f>INDEX(program!$H:$H,MATCH(ProgramFees!B5,program!$A:$A,0))</f>
        <v>45000</v>
      </c>
      <c r="E5" t="s">
        <v>50</v>
      </c>
      <c r="F5" t="str">
        <f>VLOOKUP(C5,applicant!$A$1:$N$16,12,0)</f>
        <v>DISC50_004</v>
      </c>
      <c r="G5">
        <f t="shared" si="0"/>
        <v>22500</v>
      </c>
    </row>
    <row r="6" spans="1:7" x14ac:dyDescent="0.25">
      <c r="A6" t="s">
        <v>325</v>
      </c>
      <c r="B6" t="s">
        <v>147</v>
      </c>
      <c r="C6" t="s">
        <v>167</v>
      </c>
      <c r="D6">
        <f>INDEX(program!$H:$H,MATCH(ProgramFees!B6,program!$A:$A,0))</f>
        <v>95000</v>
      </c>
      <c r="E6" t="s">
        <v>50</v>
      </c>
      <c r="F6" t="str">
        <f>VLOOKUP(C6,applicant!$A$1:$N$16,12,0)</f>
        <v>DISC50_005</v>
      </c>
      <c r="G6">
        <f t="shared" si="0"/>
        <v>47500</v>
      </c>
    </row>
    <row r="7" spans="1:7" x14ac:dyDescent="0.25">
      <c r="A7" t="s">
        <v>326</v>
      </c>
      <c r="B7" t="s">
        <v>148</v>
      </c>
      <c r="C7" t="s">
        <v>169</v>
      </c>
      <c r="D7">
        <f>INDEX(program!$H:$H,MATCH(ProgramFees!B7,program!$A:$A,0))</f>
        <v>120000</v>
      </c>
      <c r="E7" t="s">
        <v>50</v>
      </c>
      <c r="F7" t="str">
        <f>VLOOKUP(C7,applicant!$A$1:$N$16,12,0)</f>
        <v>!!!Not allocate!!!</v>
      </c>
      <c r="G7">
        <f t="shared" si="0"/>
        <v>60000</v>
      </c>
    </row>
    <row r="8" spans="1:7" x14ac:dyDescent="0.25">
      <c r="A8" t="s">
        <v>327</v>
      </c>
      <c r="B8" t="s">
        <v>149</v>
      </c>
      <c r="C8" t="s">
        <v>170</v>
      </c>
      <c r="D8">
        <f>INDEX(program!$H:$H,MATCH(ProgramFees!B8,program!$A:$A,0))</f>
        <v>35000</v>
      </c>
      <c r="E8" t="s">
        <v>50</v>
      </c>
      <c r="F8" t="str">
        <f>VLOOKUP(C8,applicant!$A$1:$N$16,12,0)</f>
        <v>!!!Not allocate!!!</v>
      </c>
      <c r="G8">
        <f t="shared" si="0"/>
        <v>17500</v>
      </c>
    </row>
    <row r="9" spans="1:7" x14ac:dyDescent="0.25">
      <c r="A9" t="s">
        <v>328</v>
      </c>
      <c r="B9" t="s">
        <v>150</v>
      </c>
      <c r="C9" t="s">
        <v>171</v>
      </c>
      <c r="D9">
        <f>INDEX(program!$H:$H,MATCH(ProgramFees!B9,program!$A:$A,0))</f>
        <v>65500</v>
      </c>
      <c r="E9" t="s">
        <v>50</v>
      </c>
      <c r="F9" t="str">
        <f>VLOOKUP(C9,applicant!$A$1:$N$16,12,0)</f>
        <v>!!!Not allocate!!!</v>
      </c>
      <c r="G9">
        <f t="shared" si="0"/>
        <v>32750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"/>
  <sheetViews>
    <sheetView workbookViewId="0">
      <selection activeCell="E1" sqref="E1"/>
    </sheetView>
  </sheetViews>
  <sheetFormatPr defaultRowHeight="15" x14ac:dyDescent="0.25"/>
  <cols>
    <col min="1" max="1" width="7.28515625" bestFit="1" customWidth="1"/>
    <col min="2" max="2" width="10.7109375" bestFit="1" customWidth="1"/>
    <col min="3" max="3" width="11.42578125" bestFit="1" customWidth="1"/>
    <col min="4" max="4" width="13.7109375" bestFit="1" customWidth="1"/>
    <col min="7" max="7" width="14.28515625" customWidth="1"/>
  </cols>
  <sheetData>
    <row r="1" spans="1:8" x14ac:dyDescent="0.25">
      <c r="A1" s="2" t="s">
        <v>496</v>
      </c>
      <c r="B1" s="2" t="s">
        <v>459</v>
      </c>
      <c r="C1" s="2" t="s">
        <v>497</v>
      </c>
      <c r="D1" s="2" t="s">
        <v>498</v>
      </c>
      <c r="E1" s="6" t="s">
        <v>499</v>
      </c>
    </row>
    <row r="2" spans="1:8" x14ac:dyDescent="0.25">
      <c r="A2">
        <v>1</v>
      </c>
      <c r="B2" t="s">
        <v>164</v>
      </c>
      <c r="C2" t="s">
        <v>52</v>
      </c>
      <c r="D2" t="str">
        <f ca="1">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</f>
        <v>3HHSen8YJ7w</v>
      </c>
      <c r="E2" t="s">
        <v>290</v>
      </c>
    </row>
    <row r="3" spans="1:8" x14ac:dyDescent="0.25">
      <c r="A3">
        <v>2</v>
      </c>
      <c r="B3" t="s">
        <v>165</v>
      </c>
      <c r="C3" t="s">
        <v>53</v>
      </c>
      <c r="D3" t="str">
        <f t="shared" ref="D3:D11" ca="1" si="0">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&amp;CHOOSE(RANDBETWEEN(1,3),CHAR(RANDBETWEEN(65,90)),CHAR(RANDBETWEEN(97,122)),RANDBETWEEN(0,9))</f>
        <v>3cxD5tGhB6Y</v>
      </c>
      <c r="E3" t="s">
        <v>290</v>
      </c>
    </row>
    <row r="4" spans="1:8" ht="23.25" x14ac:dyDescent="0.35">
      <c r="A4">
        <v>3</v>
      </c>
      <c r="B4" t="s">
        <v>166</v>
      </c>
      <c r="C4" t="s">
        <v>54</v>
      </c>
      <c r="D4" t="str">
        <f t="shared" ca="1" si="0"/>
        <v>ri939Vtmn3O</v>
      </c>
      <c r="E4" t="s">
        <v>290</v>
      </c>
      <c r="G4" s="15" t="s">
        <v>434</v>
      </c>
      <c r="H4" s="14" t="s">
        <v>435</v>
      </c>
    </row>
    <row r="5" spans="1:8" x14ac:dyDescent="0.25">
      <c r="A5">
        <v>4</v>
      </c>
      <c r="B5" t="s">
        <v>168</v>
      </c>
      <c r="C5" t="s">
        <v>55</v>
      </c>
      <c r="D5" t="str">
        <f t="shared" ca="1" si="0"/>
        <v>lhvXlnU22bg</v>
      </c>
      <c r="E5" t="s">
        <v>290</v>
      </c>
    </row>
    <row r="6" spans="1:8" x14ac:dyDescent="0.25">
      <c r="A6">
        <v>5</v>
      </c>
      <c r="B6" t="s">
        <v>167</v>
      </c>
      <c r="C6" t="s">
        <v>56</v>
      </c>
      <c r="D6" t="str">
        <f t="shared" ca="1" si="0"/>
        <v>7404322ySS1</v>
      </c>
      <c r="E6" t="s">
        <v>290</v>
      </c>
    </row>
    <row r="7" spans="1:8" x14ac:dyDescent="0.25">
      <c r="A7">
        <v>6</v>
      </c>
      <c r="B7" t="s">
        <v>169</v>
      </c>
      <c r="C7" t="s">
        <v>57</v>
      </c>
      <c r="D7" t="str">
        <f t="shared" ca="1" si="0"/>
        <v>KvX4so5jtHI</v>
      </c>
      <c r="E7" t="s">
        <v>290</v>
      </c>
    </row>
    <row r="8" spans="1:8" x14ac:dyDescent="0.25">
      <c r="A8">
        <v>7</v>
      </c>
      <c r="B8" t="s">
        <v>170</v>
      </c>
      <c r="C8" t="s">
        <v>58</v>
      </c>
      <c r="D8" t="str">
        <f t="shared" ca="1" si="0"/>
        <v>B92gd5Iu512</v>
      </c>
      <c r="E8" t="s">
        <v>290</v>
      </c>
    </row>
    <row r="9" spans="1:8" x14ac:dyDescent="0.25">
      <c r="A9">
        <v>8</v>
      </c>
      <c r="B9" t="s">
        <v>171</v>
      </c>
      <c r="C9" t="s">
        <v>59</v>
      </c>
      <c r="D9" t="str">
        <f t="shared" ca="1" si="0"/>
        <v>Ed0679mQ15W</v>
      </c>
      <c r="E9" t="s">
        <v>290</v>
      </c>
    </row>
    <row r="10" spans="1:8" x14ac:dyDescent="0.25">
      <c r="A10">
        <v>9</v>
      </c>
      <c r="B10" t="s">
        <v>172</v>
      </c>
      <c r="C10" t="s">
        <v>60</v>
      </c>
      <c r="D10" t="str">
        <f t="shared" ca="1" si="0"/>
        <v>55f8yqXVZ25</v>
      </c>
      <c r="E10" t="s">
        <v>290</v>
      </c>
    </row>
    <row r="11" spans="1:8" x14ac:dyDescent="0.25">
      <c r="A11">
        <v>10</v>
      </c>
      <c r="B11" t="s">
        <v>173</v>
      </c>
      <c r="C11" t="s">
        <v>61</v>
      </c>
      <c r="D11" t="str">
        <f t="shared" ca="1" si="0"/>
        <v>Dw657yg1BJt</v>
      </c>
      <c r="E11" t="s">
        <v>290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H1" sqref="H1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0" bestFit="1" customWidth="1"/>
    <col min="4" max="4" width="10.28515625" bestFit="1" customWidth="1"/>
    <col min="5" max="5" width="9.85546875" bestFit="1" customWidth="1"/>
    <col min="6" max="6" width="17.28515625" bestFit="1" customWidth="1"/>
    <col min="7" max="7" width="8.28515625" bestFit="1" customWidth="1"/>
  </cols>
  <sheetData>
    <row r="1" spans="1:7" x14ac:dyDescent="0.25">
      <c r="A1" s="2" t="s">
        <v>500</v>
      </c>
      <c r="B1" s="2" t="s">
        <v>501</v>
      </c>
      <c r="C1" s="2" t="s">
        <v>453</v>
      </c>
      <c r="D1" s="2" t="s">
        <v>502</v>
      </c>
      <c r="E1" s="2" t="s">
        <v>503</v>
      </c>
      <c r="F1" s="6" t="s">
        <v>504</v>
      </c>
      <c r="G1" s="6" t="s">
        <v>505</v>
      </c>
    </row>
    <row r="2" spans="1:7" x14ac:dyDescent="0.25">
      <c r="A2" t="s">
        <v>330</v>
      </c>
      <c r="B2" t="s">
        <v>338</v>
      </c>
      <c r="C2" t="s">
        <v>143</v>
      </c>
      <c r="D2" s="1">
        <v>45663</v>
      </c>
      <c r="E2">
        <v>100</v>
      </c>
      <c r="F2">
        <v>45</v>
      </c>
      <c r="G2">
        <v>250</v>
      </c>
    </row>
    <row r="3" spans="1:7" x14ac:dyDescent="0.25">
      <c r="A3" t="s">
        <v>331</v>
      </c>
      <c r="B3" t="s">
        <v>338</v>
      </c>
      <c r="C3" t="s">
        <v>144</v>
      </c>
      <c r="D3" s="1">
        <v>45664</v>
      </c>
      <c r="E3">
        <v>100</v>
      </c>
      <c r="F3">
        <v>45</v>
      </c>
      <c r="G3">
        <v>250</v>
      </c>
    </row>
    <row r="4" spans="1:7" x14ac:dyDescent="0.25">
      <c r="A4" t="s">
        <v>332</v>
      </c>
      <c r="B4" t="s">
        <v>338</v>
      </c>
      <c r="C4" t="s">
        <v>145</v>
      </c>
      <c r="D4" s="1">
        <v>45665</v>
      </c>
      <c r="E4">
        <v>100</v>
      </c>
      <c r="F4">
        <v>45</v>
      </c>
      <c r="G4">
        <v>250</v>
      </c>
    </row>
    <row r="5" spans="1:7" x14ac:dyDescent="0.25">
      <c r="A5" t="s">
        <v>333</v>
      </c>
      <c r="B5" t="s">
        <v>338</v>
      </c>
      <c r="C5" t="s">
        <v>146</v>
      </c>
      <c r="D5" s="1">
        <v>45666</v>
      </c>
      <c r="E5">
        <v>100</v>
      </c>
      <c r="F5">
        <v>45</v>
      </c>
      <c r="G5">
        <v>250</v>
      </c>
    </row>
    <row r="6" spans="1:7" x14ac:dyDescent="0.25">
      <c r="A6" t="s">
        <v>334</v>
      </c>
      <c r="B6" t="s">
        <v>338</v>
      </c>
      <c r="C6" t="s">
        <v>147</v>
      </c>
      <c r="D6" s="1">
        <v>45667</v>
      </c>
      <c r="E6">
        <v>100</v>
      </c>
      <c r="F6">
        <v>45</v>
      </c>
      <c r="G6">
        <v>250</v>
      </c>
    </row>
    <row r="7" spans="1:7" x14ac:dyDescent="0.25">
      <c r="A7" t="s">
        <v>335</v>
      </c>
      <c r="B7" t="s">
        <v>338</v>
      </c>
      <c r="C7" t="s">
        <v>148</v>
      </c>
      <c r="D7" s="1">
        <v>45668</v>
      </c>
      <c r="E7">
        <v>100</v>
      </c>
      <c r="F7">
        <v>45</v>
      </c>
      <c r="G7">
        <v>250</v>
      </c>
    </row>
    <row r="8" spans="1:7" x14ac:dyDescent="0.25">
      <c r="A8" t="s">
        <v>336</v>
      </c>
      <c r="B8" t="s">
        <v>338</v>
      </c>
      <c r="C8" t="s">
        <v>149</v>
      </c>
      <c r="D8" s="1">
        <v>45669</v>
      </c>
      <c r="E8">
        <v>100</v>
      </c>
      <c r="F8">
        <v>45</v>
      </c>
      <c r="G8">
        <v>250</v>
      </c>
    </row>
    <row r="9" spans="1:7" x14ac:dyDescent="0.25">
      <c r="A9" t="s">
        <v>337</v>
      </c>
      <c r="B9" t="s">
        <v>338</v>
      </c>
      <c r="C9" t="s">
        <v>150</v>
      </c>
      <c r="D9" s="1">
        <v>45670</v>
      </c>
      <c r="E9">
        <v>100</v>
      </c>
      <c r="F9">
        <v>45</v>
      </c>
      <c r="G9">
        <v>250</v>
      </c>
    </row>
    <row r="10" spans="1:7" x14ac:dyDescent="0.25">
      <c r="D10" s="1"/>
    </row>
    <row r="11" spans="1:7" x14ac:dyDescent="0.25">
      <c r="D1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C15" sqref="C15"/>
    </sheetView>
  </sheetViews>
  <sheetFormatPr defaultRowHeight="15" x14ac:dyDescent="0.25"/>
  <cols>
    <col min="1" max="1" width="13.85546875" bestFit="1" customWidth="1"/>
    <col min="2" max="2" width="10.7109375" bestFit="1" customWidth="1"/>
    <col min="3" max="3" width="7.85546875" bestFit="1" customWidth="1"/>
    <col min="4" max="4" width="11.5703125" bestFit="1" customWidth="1"/>
    <col min="5" max="5" width="12.5703125" bestFit="1" customWidth="1"/>
    <col min="6" max="6" width="12.42578125" bestFit="1" customWidth="1"/>
    <col min="7" max="7" width="15.42578125" bestFit="1" customWidth="1"/>
    <col min="8" max="8" width="13.85546875" bestFit="1" customWidth="1"/>
    <col min="9" max="9" width="10.5703125" bestFit="1" customWidth="1"/>
  </cols>
  <sheetData>
    <row r="1" spans="1:9" x14ac:dyDescent="0.25">
      <c r="A1" s="2" t="s">
        <v>506</v>
      </c>
      <c r="B1" s="2" t="s">
        <v>459</v>
      </c>
      <c r="C1" s="2" t="s">
        <v>500</v>
      </c>
      <c r="D1" s="2" t="s">
        <v>487</v>
      </c>
      <c r="E1" s="2" t="s">
        <v>486</v>
      </c>
      <c r="F1" s="2" t="s">
        <v>507</v>
      </c>
      <c r="G1" s="2" t="s">
        <v>508</v>
      </c>
      <c r="H1" s="6" t="s">
        <v>489</v>
      </c>
      <c r="I1" s="6" t="s">
        <v>490</v>
      </c>
    </row>
    <row r="2" spans="1:9" x14ac:dyDescent="0.25">
      <c r="A2" t="s">
        <v>339</v>
      </c>
      <c r="B2" t="s">
        <v>164</v>
      </c>
      <c r="C2" t="s">
        <v>330</v>
      </c>
      <c r="D2">
        <v>125</v>
      </c>
      <c r="E2" t="s">
        <v>349</v>
      </c>
      <c r="F2" s="1">
        <v>45716</v>
      </c>
      <c r="G2" t="s">
        <v>63</v>
      </c>
      <c r="H2" t="s">
        <v>359</v>
      </c>
      <c r="I2" t="s">
        <v>360</v>
      </c>
    </row>
    <row r="3" spans="1:9" x14ac:dyDescent="0.25">
      <c r="A3" t="s">
        <v>340</v>
      </c>
      <c r="B3" t="s">
        <v>165</v>
      </c>
      <c r="C3" t="s">
        <v>331</v>
      </c>
      <c r="D3">
        <v>125</v>
      </c>
      <c r="E3" t="s">
        <v>350</v>
      </c>
      <c r="F3" s="1">
        <v>45660</v>
      </c>
      <c r="G3" t="s">
        <v>64</v>
      </c>
      <c r="H3" t="s">
        <v>359</v>
      </c>
      <c r="I3" t="s">
        <v>361</v>
      </c>
    </row>
    <row r="4" spans="1:9" x14ac:dyDescent="0.25">
      <c r="A4" t="s">
        <v>341</v>
      </c>
      <c r="B4" t="s">
        <v>166</v>
      </c>
      <c r="C4" t="s">
        <v>332</v>
      </c>
      <c r="D4">
        <v>125</v>
      </c>
      <c r="E4" t="s">
        <v>351</v>
      </c>
      <c r="F4" s="1">
        <v>45805</v>
      </c>
      <c r="G4" t="s">
        <v>64</v>
      </c>
      <c r="H4" t="s">
        <v>359</v>
      </c>
      <c r="I4" t="s">
        <v>362</v>
      </c>
    </row>
    <row r="5" spans="1:9" x14ac:dyDescent="0.25">
      <c r="A5" t="s">
        <v>342</v>
      </c>
      <c r="B5" t="s">
        <v>168</v>
      </c>
      <c r="C5" t="s">
        <v>333</v>
      </c>
      <c r="D5">
        <v>125</v>
      </c>
      <c r="E5" t="s">
        <v>352</v>
      </c>
      <c r="F5" s="1">
        <v>45821</v>
      </c>
      <c r="G5" t="s">
        <v>64</v>
      </c>
      <c r="H5" t="s">
        <v>359</v>
      </c>
      <c r="I5" t="s">
        <v>363</v>
      </c>
    </row>
    <row r="6" spans="1:9" x14ac:dyDescent="0.25">
      <c r="A6" t="s">
        <v>343</v>
      </c>
      <c r="B6" t="s">
        <v>167</v>
      </c>
      <c r="C6" t="s">
        <v>334</v>
      </c>
      <c r="D6">
        <v>125</v>
      </c>
      <c r="E6" t="s">
        <v>353</v>
      </c>
      <c r="F6" s="1">
        <v>45745</v>
      </c>
      <c r="G6" t="s">
        <v>48</v>
      </c>
      <c r="H6" t="s">
        <v>359</v>
      </c>
      <c r="I6" t="s">
        <v>364</v>
      </c>
    </row>
    <row r="7" spans="1:9" x14ac:dyDescent="0.25">
      <c r="A7" t="s">
        <v>344</v>
      </c>
      <c r="B7" t="s">
        <v>169</v>
      </c>
      <c r="C7" t="s">
        <v>335</v>
      </c>
      <c r="D7">
        <v>125</v>
      </c>
      <c r="E7" t="s">
        <v>354</v>
      </c>
      <c r="F7" s="1">
        <v>45722</v>
      </c>
      <c r="G7" t="s">
        <v>64</v>
      </c>
      <c r="H7" t="s">
        <v>359</v>
      </c>
      <c r="I7" t="s">
        <v>365</v>
      </c>
    </row>
    <row r="8" spans="1:9" x14ac:dyDescent="0.25">
      <c r="A8" t="s">
        <v>345</v>
      </c>
      <c r="B8" t="s">
        <v>170</v>
      </c>
      <c r="C8" t="s">
        <v>336</v>
      </c>
      <c r="D8">
        <v>125</v>
      </c>
      <c r="E8" t="s">
        <v>355</v>
      </c>
      <c r="F8" s="1">
        <v>45825</v>
      </c>
      <c r="G8" t="s">
        <v>63</v>
      </c>
      <c r="H8" t="s">
        <v>359</v>
      </c>
      <c r="I8" t="s">
        <v>366</v>
      </c>
    </row>
    <row r="9" spans="1:9" x14ac:dyDescent="0.25">
      <c r="A9" t="s">
        <v>346</v>
      </c>
      <c r="B9" t="s">
        <v>171</v>
      </c>
      <c r="C9" t="s">
        <v>337</v>
      </c>
      <c r="D9">
        <v>125</v>
      </c>
      <c r="E9" t="s">
        <v>356</v>
      </c>
      <c r="F9" s="1">
        <v>45689</v>
      </c>
      <c r="G9" t="s">
        <v>63</v>
      </c>
      <c r="H9" t="s">
        <v>359</v>
      </c>
      <c r="I9" t="s">
        <v>367</v>
      </c>
    </row>
    <row r="10" spans="1:9" x14ac:dyDescent="0.25">
      <c r="A10" t="s">
        <v>347</v>
      </c>
      <c r="B10" t="s">
        <v>172</v>
      </c>
      <c r="C10" t="s">
        <v>518</v>
      </c>
      <c r="D10">
        <v>125</v>
      </c>
      <c r="E10" t="s">
        <v>357</v>
      </c>
      <c r="F10" s="1">
        <v>45813</v>
      </c>
      <c r="G10" t="s">
        <v>48</v>
      </c>
      <c r="H10" t="s">
        <v>359</v>
      </c>
      <c r="I10" t="s">
        <v>368</v>
      </c>
    </row>
    <row r="11" spans="1:9" x14ac:dyDescent="0.25">
      <c r="A11" t="s">
        <v>348</v>
      </c>
      <c r="B11" t="s">
        <v>173</v>
      </c>
      <c r="C11" t="s">
        <v>519</v>
      </c>
      <c r="D11">
        <v>125</v>
      </c>
      <c r="E11" t="s">
        <v>358</v>
      </c>
      <c r="F11" s="1">
        <v>45686</v>
      </c>
      <c r="G11" t="s">
        <v>64</v>
      </c>
      <c r="H11" t="s">
        <v>359</v>
      </c>
      <c r="I11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G4" sqref="G4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0.5703125" customWidth="1"/>
    <col min="4" max="4" width="13.5703125" bestFit="1" customWidth="1"/>
    <col min="5" max="5" width="11.28515625" bestFit="1" customWidth="1"/>
    <col min="6" max="6" width="6.140625" customWidth="1"/>
    <col min="7" max="7" width="11.5703125" bestFit="1" customWidth="1"/>
  </cols>
  <sheetData>
    <row r="1" spans="1:7" x14ac:dyDescent="0.25">
      <c r="A1" s="2" t="s">
        <v>509</v>
      </c>
      <c r="B1" s="2" t="s">
        <v>459</v>
      </c>
      <c r="C1" s="2" t="s">
        <v>500</v>
      </c>
      <c r="D1" s="2" t="s">
        <v>510</v>
      </c>
      <c r="E1" s="2" t="s">
        <v>511</v>
      </c>
      <c r="F1" s="2" t="s">
        <v>512</v>
      </c>
      <c r="G1" s="2"/>
    </row>
    <row r="2" spans="1:7" x14ac:dyDescent="0.25">
      <c r="A2" t="s">
        <v>370</v>
      </c>
      <c r="B2" t="s">
        <v>164</v>
      </c>
      <c r="C2" t="str">
        <f>INDEX(testFeePayment!$C:$C,MATCH(testFeePayment!B2,testFeePayment!$B:$B,0))</f>
        <v>TST001</v>
      </c>
      <c r="D2">
        <v>85</v>
      </c>
      <c r="E2" t="str">
        <f>IF(D2&gt;=45,"PASS","FAIL")</f>
        <v>PASS</v>
      </c>
      <c r="F2">
        <v>2</v>
      </c>
    </row>
    <row r="3" spans="1:7" x14ac:dyDescent="0.25">
      <c r="A3" t="s">
        <v>371</v>
      </c>
      <c r="B3" t="s">
        <v>165</v>
      </c>
      <c r="C3" t="str">
        <f>INDEX(testFeePayment!$C:$C,MATCH(testFeePayment!B3,testFeePayment!$B:$B,0))</f>
        <v>TST002</v>
      </c>
      <c r="D3">
        <v>32</v>
      </c>
      <c r="E3" t="str">
        <f>IF(D3&gt;=45,"PASS","FAIL")</f>
        <v>FAIL</v>
      </c>
      <c r="F3" t="s">
        <v>380</v>
      </c>
    </row>
    <row r="4" spans="1:7" x14ac:dyDescent="0.25">
      <c r="A4" t="s">
        <v>372</v>
      </c>
      <c r="B4" t="s">
        <v>166</v>
      </c>
      <c r="C4" t="str">
        <f>INDEX(testFeePayment!$C:$C,MATCH(testFeePayment!B4,testFeePayment!$B:$B,0))</f>
        <v>TST003</v>
      </c>
      <c r="D4">
        <v>90</v>
      </c>
      <c r="E4" t="str">
        <f t="shared" ref="E4:E11" si="0">IF(D4&gt;=45,"PASS","FAIL")</f>
        <v>PASS</v>
      </c>
      <c r="F4">
        <v>1</v>
      </c>
    </row>
    <row r="5" spans="1:7" x14ac:dyDescent="0.25">
      <c r="A5" t="s">
        <v>373</v>
      </c>
      <c r="B5" t="s">
        <v>168</v>
      </c>
      <c r="C5" t="str">
        <f>INDEX(testFeePayment!$C:$C,MATCH(testFeePayment!B5,testFeePayment!$B:$B,0))</f>
        <v>TST004</v>
      </c>
      <c r="D5">
        <v>78</v>
      </c>
      <c r="E5" t="str">
        <f t="shared" si="0"/>
        <v>PASS</v>
      </c>
      <c r="F5">
        <v>3</v>
      </c>
    </row>
    <row r="6" spans="1:7" x14ac:dyDescent="0.25">
      <c r="A6" t="s">
        <v>374</v>
      </c>
      <c r="B6" t="s">
        <v>167</v>
      </c>
      <c r="C6" t="str">
        <f>INDEX(testFeePayment!$C:$C,MATCH(testFeePayment!B6,testFeePayment!$B:$B,0))</f>
        <v>TST005</v>
      </c>
      <c r="D6">
        <v>45</v>
      </c>
      <c r="E6" t="str">
        <f t="shared" si="0"/>
        <v>PASS</v>
      </c>
      <c r="F6">
        <v>7</v>
      </c>
    </row>
    <row r="7" spans="1:7" x14ac:dyDescent="0.25">
      <c r="A7" t="s">
        <v>375</v>
      </c>
      <c r="B7" t="s">
        <v>169</v>
      </c>
      <c r="C7" t="str">
        <f>INDEX(testFeePayment!$C:$C,MATCH(testFeePayment!B7,testFeePayment!$B:$B,0))</f>
        <v>TST006</v>
      </c>
      <c r="D7">
        <v>66</v>
      </c>
      <c r="E7" t="str">
        <f t="shared" si="0"/>
        <v>PASS</v>
      </c>
      <c r="F7">
        <v>4</v>
      </c>
    </row>
    <row r="8" spans="1:7" x14ac:dyDescent="0.25">
      <c r="A8" t="s">
        <v>376</v>
      </c>
      <c r="B8" t="s">
        <v>170</v>
      </c>
      <c r="C8" t="str">
        <f>INDEX(testFeePayment!$C:$C,MATCH(testFeePayment!B8,testFeePayment!$B:$B,0))</f>
        <v>TST007</v>
      </c>
      <c r="D8">
        <v>39</v>
      </c>
      <c r="E8" t="str">
        <f t="shared" si="0"/>
        <v>FAIL</v>
      </c>
      <c r="F8" t="s">
        <v>380</v>
      </c>
    </row>
    <row r="9" spans="1:7" x14ac:dyDescent="0.25">
      <c r="A9" t="s">
        <v>377</v>
      </c>
      <c r="B9" t="s">
        <v>171</v>
      </c>
      <c r="C9" t="str">
        <f>INDEX(testFeePayment!$C:$C,MATCH(testFeePayment!B9,testFeePayment!$B:$B,0))</f>
        <v>TST008</v>
      </c>
      <c r="D9">
        <v>72</v>
      </c>
      <c r="E9" t="str">
        <f t="shared" si="0"/>
        <v>PASS</v>
      </c>
      <c r="F9">
        <v>5</v>
      </c>
    </row>
    <row r="10" spans="1:7" x14ac:dyDescent="0.25">
      <c r="A10" t="s">
        <v>378</v>
      </c>
      <c r="B10" t="s">
        <v>172</v>
      </c>
      <c r="C10" t="str">
        <f>INDEX(testFeePayment!$C:$C,MATCH(testFeePayment!B10,testFeePayment!$B:$B,0))</f>
        <v>TST009</v>
      </c>
      <c r="D10">
        <v>51</v>
      </c>
      <c r="E10" t="str">
        <f t="shared" si="0"/>
        <v>PASS</v>
      </c>
      <c r="F10">
        <v>6</v>
      </c>
    </row>
    <row r="11" spans="1:7" x14ac:dyDescent="0.25">
      <c r="A11" t="s">
        <v>379</v>
      </c>
      <c r="B11" t="s">
        <v>173</v>
      </c>
      <c r="C11" t="str">
        <f>INDEX(testFeePayment!$C:$C,MATCH(testFeePayment!B11,testFeePayment!$B:$B,0))</f>
        <v>TST010</v>
      </c>
      <c r="D11">
        <v>30</v>
      </c>
      <c r="E11" t="str">
        <f t="shared" si="0"/>
        <v>FAIL</v>
      </c>
      <c r="F11" t="s">
        <v>380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>
      <selection activeCell="F1" sqref="F1"/>
    </sheetView>
  </sheetViews>
  <sheetFormatPr defaultRowHeight="15" x14ac:dyDescent="0.25"/>
  <cols>
    <col min="1" max="1" width="25.7109375" bestFit="1" customWidth="1"/>
    <col min="2" max="2" width="12.28515625" bestFit="1" customWidth="1"/>
    <col min="3" max="3" width="9.28515625" bestFit="1" customWidth="1"/>
    <col min="4" max="4" width="33.7109375" bestFit="1" customWidth="1"/>
    <col min="5" max="5" width="18.42578125" bestFit="1" customWidth="1"/>
  </cols>
  <sheetData>
    <row r="1" spans="1:5" x14ac:dyDescent="0.25">
      <c r="A1" s="2" t="s">
        <v>513</v>
      </c>
      <c r="B1" s="2" t="s">
        <v>471</v>
      </c>
      <c r="C1" s="2" t="s">
        <v>473</v>
      </c>
      <c r="D1" s="2" t="s">
        <v>514</v>
      </c>
      <c r="E1" s="6" t="s">
        <v>490</v>
      </c>
    </row>
    <row r="2" spans="1:5" x14ac:dyDescent="0.25">
      <c r="A2" t="s">
        <v>381</v>
      </c>
      <c r="B2" t="s">
        <v>218</v>
      </c>
      <c r="C2" t="s">
        <v>311</v>
      </c>
      <c r="D2" t="s">
        <v>391</v>
      </c>
      <c r="E2" t="s">
        <v>401</v>
      </c>
    </row>
    <row r="3" spans="1:5" x14ac:dyDescent="0.25">
      <c r="A3" t="s">
        <v>382</v>
      </c>
      <c r="B3" t="s">
        <v>219</v>
      </c>
      <c r="C3" t="s">
        <v>311</v>
      </c>
      <c r="D3" t="s">
        <v>392</v>
      </c>
      <c r="E3" t="s">
        <v>402</v>
      </c>
    </row>
    <row r="4" spans="1:5" x14ac:dyDescent="0.25">
      <c r="A4" t="s">
        <v>383</v>
      </c>
      <c r="B4" t="s">
        <v>220</v>
      </c>
      <c r="C4" t="s">
        <v>311</v>
      </c>
      <c r="D4" t="s">
        <v>393</v>
      </c>
      <c r="E4" t="s">
        <v>403</v>
      </c>
    </row>
    <row r="5" spans="1:5" x14ac:dyDescent="0.25">
      <c r="A5" t="s">
        <v>384</v>
      </c>
      <c r="B5" t="s">
        <v>221</v>
      </c>
      <c r="C5" t="s">
        <v>311</v>
      </c>
      <c r="D5" t="s">
        <v>394</v>
      </c>
      <c r="E5" t="s">
        <v>404</v>
      </c>
    </row>
    <row r="6" spans="1:5" x14ac:dyDescent="0.25">
      <c r="A6" t="s">
        <v>385</v>
      </c>
      <c r="B6" t="s">
        <v>222</v>
      </c>
      <c r="C6" t="s">
        <v>311</v>
      </c>
      <c r="D6" t="s">
        <v>395</v>
      </c>
      <c r="E6" t="s">
        <v>405</v>
      </c>
    </row>
    <row r="7" spans="1:5" x14ac:dyDescent="0.25">
      <c r="A7" t="s">
        <v>386</v>
      </c>
      <c r="B7" t="s">
        <v>223</v>
      </c>
      <c r="C7" t="s">
        <v>311</v>
      </c>
      <c r="D7" t="s">
        <v>396</v>
      </c>
      <c r="E7" t="s">
        <v>406</v>
      </c>
    </row>
    <row r="8" spans="1:5" x14ac:dyDescent="0.25">
      <c r="A8" t="s">
        <v>387</v>
      </c>
      <c r="B8" t="s">
        <v>224</v>
      </c>
      <c r="C8" t="s">
        <v>311</v>
      </c>
      <c r="D8" t="s">
        <v>397</v>
      </c>
      <c r="E8" t="s">
        <v>407</v>
      </c>
    </row>
    <row r="9" spans="1:5" x14ac:dyDescent="0.25">
      <c r="A9" t="s">
        <v>388</v>
      </c>
      <c r="B9" t="s">
        <v>225</v>
      </c>
      <c r="C9" t="s">
        <v>311</v>
      </c>
      <c r="D9" t="s">
        <v>398</v>
      </c>
      <c r="E9" t="s">
        <v>408</v>
      </c>
    </row>
    <row r="10" spans="1:5" x14ac:dyDescent="0.25">
      <c r="A10" t="s">
        <v>389</v>
      </c>
      <c r="B10" t="s">
        <v>226</v>
      </c>
      <c r="C10" t="s">
        <v>311</v>
      </c>
      <c r="D10" t="s">
        <v>399</v>
      </c>
      <c r="E10" t="s">
        <v>409</v>
      </c>
    </row>
    <row r="11" spans="1:5" x14ac:dyDescent="0.25">
      <c r="A11" t="s">
        <v>390</v>
      </c>
      <c r="B11" t="s">
        <v>227</v>
      </c>
      <c r="C11" t="s">
        <v>311</v>
      </c>
      <c r="D11" t="s">
        <v>400</v>
      </c>
      <c r="E11" t="s">
        <v>410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"/>
  <sheetViews>
    <sheetView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14.28515625" customWidth="1"/>
    <col min="3" max="3" width="18" bestFit="1" customWidth="1"/>
    <col min="4" max="4" width="16.140625" bestFit="1" customWidth="1"/>
    <col min="5" max="5" width="7.5703125" bestFit="1" customWidth="1"/>
    <col min="6" max="6" width="10.7109375" bestFit="1" customWidth="1"/>
    <col min="9" max="9" width="11.28515625" customWidth="1"/>
  </cols>
  <sheetData>
    <row r="1" spans="1:9" x14ac:dyDescent="0.25">
      <c r="A1" s="2" t="s">
        <v>468</v>
      </c>
      <c r="B1" s="2" t="s">
        <v>494</v>
      </c>
      <c r="C1" s="2" t="s">
        <v>515</v>
      </c>
      <c r="D1" s="2" t="s">
        <v>516</v>
      </c>
      <c r="E1" s="2" t="s">
        <v>517</v>
      </c>
      <c r="F1" s="6" t="s">
        <v>459</v>
      </c>
    </row>
    <row r="2" spans="1:9" x14ac:dyDescent="0.25">
      <c r="A2" t="s">
        <v>268</v>
      </c>
      <c r="B2" t="str">
        <f>IF(D2="General","No coupon code","DISC50_00"&amp;ROW(B1))</f>
        <v>No coupon code</v>
      </c>
      <c r="C2">
        <v>50</v>
      </c>
      <c r="D2" t="str">
        <f>VLOOKUP(F2,applicant!$A$1:$H$11,7,0)</f>
        <v>General</v>
      </c>
      <c r="E2" t="b">
        <v>1</v>
      </c>
      <c r="F2" t="s">
        <v>164</v>
      </c>
      <c r="H2" s="9" t="s">
        <v>66</v>
      </c>
      <c r="I2" s="9" t="s">
        <v>310</v>
      </c>
    </row>
    <row r="3" spans="1:9" x14ac:dyDescent="0.25">
      <c r="A3" t="s">
        <v>269</v>
      </c>
      <c r="B3" t="str">
        <f t="shared" ref="B3:B6" si="0">IF(D3="General","No coupon code","DISC50_00"&amp;ROW(B2))</f>
        <v>DISC50_002</v>
      </c>
      <c r="C3">
        <v>50</v>
      </c>
      <c r="D3" t="str">
        <f>VLOOKUP(F3,applicant!$A$1:$H$11,7,0)</f>
        <v>ST</v>
      </c>
      <c r="E3" t="b">
        <v>1</v>
      </c>
      <c r="F3" t="s">
        <v>165</v>
      </c>
    </row>
    <row r="4" spans="1:9" x14ac:dyDescent="0.25">
      <c r="A4" t="s">
        <v>270</v>
      </c>
      <c r="B4" t="str">
        <f t="shared" si="0"/>
        <v>DISC50_003</v>
      </c>
      <c r="C4">
        <v>50</v>
      </c>
      <c r="D4" t="str">
        <f>VLOOKUP(F4,applicant!$A$1:$H$11,7,0)</f>
        <v>SC</v>
      </c>
      <c r="E4" t="b">
        <v>1</v>
      </c>
      <c r="F4" t="s">
        <v>166</v>
      </c>
    </row>
    <row r="5" spans="1:9" x14ac:dyDescent="0.25">
      <c r="A5" t="s">
        <v>271</v>
      </c>
      <c r="B5" t="str">
        <f t="shared" si="0"/>
        <v>DISC50_004</v>
      </c>
      <c r="C5">
        <v>50</v>
      </c>
      <c r="D5" t="str">
        <f>VLOOKUP(F5,applicant!$A$1:$H$11,7,0)</f>
        <v>OBC</v>
      </c>
      <c r="E5" t="b">
        <v>1</v>
      </c>
      <c r="F5" t="s">
        <v>168</v>
      </c>
    </row>
    <row r="6" spans="1:9" x14ac:dyDescent="0.25">
      <c r="A6" t="s">
        <v>272</v>
      </c>
      <c r="B6" t="str">
        <f t="shared" si="0"/>
        <v>DISC50_005</v>
      </c>
      <c r="C6">
        <v>50</v>
      </c>
      <c r="D6" t="str">
        <f>VLOOKUP(F6,applicant!$A$1:$H$11,7,0)</f>
        <v>OBC</v>
      </c>
      <c r="E6" t="b">
        <v>1</v>
      </c>
      <c r="F6" t="s">
        <v>167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workbookViewId="0">
      <selection activeCell="B7" sqref="B7"/>
    </sheetView>
  </sheetViews>
  <sheetFormatPr defaultRowHeight="15" x14ac:dyDescent="0.25"/>
  <cols>
    <col min="1" max="1" width="22.7109375" bestFit="1" customWidth="1"/>
    <col min="2" max="2" width="18" bestFit="1" customWidth="1"/>
    <col min="3" max="3" width="23.28515625" bestFit="1" customWidth="1"/>
  </cols>
  <sheetData>
    <row r="1" spans="1:9" x14ac:dyDescent="0.25">
      <c r="A1" s="7" t="s">
        <v>273</v>
      </c>
      <c r="B1" s="7" t="s">
        <v>274</v>
      </c>
      <c r="C1" s="7" t="s">
        <v>275</v>
      </c>
      <c r="D1" s="7" t="s">
        <v>276</v>
      </c>
      <c r="E1" s="7" t="s">
        <v>277</v>
      </c>
      <c r="F1" s="7" t="s">
        <v>278</v>
      </c>
      <c r="G1" s="7" t="s">
        <v>279</v>
      </c>
      <c r="H1" s="7" t="s">
        <v>280</v>
      </c>
      <c r="I1" s="7" t="s">
        <v>281</v>
      </c>
    </row>
    <row r="2" spans="1:9" x14ac:dyDescent="0.25">
      <c r="A2" s="8" t="s">
        <v>282</v>
      </c>
      <c r="B2" s="8" t="s">
        <v>0</v>
      </c>
      <c r="C2" s="8"/>
      <c r="D2" s="8" t="s">
        <v>283</v>
      </c>
      <c r="E2" s="8" t="s">
        <v>283</v>
      </c>
      <c r="F2" s="8" t="s">
        <v>283</v>
      </c>
      <c r="G2" s="8" t="s">
        <v>283</v>
      </c>
      <c r="H2" s="8" t="s">
        <v>283</v>
      </c>
      <c r="I2" s="8" t="s">
        <v>283</v>
      </c>
    </row>
    <row r="3" spans="1:9" x14ac:dyDescent="0.25">
      <c r="A3" s="8" t="s">
        <v>284</v>
      </c>
      <c r="B3" s="8" t="s">
        <v>4</v>
      </c>
      <c r="C3" s="8" t="s">
        <v>0</v>
      </c>
      <c r="D3" s="8" t="s">
        <v>283</v>
      </c>
      <c r="E3" s="8" t="s">
        <v>283</v>
      </c>
      <c r="F3" s="8" t="s">
        <v>283</v>
      </c>
      <c r="G3" s="8" t="s">
        <v>283</v>
      </c>
      <c r="H3" s="8" t="s">
        <v>283</v>
      </c>
      <c r="I3" s="8" t="s">
        <v>283</v>
      </c>
    </row>
    <row r="4" spans="1:9" x14ac:dyDescent="0.25">
      <c r="A4" s="8" t="s">
        <v>285</v>
      </c>
      <c r="B4" s="8" t="s">
        <v>10</v>
      </c>
      <c r="C4" s="8" t="s">
        <v>4</v>
      </c>
      <c r="D4" s="8" t="s">
        <v>283</v>
      </c>
      <c r="E4" s="8" t="s">
        <v>283</v>
      </c>
      <c r="F4" s="8" t="s">
        <v>283</v>
      </c>
      <c r="G4" s="8" t="s">
        <v>283</v>
      </c>
      <c r="H4" s="8" t="s">
        <v>283</v>
      </c>
      <c r="I4" s="8" t="s">
        <v>283</v>
      </c>
    </row>
    <row r="5" spans="1:9" x14ac:dyDescent="0.25">
      <c r="A5" s="8" t="s">
        <v>286</v>
      </c>
      <c r="B5" s="8" t="s">
        <v>13</v>
      </c>
      <c r="C5" s="8" t="s">
        <v>287</v>
      </c>
      <c r="D5" s="8" t="s">
        <v>283</v>
      </c>
      <c r="E5" s="8" t="s">
        <v>283</v>
      </c>
      <c r="F5" s="8" t="s">
        <v>283</v>
      </c>
      <c r="G5" s="8" t="s">
        <v>283</v>
      </c>
      <c r="H5" s="8" t="s">
        <v>283</v>
      </c>
      <c r="I5" s="8" t="s">
        <v>283</v>
      </c>
    </row>
    <row r="6" spans="1:9" x14ac:dyDescent="0.25">
      <c r="A6" s="8" t="s">
        <v>288</v>
      </c>
      <c r="B6" s="8" t="s">
        <v>289</v>
      </c>
      <c r="C6" s="8" t="s">
        <v>13</v>
      </c>
      <c r="D6" s="8" t="s">
        <v>283</v>
      </c>
      <c r="E6" s="8" t="s">
        <v>283</v>
      </c>
      <c r="F6" s="8" t="s">
        <v>283</v>
      </c>
      <c r="G6" s="8" t="s">
        <v>283</v>
      </c>
      <c r="H6" s="8" t="s">
        <v>283</v>
      </c>
      <c r="I6" s="8" t="s">
        <v>283</v>
      </c>
    </row>
    <row r="7" spans="1:9" x14ac:dyDescent="0.25">
      <c r="A7" s="16" t="s">
        <v>520</v>
      </c>
      <c r="B7" s="16" t="s">
        <v>521</v>
      </c>
      <c r="C7" s="8" t="s">
        <v>291</v>
      </c>
      <c r="D7" s="8" t="s">
        <v>283</v>
      </c>
      <c r="E7" s="8" t="s">
        <v>283</v>
      </c>
      <c r="F7" s="8" t="s">
        <v>283</v>
      </c>
      <c r="G7" s="8" t="s">
        <v>283</v>
      </c>
      <c r="H7" s="8" t="s">
        <v>283</v>
      </c>
      <c r="I7" s="8" t="s">
        <v>283</v>
      </c>
    </row>
    <row r="8" spans="1:9" x14ac:dyDescent="0.25">
      <c r="A8" s="8" t="s">
        <v>292</v>
      </c>
      <c r="B8" s="8" t="s">
        <v>62</v>
      </c>
      <c r="C8" s="8" t="s">
        <v>13</v>
      </c>
      <c r="D8" s="8" t="s">
        <v>283</v>
      </c>
      <c r="E8" s="8" t="s">
        <v>283</v>
      </c>
      <c r="F8" s="8" t="s">
        <v>283</v>
      </c>
      <c r="G8" s="8" t="s">
        <v>283</v>
      </c>
      <c r="H8" s="8" t="s">
        <v>283</v>
      </c>
      <c r="I8" s="8" t="s">
        <v>283</v>
      </c>
    </row>
    <row r="9" spans="1:9" x14ac:dyDescent="0.25">
      <c r="A9" s="8" t="s">
        <v>293</v>
      </c>
      <c r="B9" s="8" t="s">
        <v>294</v>
      </c>
      <c r="C9" s="8" t="s">
        <v>295</v>
      </c>
      <c r="D9" s="8" t="s">
        <v>283</v>
      </c>
      <c r="E9" s="8" t="s">
        <v>283</v>
      </c>
      <c r="F9" s="8" t="s">
        <v>283</v>
      </c>
      <c r="G9" s="8" t="s">
        <v>283</v>
      </c>
      <c r="H9" s="8" t="s">
        <v>283</v>
      </c>
      <c r="I9" s="8" t="s">
        <v>283</v>
      </c>
    </row>
    <row r="10" spans="1:9" x14ac:dyDescent="0.25">
      <c r="A10" s="8" t="s">
        <v>296</v>
      </c>
      <c r="B10" s="8" t="s">
        <v>22</v>
      </c>
      <c r="C10" s="8" t="s">
        <v>297</v>
      </c>
      <c r="D10" s="8" t="s">
        <v>283</v>
      </c>
      <c r="E10" s="8" t="s">
        <v>283</v>
      </c>
      <c r="F10" s="8" t="s">
        <v>283</v>
      </c>
      <c r="G10" s="8" t="s">
        <v>283</v>
      </c>
      <c r="H10" s="8" t="s">
        <v>283</v>
      </c>
      <c r="I10" s="8" t="s">
        <v>283</v>
      </c>
    </row>
    <row r="11" spans="1:9" x14ac:dyDescent="0.25">
      <c r="A11" s="8" t="s">
        <v>298</v>
      </c>
      <c r="B11" s="8" t="s">
        <v>51</v>
      </c>
      <c r="C11" s="8" t="s">
        <v>17</v>
      </c>
      <c r="D11" s="8" t="s">
        <v>283</v>
      </c>
      <c r="E11" s="8" t="s">
        <v>283</v>
      </c>
      <c r="F11" s="8" t="s">
        <v>283</v>
      </c>
      <c r="G11" s="8" t="s">
        <v>283</v>
      </c>
      <c r="H11" s="8" t="s">
        <v>283</v>
      </c>
      <c r="I11" s="8" t="s">
        <v>283</v>
      </c>
    </row>
    <row r="12" spans="1:9" x14ac:dyDescent="0.25">
      <c r="A12" s="8" t="s">
        <v>299</v>
      </c>
      <c r="B12" s="8" t="s">
        <v>300</v>
      </c>
      <c r="C12" s="8" t="s">
        <v>295</v>
      </c>
      <c r="D12" s="8" t="s">
        <v>283</v>
      </c>
      <c r="E12" s="8" t="s">
        <v>283</v>
      </c>
      <c r="F12" s="8" t="s">
        <v>283</v>
      </c>
      <c r="G12" s="8" t="s">
        <v>283</v>
      </c>
      <c r="H12" s="8" t="s">
        <v>283</v>
      </c>
      <c r="I12" s="8" t="s">
        <v>283</v>
      </c>
    </row>
    <row r="13" spans="1:9" x14ac:dyDescent="0.25">
      <c r="A13" s="8" t="s">
        <v>301</v>
      </c>
      <c r="B13" s="8" t="s">
        <v>302</v>
      </c>
      <c r="C13" s="8" t="s">
        <v>17</v>
      </c>
      <c r="D13" s="8" t="s">
        <v>283</v>
      </c>
      <c r="E13" s="8" t="s">
        <v>283</v>
      </c>
      <c r="F13" s="8" t="s">
        <v>283</v>
      </c>
      <c r="G13" s="8" t="s">
        <v>283</v>
      </c>
      <c r="H13" s="8" t="s">
        <v>283</v>
      </c>
      <c r="I13" s="8" t="s">
        <v>283</v>
      </c>
    </row>
    <row r="14" spans="1:9" x14ac:dyDescent="0.25">
      <c r="A14" s="8" t="s">
        <v>303</v>
      </c>
      <c r="B14" s="8" t="s">
        <v>304</v>
      </c>
      <c r="C14" s="8" t="s">
        <v>305</v>
      </c>
      <c r="D14" s="8" t="s">
        <v>283</v>
      </c>
      <c r="E14" s="8" t="s">
        <v>283</v>
      </c>
      <c r="F14" s="8" t="s">
        <v>283</v>
      </c>
      <c r="G14" s="8" t="s">
        <v>283</v>
      </c>
      <c r="H14" s="8" t="s">
        <v>283</v>
      </c>
      <c r="I14" s="8" t="s">
        <v>283</v>
      </c>
    </row>
    <row r="15" spans="1:9" x14ac:dyDescent="0.25">
      <c r="A15" s="8" t="s">
        <v>306</v>
      </c>
      <c r="B15" s="8" t="s">
        <v>307</v>
      </c>
      <c r="C15" s="8" t="s">
        <v>22</v>
      </c>
      <c r="D15" s="8" t="s">
        <v>283</v>
      </c>
      <c r="E15" s="8" t="s">
        <v>283</v>
      </c>
      <c r="F15" s="8" t="s">
        <v>283</v>
      </c>
      <c r="G15" s="8" t="s">
        <v>283</v>
      </c>
      <c r="H15" s="8" t="s">
        <v>283</v>
      </c>
      <c r="I15" s="8" t="s">
        <v>283</v>
      </c>
    </row>
    <row r="16" spans="1:9" x14ac:dyDescent="0.25">
      <c r="A16" s="8" t="s">
        <v>308</v>
      </c>
      <c r="B16" s="8" t="s">
        <v>25</v>
      </c>
      <c r="C16" s="8" t="s">
        <v>17</v>
      </c>
      <c r="D16" s="8" t="s">
        <v>283</v>
      </c>
      <c r="E16" s="8" t="s">
        <v>283</v>
      </c>
      <c r="F16" s="8" t="s">
        <v>283</v>
      </c>
      <c r="G16" s="8" t="s">
        <v>283</v>
      </c>
      <c r="H16" s="8" t="s">
        <v>283</v>
      </c>
      <c r="I16" s="8" t="s">
        <v>283</v>
      </c>
    </row>
    <row r="17" spans="1:9" x14ac:dyDescent="0.25">
      <c r="A17" s="8" t="s">
        <v>309</v>
      </c>
      <c r="B17" s="8" t="s">
        <v>65</v>
      </c>
      <c r="C17" s="8"/>
      <c r="D17" s="8" t="s">
        <v>283</v>
      </c>
      <c r="E17" s="8" t="s">
        <v>283</v>
      </c>
      <c r="F17" s="8" t="s">
        <v>283</v>
      </c>
      <c r="G17" s="8" t="s">
        <v>283</v>
      </c>
      <c r="H17" s="8" t="s">
        <v>283</v>
      </c>
      <c r="I17" s="8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C13" sqref="C13"/>
    </sheetView>
  </sheetViews>
  <sheetFormatPr defaultRowHeight="15" x14ac:dyDescent="0.25"/>
  <cols>
    <col min="1" max="1" width="8.7109375" bestFit="1" customWidth="1"/>
    <col min="2" max="2" width="9.7109375" bestFit="1" customWidth="1"/>
    <col min="3" max="3" width="14.28515625" bestFit="1" customWidth="1"/>
    <col min="4" max="5" width="11.28515625" bestFit="1" customWidth="1"/>
    <col min="6" max="6" width="19.42578125" bestFit="1" customWidth="1"/>
  </cols>
  <sheetData>
    <row r="1" spans="1:6" x14ac:dyDescent="0.25">
      <c r="A1" s="2" t="s">
        <v>442</v>
      </c>
      <c r="B1" s="2" t="s">
        <v>443</v>
      </c>
      <c r="C1" s="2" t="s">
        <v>444</v>
      </c>
      <c r="D1" s="2" t="s">
        <v>446</v>
      </c>
      <c r="E1" s="2" t="s">
        <v>445</v>
      </c>
      <c r="F1" s="2" t="s">
        <v>5</v>
      </c>
    </row>
    <row r="2" spans="1:6" x14ac:dyDescent="0.25">
      <c r="A2" t="s">
        <v>69</v>
      </c>
      <c r="B2" t="s">
        <v>68</v>
      </c>
      <c r="C2" t="s">
        <v>6</v>
      </c>
      <c r="D2" t="s">
        <v>8</v>
      </c>
      <c r="E2" t="s">
        <v>7</v>
      </c>
      <c r="F2" t="s">
        <v>9</v>
      </c>
    </row>
    <row r="3" spans="1:6" x14ac:dyDescent="0.25">
      <c r="A3" t="s">
        <v>70</v>
      </c>
      <c r="B3" t="s">
        <v>68</v>
      </c>
      <c r="C3" t="s">
        <v>78</v>
      </c>
      <c r="D3" t="s">
        <v>80</v>
      </c>
      <c r="E3" t="s">
        <v>79</v>
      </c>
      <c r="F3" t="s">
        <v>99</v>
      </c>
    </row>
    <row r="4" spans="1:6" x14ac:dyDescent="0.25">
      <c r="A4" t="s">
        <v>71</v>
      </c>
      <c r="B4" t="s">
        <v>68</v>
      </c>
      <c r="C4" t="s">
        <v>81</v>
      </c>
      <c r="D4" t="s">
        <v>94</v>
      </c>
      <c r="E4" t="s">
        <v>87</v>
      </c>
      <c r="F4" t="s">
        <v>100</v>
      </c>
    </row>
    <row r="5" spans="1:6" x14ac:dyDescent="0.25">
      <c r="A5" t="s">
        <v>72</v>
      </c>
      <c r="B5" t="s">
        <v>68</v>
      </c>
      <c r="C5" t="s">
        <v>82</v>
      </c>
      <c r="D5" t="s">
        <v>93</v>
      </c>
      <c r="E5" t="s">
        <v>88</v>
      </c>
      <c r="F5" t="s">
        <v>101</v>
      </c>
    </row>
    <row r="6" spans="1:6" x14ac:dyDescent="0.25">
      <c r="A6" t="s">
        <v>73</v>
      </c>
      <c r="B6" t="s">
        <v>68</v>
      </c>
      <c r="C6" t="s">
        <v>83</v>
      </c>
      <c r="D6" t="s">
        <v>95</v>
      </c>
      <c r="E6" t="s">
        <v>89</v>
      </c>
      <c r="F6" t="s">
        <v>102</v>
      </c>
    </row>
    <row r="7" spans="1:6" x14ac:dyDescent="0.25">
      <c r="A7" t="s">
        <v>74</v>
      </c>
      <c r="B7" t="s">
        <v>68</v>
      </c>
      <c r="C7" t="s">
        <v>84</v>
      </c>
      <c r="D7" t="s">
        <v>96</v>
      </c>
      <c r="E7" t="s">
        <v>90</v>
      </c>
      <c r="F7" t="s">
        <v>103</v>
      </c>
    </row>
    <row r="8" spans="1:6" x14ac:dyDescent="0.25">
      <c r="A8" t="s">
        <v>75</v>
      </c>
      <c r="B8" t="s">
        <v>68</v>
      </c>
      <c r="C8" t="s">
        <v>85</v>
      </c>
      <c r="D8" t="s">
        <v>97</v>
      </c>
      <c r="E8" t="s">
        <v>91</v>
      </c>
      <c r="F8" t="s">
        <v>104</v>
      </c>
    </row>
    <row r="9" spans="1:6" x14ac:dyDescent="0.25">
      <c r="A9" t="s">
        <v>76</v>
      </c>
      <c r="B9" t="s">
        <v>68</v>
      </c>
      <c r="C9" t="s">
        <v>86</v>
      </c>
      <c r="D9" t="s">
        <v>98</v>
      </c>
      <c r="E9" t="s">
        <v>92</v>
      </c>
      <c r="F9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22" sqref="C22"/>
    </sheetView>
  </sheetViews>
  <sheetFormatPr defaultRowHeight="15" x14ac:dyDescent="0.25"/>
  <cols>
    <col min="1" max="2" width="8.7109375" bestFit="1" customWidth="1"/>
    <col min="3" max="3" width="18.28515625" bestFit="1" customWidth="1"/>
    <col min="4" max="4" width="9.5703125" bestFit="1" customWidth="1"/>
    <col min="5" max="5" width="14.5703125" bestFit="1" customWidth="1"/>
    <col min="6" max="6" width="17" bestFit="1" customWidth="1"/>
  </cols>
  <sheetData>
    <row r="1" spans="1:6" x14ac:dyDescent="0.25">
      <c r="A1" s="2" t="s">
        <v>448</v>
      </c>
      <c r="B1" s="2" t="s">
        <v>442</v>
      </c>
      <c r="C1" s="2" t="s">
        <v>449</v>
      </c>
      <c r="D1" s="2" t="s">
        <v>450</v>
      </c>
      <c r="E1" s="2" t="s">
        <v>451</v>
      </c>
      <c r="F1" s="2" t="s">
        <v>452</v>
      </c>
    </row>
    <row r="2" spans="1:6" x14ac:dyDescent="0.25">
      <c r="A2" t="s">
        <v>77</v>
      </c>
      <c r="B2" t="s">
        <v>69</v>
      </c>
      <c r="C2" t="s">
        <v>11</v>
      </c>
      <c r="D2" t="s">
        <v>12</v>
      </c>
      <c r="E2">
        <v>4</v>
      </c>
      <c r="F2">
        <v>160</v>
      </c>
    </row>
    <row r="3" spans="1:6" x14ac:dyDescent="0.25">
      <c r="A3" t="s">
        <v>106</v>
      </c>
      <c r="B3" t="s">
        <v>70</v>
      </c>
      <c r="C3" t="s">
        <v>114</v>
      </c>
      <c r="D3" t="s">
        <v>12</v>
      </c>
      <c r="E3">
        <v>3</v>
      </c>
      <c r="F3">
        <v>140</v>
      </c>
    </row>
    <row r="4" spans="1:6" x14ac:dyDescent="0.25">
      <c r="A4" t="s">
        <v>107</v>
      </c>
      <c r="B4" t="s">
        <v>71</v>
      </c>
      <c r="C4" t="s">
        <v>115</v>
      </c>
      <c r="D4" t="s">
        <v>12</v>
      </c>
      <c r="E4">
        <v>3</v>
      </c>
      <c r="F4">
        <v>130</v>
      </c>
    </row>
    <row r="5" spans="1:6" x14ac:dyDescent="0.25">
      <c r="A5" t="s">
        <v>108</v>
      </c>
      <c r="B5" t="s">
        <v>72</v>
      </c>
      <c r="C5" t="s">
        <v>116</v>
      </c>
      <c r="D5" t="s">
        <v>12</v>
      </c>
      <c r="E5">
        <v>3</v>
      </c>
      <c r="F5">
        <v>140</v>
      </c>
    </row>
    <row r="6" spans="1:6" x14ac:dyDescent="0.25">
      <c r="A6" t="s">
        <v>109</v>
      </c>
      <c r="B6" t="s">
        <v>73</v>
      </c>
      <c r="C6" t="s">
        <v>117</v>
      </c>
      <c r="D6" t="s">
        <v>12</v>
      </c>
      <c r="E6">
        <v>3</v>
      </c>
      <c r="F6">
        <v>150</v>
      </c>
    </row>
    <row r="7" spans="1:6" x14ac:dyDescent="0.25">
      <c r="A7" t="s">
        <v>110</v>
      </c>
      <c r="B7" t="s">
        <v>74</v>
      </c>
      <c r="C7" t="s">
        <v>118</v>
      </c>
      <c r="D7" t="s">
        <v>12</v>
      </c>
      <c r="E7">
        <v>5</v>
      </c>
      <c r="F7">
        <v>180</v>
      </c>
    </row>
    <row r="8" spans="1:6" x14ac:dyDescent="0.25">
      <c r="A8" t="s">
        <v>111</v>
      </c>
      <c r="B8" t="s">
        <v>75</v>
      </c>
      <c r="C8" t="s">
        <v>119</v>
      </c>
      <c r="D8" t="s">
        <v>12</v>
      </c>
      <c r="E8">
        <v>3</v>
      </c>
      <c r="F8">
        <v>120</v>
      </c>
    </row>
    <row r="9" spans="1:6" x14ac:dyDescent="0.25">
      <c r="A9" t="s">
        <v>112</v>
      </c>
      <c r="B9" t="s">
        <v>76</v>
      </c>
      <c r="C9" t="s">
        <v>120</v>
      </c>
      <c r="D9" t="s">
        <v>12</v>
      </c>
      <c r="E9">
        <v>4</v>
      </c>
      <c r="F9">
        <v>160</v>
      </c>
    </row>
    <row r="10" spans="1:6" x14ac:dyDescent="0.25">
      <c r="A10" t="s">
        <v>113</v>
      </c>
      <c r="B10" t="s">
        <v>69</v>
      </c>
      <c r="C10" t="s">
        <v>121</v>
      </c>
      <c r="D10" t="s">
        <v>141</v>
      </c>
      <c r="E10">
        <v>2</v>
      </c>
      <c r="F10">
        <v>80</v>
      </c>
    </row>
    <row r="11" spans="1:6" x14ac:dyDescent="0.25">
      <c r="A11" t="s">
        <v>131</v>
      </c>
      <c r="B11" t="s">
        <v>70</v>
      </c>
      <c r="C11" t="s">
        <v>122</v>
      </c>
      <c r="D11" t="s">
        <v>141</v>
      </c>
      <c r="E11">
        <v>2</v>
      </c>
      <c r="F11">
        <v>80</v>
      </c>
    </row>
    <row r="12" spans="1:6" x14ac:dyDescent="0.25">
      <c r="A12" t="s">
        <v>132</v>
      </c>
      <c r="B12" t="s">
        <v>71</v>
      </c>
      <c r="C12" t="s">
        <v>123</v>
      </c>
      <c r="D12" t="s">
        <v>141</v>
      </c>
      <c r="E12">
        <v>2</v>
      </c>
      <c r="F12">
        <v>80</v>
      </c>
    </row>
    <row r="13" spans="1:6" x14ac:dyDescent="0.25">
      <c r="A13" t="s">
        <v>133</v>
      </c>
      <c r="B13" t="s">
        <v>72</v>
      </c>
      <c r="C13">
        <v>23</v>
      </c>
      <c r="D13" t="s">
        <v>141</v>
      </c>
      <c r="E13">
        <v>2</v>
      </c>
      <c r="F13">
        <v>90</v>
      </c>
    </row>
    <row r="14" spans="1:6" x14ac:dyDescent="0.25">
      <c r="A14" t="s">
        <v>134</v>
      </c>
      <c r="B14" t="s">
        <v>73</v>
      </c>
      <c r="C14" t="s">
        <v>124</v>
      </c>
      <c r="D14" t="s">
        <v>141</v>
      </c>
      <c r="E14">
        <v>2</v>
      </c>
      <c r="F14">
        <v>80</v>
      </c>
    </row>
    <row r="15" spans="1:6" x14ac:dyDescent="0.25">
      <c r="A15" t="s">
        <v>135</v>
      </c>
      <c r="B15" t="s">
        <v>74</v>
      </c>
      <c r="C15" t="s">
        <v>125</v>
      </c>
      <c r="D15" t="s">
        <v>141</v>
      </c>
      <c r="E15">
        <v>2</v>
      </c>
      <c r="F15">
        <v>90</v>
      </c>
    </row>
    <row r="16" spans="1:6" x14ac:dyDescent="0.25">
      <c r="A16" t="s">
        <v>136</v>
      </c>
      <c r="B16" t="s">
        <v>69</v>
      </c>
      <c r="C16" t="s">
        <v>126</v>
      </c>
      <c r="D16" t="s">
        <v>23</v>
      </c>
      <c r="E16">
        <v>1</v>
      </c>
      <c r="F16">
        <v>40</v>
      </c>
    </row>
    <row r="17" spans="1:6" x14ac:dyDescent="0.25">
      <c r="A17" t="s">
        <v>137</v>
      </c>
      <c r="B17" t="s">
        <v>70</v>
      </c>
      <c r="C17" t="s">
        <v>127</v>
      </c>
      <c r="D17" t="s">
        <v>23</v>
      </c>
      <c r="E17">
        <v>1</v>
      </c>
      <c r="F17">
        <v>40</v>
      </c>
    </row>
    <row r="18" spans="1:6" x14ac:dyDescent="0.25">
      <c r="A18" t="s">
        <v>138</v>
      </c>
      <c r="B18" t="s">
        <v>76</v>
      </c>
      <c r="C18" t="s">
        <v>128</v>
      </c>
      <c r="D18" t="s">
        <v>23</v>
      </c>
      <c r="E18">
        <v>1</v>
      </c>
      <c r="F18">
        <v>45</v>
      </c>
    </row>
    <row r="19" spans="1:6" x14ac:dyDescent="0.25">
      <c r="A19" t="s">
        <v>139</v>
      </c>
      <c r="B19" t="s">
        <v>71</v>
      </c>
      <c r="C19" t="s">
        <v>129</v>
      </c>
      <c r="D19" t="s">
        <v>142</v>
      </c>
      <c r="E19">
        <v>0.5</v>
      </c>
      <c r="F19">
        <v>20</v>
      </c>
    </row>
    <row r="20" spans="1:6" x14ac:dyDescent="0.25">
      <c r="A20" t="s">
        <v>140</v>
      </c>
      <c r="B20" t="s">
        <v>70</v>
      </c>
      <c r="C20" t="s">
        <v>130</v>
      </c>
      <c r="D20" t="s">
        <v>142</v>
      </c>
      <c r="E20">
        <v>0.5</v>
      </c>
      <c r="F2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15" sqref="C15"/>
    </sheetView>
  </sheetViews>
  <sheetFormatPr defaultRowHeight="15" x14ac:dyDescent="0.25"/>
  <cols>
    <col min="1" max="1" width="10" bestFit="1" customWidth="1"/>
    <col min="2" max="2" width="8.7109375" bestFit="1" customWidth="1"/>
    <col min="3" max="3" width="25.85546875" bestFit="1" customWidth="1"/>
    <col min="4" max="4" width="18.28515625" bestFit="1" customWidth="1"/>
    <col min="5" max="5" width="13.7109375" bestFit="1" customWidth="1"/>
    <col min="6" max="6" width="17.7109375" bestFit="1" customWidth="1"/>
    <col min="7" max="7" width="8.28515625" bestFit="1" customWidth="1"/>
    <col min="8" max="8" width="13.7109375" customWidth="1"/>
  </cols>
  <sheetData>
    <row r="1" spans="1:8" x14ac:dyDescent="0.25">
      <c r="A1" s="2" t="s">
        <v>453</v>
      </c>
      <c r="B1" s="2" t="s">
        <v>448</v>
      </c>
      <c r="C1" s="2" t="s">
        <v>454</v>
      </c>
      <c r="D1" s="2" t="s">
        <v>455</v>
      </c>
      <c r="E1" s="2" t="s">
        <v>456</v>
      </c>
      <c r="F1" s="2" t="s">
        <v>457</v>
      </c>
      <c r="G1" s="2" t="s">
        <v>451</v>
      </c>
      <c r="H1" s="6" t="s">
        <v>458</v>
      </c>
    </row>
    <row r="2" spans="1:8" x14ac:dyDescent="0.25">
      <c r="A2" t="s">
        <v>143</v>
      </c>
      <c r="B2" t="s">
        <v>77</v>
      </c>
      <c r="C2" t="s">
        <v>14</v>
      </c>
      <c r="D2" t="s">
        <v>15</v>
      </c>
      <c r="E2">
        <v>60</v>
      </c>
      <c r="F2" t="s">
        <v>16</v>
      </c>
      <c r="G2">
        <v>4</v>
      </c>
      <c r="H2">
        <v>65000</v>
      </c>
    </row>
    <row r="3" spans="1:8" x14ac:dyDescent="0.25">
      <c r="A3" t="s">
        <v>144</v>
      </c>
      <c r="B3" t="s">
        <v>113</v>
      </c>
      <c r="C3" t="s">
        <v>151</v>
      </c>
      <c r="D3" t="s">
        <v>157</v>
      </c>
      <c r="E3">
        <v>40</v>
      </c>
      <c r="F3" t="s">
        <v>16</v>
      </c>
      <c r="G3">
        <v>2</v>
      </c>
      <c r="H3">
        <v>75000</v>
      </c>
    </row>
    <row r="4" spans="1:8" x14ac:dyDescent="0.25">
      <c r="A4" t="s">
        <v>145</v>
      </c>
      <c r="B4" t="s">
        <v>131</v>
      </c>
      <c r="C4" t="s">
        <v>152</v>
      </c>
      <c r="D4" t="s">
        <v>158</v>
      </c>
      <c r="E4">
        <v>35</v>
      </c>
      <c r="F4" t="s">
        <v>16</v>
      </c>
      <c r="G4">
        <v>2</v>
      </c>
      <c r="H4">
        <v>85000</v>
      </c>
    </row>
    <row r="5" spans="1:8" x14ac:dyDescent="0.25">
      <c r="A5" t="s">
        <v>146</v>
      </c>
      <c r="B5" t="s">
        <v>132</v>
      </c>
      <c r="C5" t="s">
        <v>153</v>
      </c>
      <c r="D5" t="s">
        <v>159</v>
      </c>
      <c r="E5">
        <v>30</v>
      </c>
      <c r="F5" t="s">
        <v>16</v>
      </c>
      <c r="G5">
        <v>2</v>
      </c>
      <c r="H5">
        <v>45000</v>
      </c>
    </row>
    <row r="6" spans="1:8" x14ac:dyDescent="0.25">
      <c r="A6" t="s">
        <v>147</v>
      </c>
      <c r="B6" t="s">
        <v>136</v>
      </c>
      <c r="C6" t="s">
        <v>126</v>
      </c>
      <c r="D6" t="s">
        <v>160</v>
      </c>
      <c r="E6">
        <v>25</v>
      </c>
      <c r="F6" t="s">
        <v>16</v>
      </c>
      <c r="G6">
        <v>1</v>
      </c>
      <c r="H6">
        <v>95000</v>
      </c>
    </row>
    <row r="7" spans="1:8" x14ac:dyDescent="0.25">
      <c r="A7" t="s">
        <v>148</v>
      </c>
      <c r="B7" t="s">
        <v>137</v>
      </c>
      <c r="C7" t="s">
        <v>154</v>
      </c>
      <c r="D7" t="s">
        <v>161</v>
      </c>
      <c r="E7">
        <v>30</v>
      </c>
      <c r="F7" t="s">
        <v>16</v>
      </c>
      <c r="G7">
        <v>1</v>
      </c>
      <c r="H7">
        <v>120000</v>
      </c>
    </row>
    <row r="8" spans="1:8" x14ac:dyDescent="0.25">
      <c r="A8" t="s">
        <v>149</v>
      </c>
      <c r="B8" t="s">
        <v>139</v>
      </c>
      <c r="C8" t="s">
        <v>155</v>
      </c>
      <c r="D8" t="s">
        <v>162</v>
      </c>
      <c r="E8">
        <v>50</v>
      </c>
      <c r="F8" t="s">
        <v>16</v>
      </c>
      <c r="G8">
        <v>0.5</v>
      </c>
      <c r="H8">
        <v>35000</v>
      </c>
    </row>
    <row r="9" spans="1:8" x14ac:dyDescent="0.25">
      <c r="A9" t="s">
        <v>150</v>
      </c>
      <c r="B9" t="s">
        <v>140</v>
      </c>
      <c r="C9" t="s">
        <v>156</v>
      </c>
      <c r="D9" t="s">
        <v>163</v>
      </c>
      <c r="E9">
        <v>40</v>
      </c>
      <c r="F9" t="s">
        <v>16</v>
      </c>
      <c r="G9">
        <v>0.5</v>
      </c>
      <c r="H9">
        <v>65500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topLeftCell="G1" workbookViewId="0">
      <selection activeCell="I20" sqref="I20"/>
    </sheetView>
  </sheetViews>
  <sheetFormatPr defaultRowHeight="15" x14ac:dyDescent="0.25"/>
  <cols>
    <col min="1" max="1" width="11" bestFit="1" customWidth="1"/>
    <col min="2" max="2" width="15.7109375" bestFit="1" customWidth="1"/>
    <col min="3" max="3" width="7.42578125" bestFit="1" customWidth="1"/>
    <col min="4" max="4" width="10.5703125" bestFit="1" customWidth="1"/>
    <col min="5" max="5" width="14.140625" bestFit="1" customWidth="1"/>
    <col min="6" max="6" width="13.7109375" bestFit="1" customWidth="1"/>
    <col min="7" max="7" width="8.5703125" bestFit="1" customWidth="1"/>
    <col min="8" max="8" width="25.28515625" bestFit="1" customWidth="1"/>
    <col min="9" max="9" width="13.7109375" bestFit="1" customWidth="1"/>
    <col min="10" max="10" width="26.42578125" style="10" customWidth="1"/>
    <col min="11" max="11" width="10" bestFit="1" customWidth="1"/>
    <col min="12" max="12" width="15" bestFit="1" customWidth="1"/>
    <col min="13" max="13" width="16.85546875" bestFit="1" customWidth="1"/>
    <col min="14" max="14" width="18.28515625" bestFit="1" customWidth="1"/>
  </cols>
  <sheetData>
    <row r="1" spans="1:14" x14ac:dyDescent="0.25">
      <c r="A1" s="2" t="s">
        <v>459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  <c r="G1" s="2" t="s">
        <v>465</v>
      </c>
      <c r="H1" s="2" t="s">
        <v>447</v>
      </c>
      <c r="I1" s="2" t="s">
        <v>466</v>
      </c>
      <c r="J1" s="12" t="s">
        <v>467</v>
      </c>
      <c r="K1" s="2" t="s">
        <v>453</v>
      </c>
      <c r="L1" s="2" t="s">
        <v>468</v>
      </c>
      <c r="M1" s="2" t="s">
        <v>469</v>
      </c>
      <c r="N1" s="6" t="s">
        <v>470</v>
      </c>
    </row>
    <row r="2" spans="1:14" x14ac:dyDescent="0.25">
      <c r="A2" t="s">
        <v>164</v>
      </c>
      <c r="B2" t="s">
        <v>175</v>
      </c>
      <c r="C2" t="s">
        <v>185</v>
      </c>
      <c r="D2" s="5">
        <v>38447</v>
      </c>
      <c r="E2" t="s">
        <v>187</v>
      </c>
      <c r="F2" t="s">
        <v>197</v>
      </c>
      <c r="G2" t="s">
        <v>18</v>
      </c>
      <c r="H2" s="4" t="s">
        <v>207</v>
      </c>
      <c r="I2">
        <f ca="1">RANDBETWEEN(9800000000,9999999999)</f>
        <v>9883660627</v>
      </c>
      <c r="J2" s="13" t="s">
        <v>217</v>
      </c>
      <c r="K2" t="s">
        <v>143</v>
      </c>
      <c r="L2" t="str">
        <f>IFERROR(INDEX(Coupon!$B:$B,MATCH(A2,Coupon!$F$1:$F$12,0)),"!!!Not allocate!!!")</f>
        <v>No coupon code</v>
      </c>
      <c r="M2" t="s">
        <v>411</v>
      </c>
      <c r="N2">
        <f ca="1">RANDBETWEEN(9800000000,9999999999)</f>
        <v>9963609921</v>
      </c>
    </row>
    <row r="3" spans="1:14" x14ac:dyDescent="0.25">
      <c r="A3" t="s">
        <v>165</v>
      </c>
      <c r="B3" t="s">
        <v>176</v>
      </c>
      <c r="C3" t="s">
        <v>186</v>
      </c>
      <c r="D3" s="5">
        <v>38172</v>
      </c>
      <c r="E3" t="s">
        <v>188</v>
      </c>
      <c r="F3" t="s">
        <v>198</v>
      </c>
      <c r="G3" t="s">
        <v>19</v>
      </c>
      <c r="H3" s="4" t="s">
        <v>208</v>
      </c>
      <c r="I3">
        <f t="shared" ref="I3:I12" ca="1" si="0">RANDBETWEEN(9800000000,9999999999)</f>
        <v>9881378819</v>
      </c>
      <c r="J3" s="13" t="s">
        <v>424</v>
      </c>
      <c r="K3" t="s">
        <v>144</v>
      </c>
      <c r="L3" t="str">
        <f>IFERROR(INDEX(Coupon!$B:$B,MATCH(A3,Coupon!$F$1:$F$12,0)),"!!!Not allocate!!!")</f>
        <v>DISC50_002</v>
      </c>
      <c r="M3" t="s">
        <v>412</v>
      </c>
      <c r="N3">
        <f t="shared" ref="N3:N12" ca="1" si="1">RANDBETWEEN(9800000000,9999999999)</f>
        <v>9881436703</v>
      </c>
    </row>
    <row r="4" spans="1:14" x14ac:dyDescent="0.25">
      <c r="A4" t="s">
        <v>166</v>
      </c>
      <c r="B4" t="s">
        <v>177</v>
      </c>
      <c r="C4" t="s">
        <v>185</v>
      </c>
      <c r="D4" s="5">
        <v>39023</v>
      </c>
      <c r="E4" t="s">
        <v>189</v>
      </c>
      <c r="F4" t="s">
        <v>199</v>
      </c>
      <c r="G4" t="s">
        <v>20</v>
      </c>
      <c r="H4" s="4" t="s">
        <v>209</v>
      </c>
      <c r="I4">
        <f t="shared" ca="1" si="0"/>
        <v>9911535295</v>
      </c>
      <c r="J4" s="13" t="s">
        <v>425</v>
      </c>
      <c r="K4" t="s">
        <v>145</v>
      </c>
      <c r="L4" t="str">
        <f>IFERROR(INDEX(Coupon!$B:$B,MATCH(A4,Coupon!$F$1:$F$12,0)),"!!!Not allocate!!!")</f>
        <v>DISC50_003</v>
      </c>
      <c r="M4" t="s">
        <v>413</v>
      </c>
      <c r="N4">
        <f t="shared" ca="1" si="1"/>
        <v>9806742932</v>
      </c>
    </row>
    <row r="5" spans="1:14" x14ac:dyDescent="0.25">
      <c r="A5" t="s">
        <v>168</v>
      </c>
      <c r="B5" t="s">
        <v>178</v>
      </c>
      <c r="C5" t="s">
        <v>186</v>
      </c>
      <c r="D5" s="5">
        <v>38298</v>
      </c>
      <c r="E5" t="s">
        <v>190</v>
      </c>
      <c r="F5" t="s">
        <v>200</v>
      </c>
      <c r="G5" t="s">
        <v>21</v>
      </c>
      <c r="H5" s="4" t="s">
        <v>210</v>
      </c>
      <c r="I5">
        <f t="shared" ca="1" si="0"/>
        <v>9890971274</v>
      </c>
      <c r="J5" s="13" t="s">
        <v>426</v>
      </c>
      <c r="K5" t="s">
        <v>146</v>
      </c>
      <c r="L5" t="str">
        <f>IFERROR(INDEX(Coupon!$B:$B,MATCH(A5,Coupon!$F$1:$F$12,0)),"!!!Not allocate!!!")</f>
        <v>DISC50_004</v>
      </c>
      <c r="M5" t="s">
        <v>414</v>
      </c>
      <c r="N5">
        <f t="shared" ca="1" si="1"/>
        <v>9958232731</v>
      </c>
    </row>
    <row r="6" spans="1:14" x14ac:dyDescent="0.25">
      <c r="A6" t="s">
        <v>167</v>
      </c>
      <c r="B6" t="s">
        <v>179</v>
      </c>
      <c r="C6" t="s">
        <v>185</v>
      </c>
      <c r="D6" s="5">
        <v>38087</v>
      </c>
      <c r="E6" t="s">
        <v>191</v>
      </c>
      <c r="F6" t="s">
        <v>201</v>
      </c>
      <c r="G6" t="s">
        <v>21</v>
      </c>
      <c r="H6" t="s">
        <v>212</v>
      </c>
      <c r="I6">
        <f t="shared" ca="1" si="0"/>
        <v>9813817823</v>
      </c>
      <c r="J6" s="13" t="s">
        <v>427</v>
      </c>
      <c r="K6" t="s">
        <v>146</v>
      </c>
      <c r="L6" t="str">
        <f>IFERROR(INDEX(Coupon!$B:$B,MATCH(A6,Coupon!$F$1:$F$12,0)),"!!!Not allocate!!!")</f>
        <v>DISC50_005</v>
      </c>
      <c r="M6" t="s">
        <v>415</v>
      </c>
      <c r="N6">
        <f t="shared" ca="1" si="1"/>
        <v>9819775089</v>
      </c>
    </row>
    <row r="7" spans="1:14" x14ac:dyDescent="0.25">
      <c r="A7" t="s">
        <v>169</v>
      </c>
      <c r="B7" t="s">
        <v>180</v>
      </c>
      <c r="C7" t="s">
        <v>185</v>
      </c>
      <c r="D7" s="5">
        <v>38237</v>
      </c>
      <c r="E7" t="s">
        <v>192</v>
      </c>
      <c r="F7" t="s">
        <v>202</v>
      </c>
      <c r="G7" t="s">
        <v>19</v>
      </c>
      <c r="H7" t="s">
        <v>213</v>
      </c>
      <c r="I7">
        <f t="shared" ca="1" si="0"/>
        <v>9810844898</v>
      </c>
      <c r="J7" s="13" t="s">
        <v>428</v>
      </c>
      <c r="K7" t="s">
        <v>147</v>
      </c>
      <c r="L7" t="str">
        <f>IFERROR(INDEX(Coupon!$B:$B,MATCH(A7,Coupon!$F$1:$F$12,0)),"!!!Not allocate!!!")</f>
        <v>!!!Not allocate!!!</v>
      </c>
      <c r="M7" t="s">
        <v>416</v>
      </c>
      <c r="N7">
        <f t="shared" ca="1" si="1"/>
        <v>9838093495</v>
      </c>
    </row>
    <row r="8" spans="1:14" x14ac:dyDescent="0.25">
      <c r="A8" t="s">
        <v>170</v>
      </c>
      <c r="B8" t="s">
        <v>181</v>
      </c>
      <c r="C8" t="s">
        <v>186</v>
      </c>
      <c r="D8" s="5">
        <v>39055</v>
      </c>
      <c r="E8" t="s">
        <v>193</v>
      </c>
      <c r="F8" t="s">
        <v>203</v>
      </c>
      <c r="G8" t="s">
        <v>20</v>
      </c>
      <c r="H8" s="4" t="s">
        <v>215</v>
      </c>
      <c r="I8">
        <f t="shared" ca="1" si="0"/>
        <v>9855102808</v>
      </c>
      <c r="J8" s="13" t="s">
        <v>429</v>
      </c>
      <c r="K8" t="s">
        <v>143</v>
      </c>
      <c r="L8" t="str">
        <f>IFERROR(INDEX(Coupon!$B:$B,MATCH(A8,Coupon!$F$1:$F$12,0)),"!!!Not allocate!!!")</f>
        <v>!!!Not allocate!!!</v>
      </c>
      <c r="M8" t="s">
        <v>417</v>
      </c>
      <c r="N8">
        <f t="shared" ca="1" si="1"/>
        <v>9837185115</v>
      </c>
    </row>
    <row r="9" spans="1:14" x14ac:dyDescent="0.25">
      <c r="A9" t="s">
        <v>171</v>
      </c>
      <c r="B9" t="s">
        <v>182</v>
      </c>
      <c r="C9" t="s">
        <v>186</v>
      </c>
      <c r="D9" s="5">
        <v>38023</v>
      </c>
      <c r="E9" t="s">
        <v>194</v>
      </c>
      <c r="F9" t="s">
        <v>204</v>
      </c>
      <c r="G9" t="s">
        <v>19</v>
      </c>
      <c r="H9" t="s">
        <v>214</v>
      </c>
      <c r="I9">
        <f t="shared" ca="1" si="0"/>
        <v>9965359074</v>
      </c>
      <c r="J9" s="13" t="s">
        <v>430</v>
      </c>
      <c r="K9" t="s">
        <v>149</v>
      </c>
      <c r="L9" t="str">
        <f>IFERROR(INDEX(Coupon!$B:$B,MATCH(A9,Coupon!$F$1:$F$12,0)),"!!!Not allocate!!!")</f>
        <v>!!!Not allocate!!!</v>
      </c>
      <c r="M9" t="s">
        <v>418</v>
      </c>
      <c r="N9">
        <f t="shared" ca="1" si="1"/>
        <v>9949157207</v>
      </c>
    </row>
    <row r="10" spans="1:14" x14ac:dyDescent="0.25">
      <c r="A10" t="s">
        <v>172</v>
      </c>
      <c r="B10" t="s">
        <v>183</v>
      </c>
      <c r="C10" t="s">
        <v>185</v>
      </c>
      <c r="D10" s="5">
        <v>38416</v>
      </c>
      <c r="E10" t="s">
        <v>195</v>
      </c>
      <c r="F10" t="s">
        <v>205</v>
      </c>
      <c r="G10" t="s">
        <v>19</v>
      </c>
      <c r="H10" t="s">
        <v>216</v>
      </c>
      <c r="I10">
        <f t="shared" ca="1" si="0"/>
        <v>9885138514</v>
      </c>
      <c r="J10" s="13" t="s">
        <v>431</v>
      </c>
      <c r="K10" t="s">
        <v>149</v>
      </c>
      <c r="L10" t="str">
        <f>IFERROR(INDEX(Coupon!$B:$B,MATCH(A10,Coupon!$F$1:$F$12,0)),"!!!Not allocate!!!")</f>
        <v>!!!Not allocate!!!</v>
      </c>
      <c r="M10" t="s">
        <v>419</v>
      </c>
      <c r="N10">
        <f t="shared" ca="1" si="1"/>
        <v>9915463070</v>
      </c>
    </row>
    <row r="11" spans="1:14" x14ac:dyDescent="0.25">
      <c r="A11" t="s">
        <v>173</v>
      </c>
      <c r="B11" t="s">
        <v>178</v>
      </c>
      <c r="C11" t="s">
        <v>186</v>
      </c>
      <c r="D11" s="5">
        <v>38117</v>
      </c>
      <c r="E11" t="s">
        <v>190</v>
      </c>
      <c r="F11" t="s">
        <v>200</v>
      </c>
      <c r="G11" t="s">
        <v>20</v>
      </c>
      <c r="H11" s="4" t="s">
        <v>210</v>
      </c>
      <c r="I11">
        <f t="shared" ca="1" si="0"/>
        <v>9892095022</v>
      </c>
      <c r="J11" s="13" t="s">
        <v>432</v>
      </c>
      <c r="K11" t="s">
        <v>150</v>
      </c>
      <c r="L11" t="str">
        <f>IFERROR(INDEX(Coupon!$B:$B,MATCH(A11,Coupon!$F$1:$F$12,0)),"!!!Not allocate!!!")</f>
        <v>!!!Not allocate!!!</v>
      </c>
      <c r="M11" t="s">
        <v>420</v>
      </c>
      <c r="N11">
        <f t="shared" ca="1" si="1"/>
        <v>9927611110</v>
      </c>
    </row>
    <row r="12" spans="1:14" x14ac:dyDescent="0.25">
      <c r="A12" t="s">
        <v>174</v>
      </c>
      <c r="B12" t="s">
        <v>184</v>
      </c>
      <c r="C12" t="s">
        <v>186</v>
      </c>
      <c r="D12" s="5">
        <v>38607</v>
      </c>
      <c r="E12" t="s">
        <v>196</v>
      </c>
      <c r="F12" t="s">
        <v>206</v>
      </c>
      <c r="G12" t="s">
        <v>18</v>
      </c>
      <c r="H12" s="4" t="s">
        <v>211</v>
      </c>
      <c r="I12">
        <f t="shared" ca="1" si="0"/>
        <v>9932377806</v>
      </c>
      <c r="J12" s="13" t="s">
        <v>433</v>
      </c>
      <c r="K12" t="s">
        <v>329</v>
      </c>
      <c r="L12" t="str">
        <f>IFERROR(INDEX(Coupon!$B:$B,MATCH(A12,Coupon!$F$1:$F$12,0)),"!!!Not allocate!!!")</f>
        <v>!!!Not allocate!!!</v>
      </c>
      <c r="M12" t="s">
        <v>421</v>
      </c>
      <c r="N12">
        <f t="shared" ca="1" si="1"/>
        <v>9931799434</v>
      </c>
    </row>
  </sheetData>
  <hyperlinks>
    <hyperlink ref="H2" r:id="rId1" xr:uid="{00000000-0004-0000-0400-000000000000}"/>
    <hyperlink ref="H3" r:id="rId2" xr:uid="{00000000-0004-0000-0400-000001000000}"/>
    <hyperlink ref="H4" r:id="rId3" xr:uid="{00000000-0004-0000-0400-000002000000}"/>
    <hyperlink ref="H11" r:id="rId4" xr:uid="{00000000-0004-0000-0400-000003000000}"/>
    <hyperlink ref="H12" r:id="rId5" xr:uid="{00000000-0004-0000-0400-000004000000}"/>
    <hyperlink ref="H6" r:id="rId6" xr:uid="{00000000-0004-0000-0400-000005000000}"/>
    <hyperlink ref="H7" r:id="rId7" xr:uid="{00000000-0004-0000-0400-000006000000}"/>
    <hyperlink ref="H9" r:id="rId8" xr:uid="{00000000-0004-0000-0400-000007000000}"/>
    <hyperlink ref="H5" r:id="rId9" xr:uid="{00000000-0004-0000-0400-000008000000}"/>
    <hyperlink ref="H10" r:id="rId10" xr:uid="{00000000-0004-0000-0400-000009000000}"/>
    <hyperlink ref="H8" r:id="rId11" xr:uid="{00000000-0004-0000-0400-00000A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E17" sqref="E17"/>
    </sheetView>
  </sheetViews>
  <sheetFormatPr defaultRowHeight="15" x14ac:dyDescent="0.25"/>
  <cols>
    <col min="1" max="1" width="12.28515625" bestFit="1" customWidth="1"/>
    <col min="2" max="2" width="11.140625" customWidth="1"/>
    <col min="3" max="3" width="8.7109375" bestFit="1" customWidth="1"/>
    <col min="4" max="4" width="10" bestFit="1" customWidth="1"/>
    <col min="5" max="5" width="14.5703125" bestFit="1" customWidth="1"/>
    <col min="6" max="6" width="9.140625" bestFit="1" customWidth="1"/>
  </cols>
  <sheetData>
    <row r="1" spans="1:6" ht="17.45" customHeight="1" x14ac:dyDescent="0.25">
      <c r="A1" s="2" t="s">
        <v>471</v>
      </c>
      <c r="B1" s="11" t="s">
        <v>459</v>
      </c>
      <c r="C1" s="2" t="s">
        <v>442</v>
      </c>
      <c r="D1" s="2" t="s">
        <v>453</v>
      </c>
      <c r="E1" s="2" t="s">
        <v>472</v>
      </c>
      <c r="F1" s="2" t="s">
        <v>473</v>
      </c>
    </row>
    <row r="2" spans="1:6" x14ac:dyDescent="0.25">
      <c r="A2" t="s">
        <v>218</v>
      </c>
      <c r="B2" t="s">
        <v>164</v>
      </c>
      <c r="C2" t="s">
        <v>69</v>
      </c>
      <c r="D2" t="str">
        <f>INDEX(applicant!$K$2:$K$15,MATCH(application!B2,applicant!$A$1:$A$17,0))</f>
        <v>PRO002</v>
      </c>
      <c r="E2" s="1">
        <v>45811</v>
      </c>
      <c r="F2" t="s">
        <v>230</v>
      </c>
    </row>
    <row r="3" spans="1:6" x14ac:dyDescent="0.25">
      <c r="A3" t="s">
        <v>219</v>
      </c>
      <c r="B3" t="s">
        <v>165</v>
      </c>
      <c r="C3" t="s">
        <v>70</v>
      </c>
      <c r="D3" t="str">
        <f>INDEX(applicant!$K$2:$K$15,MATCH(application!B3,applicant!$A$1:$A$17,0))</f>
        <v>PRO003</v>
      </c>
      <c r="E3" s="1">
        <v>45771</v>
      </c>
      <c r="F3" t="s">
        <v>230</v>
      </c>
    </row>
    <row r="4" spans="1:6" x14ac:dyDescent="0.25">
      <c r="A4" t="s">
        <v>220</v>
      </c>
      <c r="B4" t="s">
        <v>166</v>
      </c>
      <c r="C4" t="s">
        <v>71</v>
      </c>
      <c r="D4" t="str">
        <f>INDEX(applicant!$K$2:$K$15,MATCH(application!B4,applicant!$A$1:$A$17,0))</f>
        <v>PRO004</v>
      </c>
      <c r="E4" s="1">
        <v>45796</v>
      </c>
      <c r="F4" t="s">
        <v>228</v>
      </c>
    </row>
    <row r="5" spans="1:6" x14ac:dyDescent="0.25">
      <c r="A5" t="s">
        <v>221</v>
      </c>
      <c r="B5" t="s">
        <v>168</v>
      </c>
      <c r="C5" t="s">
        <v>72</v>
      </c>
      <c r="D5" t="str">
        <f>INDEX(applicant!$K$2:$K$15,MATCH(application!B5,applicant!$A$1:$A$17,0))</f>
        <v>PRO004</v>
      </c>
      <c r="E5" s="1">
        <v>45789</v>
      </c>
      <c r="F5" t="s">
        <v>229</v>
      </c>
    </row>
    <row r="6" spans="1:6" x14ac:dyDescent="0.25">
      <c r="A6" t="s">
        <v>222</v>
      </c>
      <c r="B6" t="s">
        <v>167</v>
      </c>
      <c r="C6" t="s">
        <v>73</v>
      </c>
      <c r="D6" t="str">
        <f>INDEX(applicant!$K$2:$K$15,MATCH(application!B6,applicant!$A$1:$A$17,0))</f>
        <v>PRO005</v>
      </c>
      <c r="E6" s="1">
        <v>45700</v>
      </c>
      <c r="F6" t="s">
        <v>230</v>
      </c>
    </row>
    <row r="7" spans="1:6" x14ac:dyDescent="0.25">
      <c r="A7" t="s">
        <v>223</v>
      </c>
      <c r="B7" t="s">
        <v>169</v>
      </c>
      <c r="C7" t="s">
        <v>74</v>
      </c>
      <c r="D7" t="str">
        <f>INDEX(applicant!$K$2:$K$15,MATCH(application!B7,applicant!$A$1:$A$17,0))</f>
        <v>PRO001</v>
      </c>
      <c r="E7" s="1">
        <v>45740</v>
      </c>
      <c r="F7" t="s">
        <v>228</v>
      </c>
    </row>
    <row r="8" spans="1:6" x14ac:dyDescent="0.25">
      <c r="A8" t="s">
        <v>224</v>
      </c>
      <c r="B8" t="s">
        <v>170</v>
      </c>
      <c r="C8" t="s">
        <v>75</v>
      </c>
      <c r="D8" t="str">
        <f>INDEX(applicant!$K$2:$K$15,MATCH(application!B8,applicant!$A$1:$A$17,0))</f>
        <v>PRO007</v>
      </c>
      <c r="E8" s="1">
        <v>45674</v>
      </c>
      <c r="F8" t="s">
        <v>230</v>
      </c>
    </row>
    <row r="9" spans="1:6" x14ac:dyDescent="0.25">
      <c r="A9" t="s">
        <v>225</v>
      </c>
      <c r="B9" t="s">
        <v>171</v>
      </c>
      <c r="C9" t="s">
        <v>76</v>
      </c>
      <c r="D9" t="str">
        <f>INDEX(applicant!$K$2:$K$15,MATCH(application!B9,applicant!$A$1:$A$17,0))</f>
        <v>PRO007</v>
      </c>
      <c r="E9" s="1">
        <v>45729</v>
      </c>
      <c r="F9" t="s">
        <v>228</v>
      </c>
    </row>
    <row r="10" spans="1:6" x14ac:dyDescent="0.25">
      <c r="A10" t="s">
        <v>226</v>
      </c>
      <c r="B10" t="s">
        <v>172</v>
      </c>
      <c r="C10" t="s">
        <v>422</v>
      </c>
      <c r="D10" t="str">
        <f>INDEX(applicant!$K$2:$K$15,MATCH(application!B10,applicant!$A$1:$A$17,0))</f>
        <v>PRO008</v>
      </c>
      <c r="E10" s="1">
        <v>45700</v>
      </c>
      <c r="F10" t="s">
        <v>230</v>
      </c>
    </row>
    <row r="11" spans="1:6" x14ac:dyDescent="0.25">
      <c r="A11" t="s">
        <v>227</v>
      </c>
      <c r="B11" t="s">
        <v>173</v>
      </c>
      <c r="C11" t="s">
        <v>423</v>
      </c>
      <c r="D11" t="str">
        <f>IFERROR(INDEX(applicant!$K$2:$K$15,MATCH(application!B11,applicant!$A$1:$A$17,0)),"")</f>
        <v>PRO009</v>
      </c>
      <c r="E11" s="1">
        <v>45708</v>
      </c>
      <c r="F11" t="s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topLeftCell="B1" workbookViewId="0">
      <selection activeCell="E22" sqref="E22"/>
    </sheetView>
  </sheetViews>
  <sheetFormatPr defaultRowHeight="15" x14ac:dyDescent="0.25"/>
  <cols>
    <col min="1" max="1" width="13.42578125" bestFit="1" customWidth="1"/>
    <col min="2" max="2" width="12.28515625" bestFit="1" customWidth="1"/>
    <col min="3" max="3" width="11.7109375" bestFit="1" customWidth="1"/>
    <col min="4" max="4" width="25.85546875" bestFit="1" customWidth="1"/>
    <col min="5" max="7" width="25.85546875" customWidth="1"/>
    <col min="8" max="8" width="12.85546875" bestFit="1" customWidth="1"/>
    <col min="9" max="9" width="6.28515625" bestFit="1" customWidth="1"/>
  </cols>
  <sheetData>
    <row r="1" spans="1:8" x14ac:dyDescent="0.25">
      <c r="A1" s="2" t="s">
        <v>474</v>
      </c>
      <c r="B1" s="2" t="s">
        <v>475</v>
      </c>
      <c r="C1" s="2" t="s">
        <v>476</v>
      </c>
      <c r="D1" s="2" t="s">
        <v>477</v>
      </c>
      <c r="E1" s="2" t="s">
        <v>478</v>
      </c>
      <c r="F1" s="2" t="s">
        <v>479</v>
      </c>
      <c r="G1" s="2" t="s">
        <v>480</v>
      </c>
      <c r="H1" s="2" t="s">
        <v>481</v>
      </c>
    </row>
    <row r="2" spans="1:8" x14ac:dyDescent="0.25">
      <c r="A2" t="s">
        <v>231</v>
      </c>
      <c r="B2" t="s">
        <v>218</v>
      </c>
      <c r="C2" t="s">
        <v>241</v>
      </c>
      <c r="D2" t="s">
        <v>242</v>
      </c>
      <c r="E2" t="s">
        <v>248</v>
      </c>
      <c r="F2" s="10">
        <v>0</v>
      </c>
      <c r="G2" s="10">
        <v>8.8000000000000007</v>
      </c>
      <c r="H2">
        <v>2021</v>
      </c>
    </row>
    <row r="3" spans="1:8" x14ac:dyDescent="0.25">
      <c r="A3" t="s">
        <v>232</v>
      </c>
      <c r="B3" t="s">
        <v>218</v>
      </c>
      <c r="C3" t="s">
        <v>24</v>
      </c>
      <c r="D3" t="s">
        <v>242</v>
      </c>
      <c r="E3" t="s">
        <v>247</v>
      </c>
      <c r="F3" s="10">
        <v>91.5</v>
      </c>
      <c r="G3" s="10">
        <v>0</v>
      </c>
      <c r="H3">
        <v>2020</v>
      </c>
    </row>
    <row r="4" spans="1:8" x14ac:dyDescent="0.25">
      <c r="A4" t="s">
        <v>233</v>
      </c>
      <c r="B4" t="s">
        <v>219</v>
      </c>
      <c r="C4" t="s">
        <v>241</v>
      </c>
      <c r="D4" t="s">
        <v>243</v>
      </c>
      <c r="E4" t="s">
        <v>248</v>
      </c>
      <c r="F4" s="10">
        <v>0</v>
      </c>
      <c r="G4" s="10">
        <v>9.1999999999999993</v>
      </c>
      <c r="H4">
        <v>2021</v>
      </c>
    </row>
    <row r="5" spans="1:8" x14ac:dyDescent="0.25">
      <c r="A5" t="s">
        <v>234</v>
      </c>
      <c r="B5" t="s">
        <v>219</v>
      </c>
      <c r="C5" t="s">
        <v>24</v>
      </c>
      <c r="D5" t="s">
        <v>244</v>
      </c>
      <c r="E5" t="s">
        <v>248</v>
      </c>
      <c r="F5" s="10">
        <v>0</v>
      </c>
      <c r="G5" s="10">
        <v>8.8000000000000007</v>
      </c>
      <c r="H5">
        <v>2021</v>
      </c>
    </row>
    <row r="6" spans="1:8" x14ac:dyDescent="0.25">
      <c r="A6" t="s">
        <v>235</v>
      </c>
      <c r="B6" t="s">
        <v>220</v>
      </c>
      <c r="C6" t="s">
        <v>241</v>
      </c>
      <c r="D6" t="s">
        <v>245</v>
      </c>
      <c r="E6" t="s">
        <v>247</v>
      </c>
      <c r="F6" s="10">
        <v>95</v>
      </c>
      <c r="G6" s="10">
        <v>0</v>
      </c>
      <c r="H6">
        <v>2019</v>
      </c>
    </row>
    <row r="7" spans="1:8" x14ac:dyDescent="0.25">
      <c r="A7" t="s">
        <v>236</v>
      </c>
      <c r="B7" t="s">
        <v>220</v>
      </c>
      <c r="C7" t="s">
        <v>24</v>
      </c>
      <c r="D7" t="s">
        <v>245</v>
      </c>
      <c r="E7" t="s">
        <v>247</v>
      </c>
      <c r="F7" s="10">
        <v>85</v>
      </c>
      <c r="G7" s="10">
        <v>0</v>
      </c>
      <c r="H7">
        <v>2020</v>
      </c>
    </row>
    <row r="8" spans="1:8" x14ac:dyDescent="0.25">
      <c r="A8" t="s">
        <v>237</v>
      </c>
      <c r="B8" t="s">
        <v>221</v>
      </c>
      <c r="C8" t="s">
        <v>241</v>
      </c>
      <c r="D8" t="s">
        <v>246</v>
      </c>
      <c r="E8" t="s">
        <v>248</v>
      </c>
      <c r="F8" s="10">
        <v>0</v>
      </c>
      <c r="G8" s="10">
        <v>9.4</v>
      </c>
      <c r="H8">
        <v>2022</v>
      </c>
    </row>
    <row r="9" spans="1:8" x14ac:dyDescent="0.25">
      <c r="A9" t="s">
        <v>238</v>
      </c>
      <c r="B9" t="s">
        <v>221</v>
      </c>
      <c r="C9" t="s">
        <v>24</v>
      </c>
      <c r="D9" t="s">
        <v>246</v>
      </c>
      <c r="E9" t="s">
        <v>247</v>
      </c>
      <c r="F9" s="10">
        <v>88</v>
      </c>
      <c r="G9" s="10">
        <v>0</v>
      </c>
      <c r="H9">
        <v>2023</v>
      </c>
    </row>
    <row r="10" spans="1:8" x14ac:dyDescent="0.25">
      <c r="A10" t="s">
        <v>239</v>
      </c>
      <c r="B10" t="s">
        <v>222</v>
      </c>
      <c r="C10" t="s">
        <v>241</v>
      </c>
      <c r="D10" t="s">
        <v>242</v>
      </c>
      <c r="E10" t="s">
        <v>248</v>
      </c>
      <c r="F10" s="10">
        <v>0</v>
      </c>
      <c r="G10" s="10">
        <v>8.4</v>
      </c>
      <c r="H10">
        <v>2020</v>
      </c>
    </row>
    <row r="11" spans="1:8" x14ac:dyDescent="0.25">
      <c r="A11" t="s">
        <v>240</v>
      </c>
      <c r="B11" t="s">
        <v>222</v>
      </c>
      <c r="C11" t="s">
        <v>24</v>
      </c>
      <c r="D11" t="s">
        <v>242</v>
      </c>
      <c r="E11" t="s">
        <v>247</v>
      </c>
      <c r="F11" s="10">
        <v>95</v>
      </c>
      <c r="G11" s="10">
        <v>0</v>
      </c>
      <c r="H11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E19" sqref="E19"/>
    </sheetView>
  </sheetViews>
  <sheetFormatPr defaultRowHeight="15" x14ac:dyDescent="0.25"/>
  <cols>
    <col min="1" max="1" width="11.5703125" bestFit="1" customWidth="1"/>
    <col min="2" max="2" width="12.28515625" bestFit="1" customWidth="1"/>
    <col min="3" max="3" width="14" bestFit="1" customWidth="1"/>
    <col min="4" max="4" width="16.5703125" bestFit="1" customWidth="1"/>
    <col min="5" max="5" width="30.140625" bestFit="1" customWidth="1"/>
  </cols>
  <sheetData>
    <row r="1" spans="1:5" x14ac:dyDescent="0.25">
      <c r="A1" s="2" t="s">
        <v>482</v>
      </c>
      <c r="B1" s="2" t="s">
        <v>471</v>
      </c>
      <c r="C1" s="2" t="s">
        <v>483</v>
      </c>
      <c r="D1" s="2" t="s">
        <v>484</v>
      </c>
      <c r="E1" s="2" t="s">
        <v>485</v>
      </c>
    </row>
    <row r="2" spans="1:5" x14ac:dyDescent="0.25">
      <c r="A2" t="s">
        <v>249</v>
      </c>
      <c r="B2" t="s">
        <v>218</v>
      </c>
      <c r="C2" t="s">
        <v>26</v>
      </c>
      <c r="D2" t="s">
        <v>29</v>
      </c>
      <c r="E2" t="s">
        <v>38</v>
      </c>
    </row>
    <row r="3" spans="1:5" x14ac:dyDescent="0.25">
      <c r="A3" t="s">
        <v>250</v>
      </c>
      <c r="B3" t="s">
        <v>219</v>
      </c>
      <c r="C3" t="s">
        <v>26</v>
      </c>
      <c r="D3" t="s">
        <v>30</v>
      </c>
      <c r="E3" t="s">
        <v>39</v>
      </c>
    </row>
    <row r="4" spans="1:5" x14ac:dyDescent="0.25">
      <c r="A4" t="s">
        <v>251</v>
      </c>
      <c r="B4" t="s">
        <v>220</v>
      </c>
      <c r="C4" t="s">
        <v>27</v>
      </c>
      <c r="D4" t="s">
        <v>31</v>
      </c>
      <c r="E4" t="s">
        <v>40</v>
      </c>
    </row>
    <row r="5" spans="1:5" x14ac:dyDescent="0.25">
      <c r="A5" t="s">
        <v>252</v>
      </c>
      <c r="B5" t="s">
        <v>221</v>
      </c>
      <c r="C5" t="s">
        <v>28</v>
      </c>
      <c r="D5" t="s">
        <v>32</v>
      </c>
      <c r="E5" t="s">
        <v>41</v>
      </c>
    </row>
    <row r="6" spans="1:5" x14ac:dyDescent="0.25">
      <c r="A6" t="s">
        <v>253</v>
      </c>
      <c r="B6" t="s">
        <v>222</v>
      </c>
      <c r="C6" t="s">
        <v>26</v>
      </c>
      <c r="D6" t="s">
        <v>32</v>
      </c>
      <c r="E6" t="s">
        <v>41</v>
      </c>
    </row>
    <row r="7" spans="1:5" x14ac:dyDescent="0.25">
      <c r="A7" t="s">
        <v>254</v>
      </c>
      <c r="B7" t="s">
        <v>223</v>
      </c>
      <c r="C7" t="s">
        <v>26</v>
      </c>
      <c r="D7" t="s">
        <v>33</v>
      </c>
      <c r="E7" t="s">
        <v>42</v>
      </c>
    </row>
    <row r="8" spans="1:5" x14ac:dyDescent="0.25">
      <c r="A8" t="s">
        <v>255</v>
      </c>
      <c r="B8" t="s">
        <v>224</v>
      </c>
      <c r="C8" t="s">
        <v>26</v>
      </c>
      <c r="D8" t="s">
        <v>34</v>
      </c>
      <c r="E8" t="s">
        <v>43</v>
      </c>
    </row>
    <row r="9" spans="1:5" x14ac:dyDescent="0.25">
      <c r="A9" t="s">
        <v>256</v>
      </c>
      <c r="B9" t="s">
        <v>225</v>
      </c>
      <c r="C9" t="s">
        <v>27</v>
      </c>
      <c r="D9" t="s">
        <v>35</v>
      </c>
      <c r="E9" t="s">
        <v>44</v>
      </c>
    </row>
    <row r="10" spans="1:5" x14ac:dyDescent="0.25">
      <c r="A10" t="s">
        <v>257</v>
      </c>
      <c r="B10" t="s">
        <v>226</v>
      </c>
      <c r="C10" t="s">
        <v>27</v>
      </c>
      <c r="D10" t="s">
        <v>36</v>
      </c>
      <c r="E10" t="s">
        <v>45</v>
      </c>
    </row>
    <row r="11" spans="1:5" x14ac:dyDescent="0.25">
      <c r="A11" t="s">
        <v>258</v>
      </c>
      <c r="B11" t="s">
        <v>227</v>
      </c>
      <c r="C11" t="s">
        <v>28</v>
      </c>
      <c r="D11" t="s">
        <v>37</v>
      </c>
      <c r="E11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>
      <selection activeCell="F19" sqref="F19"/>
    </sheetView>
  </sheetViews>
  <sheetFormatPr defaultRowHeight="15" x14ac:dyDescent="0.25"/>
  <cols>
    <col min="1" max="1" width="12.5703125" bestFit="1" customWidth="1"/>
    <col min="2" max="2" width="12.28515625" customWidth="1"/>
    <col min="3" max="3" width="11.5703125" bestFit="1" customWidth="1"/>
    <col min="4" max="4" width="13.7109375" bestFit="1" customWidth="1"/>
    <col min="5" max="5" width="13.85546875" bestFit="1" customWidth="1"/>
    <col min="6" max="6" width="24.7109375" bestFit="1" customWidth="1"/>
  </cols>
  <sheetData>
    <row r="1" spans="1:7" x14ac:dyDescent="0.25">
      <c r="A1" s="2" t="s">
        <v>486</v>
      </c>
      <c r="B1" s="2" t="s">
        <v>471</v>
      </c>
      <c r="C1" s="2" t="s">
        <v>487</v>
      </c>
      <c r="D1" s="2" t="s">
        <v>488</v>
      </c>
      <c r="E1" s="6" t="s">
        <v>489</v>
      </c>
      <c r="F1" s="6" t="s">
        <v>490</v>
      </c>
      <c r="G1" s="6" t="s">
        <v>453</v>
      </c>
    </row>
    <row r="2" spans="1:7" x14ac:dyDescent="0.25">
      <c r="A2" t="s">
        <v>259</v>
      </c>
      <c r="B2" t="s">
        <v>218</v>
      </c>
      <c r="C2">
        <f>INDEX(program!$H:$H,MATCH(appFeePayment!G2,program!$A:$A,0))</f>
        <v>75000</v>
      </c>
      <c r="D2" t="s">
        <v>47</v>
      </c>
      <c r="E2" t="s">
        <v>311</v>
      </c>
      <c r="F2" t="s">
        <v>312</v>
      </c>
      <c r="G2" t="str">
        <f>INDEX(application!$D:$D,MATCH(appFeePayment!B2,application!$A:$A,0))</f>
        <v>PRO002</v>
      </c>
    </row>
    <row r="3" spans="1:7" x14ac:dyDescent="0.25">
      <c r="A3" t="s">
        <v>260</v>
      </c>
      <c r="B3" t="s">
        <v>219</v>
      </c>
      <c r="C3">
        <f>INDEX(program!$H:$H,MATCH(appFeePayment!G3,program!$A:$A,0))</f>
        <v>85000</v>
      </c>
      <c r="D3" t="s">
        <v>48</v>
      </c>
      <c r="E3" t="s">
        <v>311</v>
      </c>
      <c r="F3" t="s">
        <v>313</v>
      </c>
      <c r="G3" t="str">
        <f>INDEX(application!$D:$D,MATCH(appFeePayment!B3,application!$A:$A,0))</f>
        <v>PRO003</v>
      </c>
    </row>
    <row r="4" spans="1:7" x14ac:dyDescent="0.25">
      <c r="A4" t="s">
        <v>261</v>
      </c>
      <c r="B4" t="s">
        <v>220</v>
      </c>
      <c r="C4">
        <f>INDEX(program!$H:$H,MATCH(appFeePayment!G4,program!$A:$A,0))</f>
        <v>45000</v>
      </c>
      <c r="D4" t="s">
        <v>48</v>
      </c>
      <c r="E4" t="s">
        <v>311</v>
      </c>
      <c r="F4" t="s">
        <v>314</v>
      </c>
      <c r="G4" t="str">
        <f>INDEX(application!$D:$D,MATCH(appFeePayment!B4,application!$A:$A,0))</f>
        <v>PRO004</v>
      </c>
    </row>
    <row r="5" spans="1:7" x14ac:dyDescent="0.25">
      <c r="A5" t="s">
        <v>262</v>
      </c>
      <c r="B5" t="s">
        <v>221</v>
      </c>
      <c r="C5">
        <f>INDEX(program!$H:$H,MATCH(appFeePayment!G5,program!$A:$A,0))</f>
        <v>45000</v>
      </c>
      <c r="D5" t="s">
        <v>47</v>
      </c>
      <c r="E5" t="s">
        <v>311</v>
      </c>
      <c r="F5" t="s">
        <v>315</v>
      </c>
      <c r="G5" t="str">
        <f>INDEX(application!$D:$D,MATCH(appFeePayment!B5,application!$A:$A,0))</f>
        <v>PRO004</v>
      </c>
    </row>
    <row r="6" spans="1:7" x14ac:dyDescent="0.25">
      <c r="A6" t="s">
        <v>263</v>
      </c>
      <c r="B6" t="s">
        <v>222</v>
      </c>
      <c r="C6">
        <f>INDEX(program!$H:$H,MATCH(appFeePayment!G6,program!$A:$A,0))</f>
        <v>95000</v>
      </c>
      <c r="D6" t="s">
        <v>48</v>
      </c>
      <c r="E6" t="s">
        <v>311</v>
      </c>
      <c r="F6" t="s">
        <v>316</v>
      </c>
      <c r="G6" t="str">
        <f>INDEX(application!$D:$D,MATCH(appFeePayment!B6,application!$A:$A,0))</f>
        <v>PRO005</v>
      </c>
    </row>
    <row r="7" spans="1:7" x14ac:dyDescent="0.25">
      <c r="A7" t="s">
        <v>264</v>
      </c>
      <c r="B7" t="s">
        <v>223</v>
      </c>
      <c r="C7">
        <f>INDEX(program!$H:$H,MATCH(appFeePayment!G7,program!$A:$A,0))</f>
        <v>65000</v>
      </c>
      <c r="D7" t="s">
        <v>49</v>
      </c>
      <c r="E7" t="s">
        <v>311</v>
      </c>
      <c r="F7" t="s">
        <v>317</v>
      </c>
      <c r="G7" t="str">
        <f>INDEX(application!$D:$D,MATCH(appFeePayment!B7,application!$A:$A,0))</f>
        <v>PRO001</v>
      </c>
    </row>
    <row r="8" spans="1:7" x14ac:dyDescent="0.25">
      <c r="A8" t="s">
        <v>265</v>
      </c>
      <c r="B8" t="s">
        <v>224</v>
      </c>
      <c r="C8">
        <f>INDEX(program!$H:$H,MATCH(appFeePayment!G8,program!$A:$A,0))</f>
        <v>35000</v>
      </c>
      <c r="D8" t="s">
        <v>47</v>
      </c>
      <c r="E8" t="s">
        <v>311</v>
      </c>
      <c r="F8" t="s">
        <v>318</v>
      </c>
      <c r="G8" t="str">
        <f>INDEX(application!$D:$D,MATCH(appFeePayment!B8,application!$A:$A,0))</f>
        <v>PRO007</v>
      </c>
    </row>
    <row r="9" spans="1:7" x14ac:dyDescent="0.25">
      <c r="A9" t="s">
        <v>266</v>
      </c>
      <c r="B9" t="s">
        <v>225</v>
      </c>
      <c r="C9">
        <f>INDEX(program!$H:$H,MATCH(appFeePayment!G9,program!$A:$A,0))</f>
        <v>35000</v>
      </c>
      <c r="D9" t="s">
        <v>49</v>
      </c>
      <c r="E9" t="s">
        <v>311</v>
      </c>
      <c r="F9" t="s">
        <v>319</v>
      </c>
      <c r="G9" t="str">
        <f>INDEX(application!$D:$D,MATCH(appFeePayment!B9,application!$A:$A,0))</f>
        <v>PRO007</v>
      </c>
    </row>
    <row r="10" spans="1:7" x14ac:dyDescent="0.25">
      <c r="A10" t="s">
        <v>267</v>
      </c>
      <c r="B10" t="s">
        <v>226</v>
      </c>
      <c r="C10">
        <f>INDEX(program!$H:$H,MATCH(appFeePayment!G10,program!$A:$A,0))</f>
        <v>65500</v>
      </c>
      <c r="D10" t="s">
        <v>49</v>
      </c>
      <c r="E10" t="s">
        <v>311</v>
      </c>
      <c r="F10" t="s">
        <v>320</v>
      </c>
      <c r="G10" t="str">
        <f>INDEX(application!$D:$D,MATCH(appFeePayment!B10,application!$A:$A,0))</f>
        <v>PRO008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institute</vt:lpstr>
      <vt:lpstr>faculty</vt:lpstr>
      <vt:lpstr>degree</vt:lpstr>
      <vt:lpstr>program</vt:lpstr>
      <vt:lpstr>applicant</vt:lpstr>
      <vt:lpstr>application</vt:lpstr>
      <vt:lpstr>academicDetails</vt:lpstr>
      <vt:lpstr>documents</vt:lpstr>
      <vt:lpstr>appFeePayment</vt:lpstr>
      <vt:lpstr>ProgramFees</vt:lpstr>
      <vt:lpstr>login</vt:lpstr>
      <vt:lpstr>admission_test</vt:lpstr>
      <vt:lpstr>testFeePayment</vt:lpstr>
      <vt:lpstr>TestCompletionStatus</vt:lpstr>
      <vt:lpstr>FormCompletionStatus</vt:lpstr>
      <vt:lpstr>Coupon</vt:lpstr>
      <vt:lpstr>checklsit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on</cp:lastModifiedBy>
  <cp:lastPrinted>2025-07-13T20:46:39Z</cp:lastPrinted>
  <dcterms:created xsi:type="dcterms:W3CDTF">2025-07-07T14:25:24Z</dcterms:created>
  <dcterms:modified xsi:type="dcterms:W3CDTF">2025-09-28T06:37:44Z</dcterms:modified>
</cp:coreProperties>
</file>