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"/>
    </mc:Choice>
  </mc:AlternateContent>
  <xr:revisionPtr revIDLastSave="0" documentId="8_{5D0DAB1E-9DAE-4ACB-9FCC-96481AB65C1D}" xr6:coauthVersionLast="47" xr6:coauthVersionMax="47" xr10:uidLastSave="{00000000-0000-0000-0000-000000000000}"/>
  <bookViews>
    <workbookView xWindow="-108" yWindow="-108" windowWidth="23256" windowHeight="13176" xr2:uid="{95BB07E8-6C2F-4286-B292-C0854C76F30F}"/>
  </bookViews>
  <sheets>
    <sheet name="Salary Sheet" sheetId="1" r:id="rId1"/>
    <sheet name="Salary Sheet With Attand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4" i="2" l="1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3" i="2"/>
  <c r="AJ4" i="2"/>
  <c r="AM4" i="2" s="1"/>
  <c r="AN4" i="2" s="1"/>
  <c r="AJ5" i="2"/>
  <c r="AM5" i="2" s="1"/>
  <c r="AN5" i="2" s="1"/>
  <c r="AJ6" i="2"/>
  <c r="AM6" i="2" s="1"/>
  <c r="AN6" i="2" s="1"/>
  <c r="AJ7" i="2"/>
  <c r="AM7" i="2" s="1"/>
  <c r="AN7" i="2" s="1"/>
  <c r="AJ8" i="2"/>
  <c r="AM8" i="2" s="1"/>
  <c r="AN8" i="2" s="1"/>
  <c r="AJ9" i="2"/>
  <c r="AM9" i="2" s="1"/>
  <c r="AN9" i="2" s="1"/>
  <c r="AJ10" i="2"/>
  <c r="AM10" i="2" s="1"/>
  <c r="AN10" i="2" s="1"/>
  <c r="AJ11" i="2"/>
  <c r="AM11" i="2" s="1"/>
  <c r="AN11" i="2" s="1"/>
  <c r="AJ12" i="2"/>
  <c r="AM12" i="2" s="1"/>
  <c r="AN12" i="2" s="1"/>
  <c r="AJ13" i="2"/>
  <c r="AM13" i="2" s="1"/>
  <c r="AN13" i="2" s="1"/>
  <c r="AJ14" i="2"/>
  <c r="AM14" i="2" s="1"/>
  <c r="AN14" i="2" s="1"/>
  <c r="AJ15" i="2"/>
  <c r="AM15" i="2" s="1"/>
  <c r="AN15" i="2" s="1"/>
  <c r="AJ16" i="2"/>
  <c r="AM16" i="2" s="1"/>
  <c r="AN16" i="2" s="1"/>
  <c r="AJ17" i="2"/>
  <c r="AM17" i="2" s="1"/>
  <c r="AN17" i="2" s="1"/>
  <c r="AJ18" i="2"/>
  <c r="AM18" i="2" s="1"/>
  <c r="AN18" i="2" s="1"/>
  <c r="AJ19" i="2"/>
  <c r="AM19" i="2" s="1"/>
  <c r="AN19" i="2" s="1"/>
  <c r="AJ20" i="2"/>
  <c r="AM20" i="2" s="1"/>
  <c r="AN20" i="2" s="1"/>
  <c r="AJ21" i="2"/>
  <c r="AM21" i="2" s="1"/>
  <c r="AN21" i="2" s="1"/>
  <c r="AJ3" i="2"/>
  <c r="AM3" i="2" s="1"/>
  <c r="AN3" i="2" s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4" i="1"/>
  <c r="AS13" i="2" l="1"/>
  <c r="AQ13" i="2"/>
  <c r="AT13" i="2" s="1"/>
  <c r="AR13" i="2"/>
  <c r="AS12" i="2"/>
  <c r="AQ12" i="2"/>
  <c r="AT12" i="2" s="1"/>
  <c r="AR12" i="2"/>
  <c r="AS11" i="2"/>
  <c r="AQ11" i="2"/>
  <c r="AR11" i="2"/>
  <c r="AS3" i="2"/>
  <c r="AQ3" i="2"/>
  <c r="AR3" i="2"/>
  <c r="AS10" i="2"/>
  <c r="AQ10" i="2"/>
  <c r="AT10" i="2" s="1"/>
  <c r="AR10" i="2"/>
  <c r="AS21" i="2"/>
  <c r="AQ21" i="2"/>
  <c r="AR21" i="2"/>
  <c r="AS9" i="2"/>
  <c r="AQ9" i="2"/>
  <c r="AR9" i="2"/>
  <c r="AQ20" i="2"/>
  <c r="AR20" i="2"/>
  <c r="AS20" i="2"/>
  <c r="AQ8" i="2"/>
  <c r="AR8" i="2"/>
  <c r="AS8" i="2"/>
  <c r="AQ7" i="2"/>
  <c r="AR7" i="2"/>
  <c r="AS7" i="2"/>
  <c r="AR18" i="2"/>
  <c r="AS18" i="2"/>
  <c r="AQ18" i="2"/>
  <c r="AT18" i="2" s="1"/>
  <c r="AR6" i="2"/>
  <c r="AS6" i="2"/>
  <c r="AQ6" i="2"/>
  <c r="AT6" i="2" s="1"/>
  <c r="AQ19" i="2"/>
  <c r="AR19" i="2"/>
  <c r="AS19" i="2"/>
  <c r="AR17" i="2"/>
  <c r="AS17" i="2"/>
  <c r="AQ17" i="2"/>
  <c r="AT17" i="2" s="1"/>
  <c r="AR5" i="2"/>
  <c r="AS5" i="2"/>
  <c r="AQ5" i="2"/>
  <c r="AT5" i="2" s="1"/>
  <c r="AR4" i="2"/>
  <c r="AS4" i="2"/>
  <c r="AQ4" i="2"/>
  <c r="AT4" i="2" s="1"/>
  <c r="AR15" i="2"/>
  <c r="AS15" i="2"/>
  <c r="AQ15" i="2"/>
  <c r="AR16" i="2"/>
  <c r="AS16" i="2"/>
  <c r="AQ16" i="2"/>
  <c r="AT16" i="2" s="1"/>
  <c r="AR14" i="2"/>
  <c r="AS14" i="2"/>
  <c r="AQ14" i="2"/>
  <c r="AT14" i="2" s="1"/>
  <c r="AT11" i="2" l="1"/>
  <c r="AT9" i="2"/>
  <c r="AT20" i="2"/>
  <c r="AT3" i="2"/>
  <c r="AT21" i="2"/>
  <c r="AT7" i="2"/>
  <c r="AT15" i="2"/>
  <c r="AT19" i="2"/>
  <c r="AT8" i="2"/>
</calcChain>
</file>

<file path=xl/sharedStrings.xml><?xml version="1.0" encoding="utf-8"?>
<sst xmlns="http://schemas.openxmlformats.org/spreadsheetml/2006/main" count="693" uniqueCount="63">
  <si>
    <t>ID No.</t>
  </si>
  <si>
    <t>Name</t>
  </si>
  <si>
    <t>Designation</t>
  </si>
  <si>
    <t>Basic Salary</t>
  </si>
  <si>
    <t xml:space="preserve">Attandace </t>
  </si>
  <si>
    <t>Salary</t>
  </si>
  <si>
    <t>HRA</t>
  </si>
  <si>
    <t xml:space="preserve">Convence </t>
  </si>
  <si>
    <t>Gross Sale</t>
  </si>
  <si>
    <t xml:space="preserve">PF </t>
  </si>
  <si>
    <t>ESI</t>
  </si>
  <si>
    <t>In Hand Salary</t>
  </si>
  <si>
    <t>Employ Salary Sheet Of September</t>
  </si>
  <si>
    <t>Rajsh</t>
  </si>
  <si>
    <t>Rajesh</t>
  </si>
  <si>
    <t>Mahsh</t>
  </si>
  <si>
    <t xml:space="preserve">Suresh </t>
  </si>
  <si>
    <t>Parijat</t>
  </si>
  <si>
    <t>Prasun</t>
  </si>
  <si>
    <t>Mohan</t>
  </si>
  <si>
    <t>Nutan</t>
  </si>
  <si>
    <t>Abha</t>
  </si>
  <si>
    <t>Jyoit</t>
  </si>
  <si>
    <t>Kumari</t>
  </si>
  <si>
    <t>Abhinav</t>
  </si>
  <si>
    <t>Ramnandan</t>
  </si>
  <si>
    <t>Kaushalya</t>
  </si>
  <si>
    <t>Rahul</t>
  </si>
  <si>
    <t>Sohan</t>
  </si>
  <si>
    <t>Maynak</t>
  </si>
  <si>
    <t>Manager</t>
  </si>
  <si>
    <t>Staff</t>
  </si>
  <si>
    <t>Director</t>
  </si>
  <si>
    <t>D.A</t>
  </si>
  <si>
    <t>Over Time in Hrs</t>
  </si>
  <si>
    <t>Overtime Salary</t>
  </si>
  <si>
    <t>Emp ID</t>
  </si>
  <si>
    <t>Absent</t>
  </si>
  <si>
    <t>Leave</t>
  </si>
  <si>
    <t>Half Day</t>
  </si>
  <si>
    <t>Total Present</t>
  </si>
  <si>
    <t>T.A</t>
  </si>
  <si>
    <t>H.R.A</t>
  </si>
  <si>
    <t>Gross Salary</t>
  </si>
  <si>
    <t>P.F</t>
  </si>
  <si>
    <t>E.S.I</t>
  </si>
  <si>
    <t>Net Salary</t>
  </si>
  <si>
    <t>Meena</t>
  </si>
  <si>
    <t>Mahesh</t>
  </si>
  <si>
    <t>Suresh</t>
  </si>
  <si>
    <t>Jyoti</t>
  </si>
  <si>
    <t>Banti</t>
  </si>
  <si>
    <t>Santu</t>
  </si>
  <si>
    <t>Mantu</t>
  </si>
  <si>
    <t xml:space="preserve">Nilesh </t>
  </si>
  <si>
    <t>Suraj</t>
  </si>
  <si>
    <t>Rohit</t>
  </si>
  <si>
    <t>P</t>
  </si>
  <si>
    <t>L</t>
  </si>
  <si>
    <t>H</t>
  </si>
  <si>
    <t>A</t>
  </si>
  <si>
    <t>Month's Salary</t>
  </si>
  <si>
    <t>EMPLOY SALARY SHEET WITH ATTANDANCE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</si>
</sst>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&quot;Hrs&quot;"/>
  </numFmts>
  <fonts count="5" x14ac:knownFonts="1">
    <font>
      <sz val="11"/>
      <color theme="1"/>
      <name val="Calibri"/>
      <family val="2"/>
      <scheme val="minor"/>
    </font>
    <font>
      <sz val="22"/>
      <color rgb="FFFFFF00"/>
      <name val="Bahnschrift Light Condensed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A7AD-3389-4834-AB32-4717C060E47D}">
  <dimension ref="A1:O20"/>
  <sheetViews>
    <sheetView tabSelected="1" zoomScale="145" zoomScaleNormal="145" workbookViewId="0">
      <selection activeCell="D7" sqref="D7"/>
    </sheetView>
  </sheetViews>
  <sheetFormatPr defaultRowHeight="14.4" x14ac:dyDescent="0.3"/>
  <cols>
    <col min="2" max="2" width="13.77734375" customWidth="1"/>
    <col min="3" max="3" width="11.109375" customWidth="1"/>
    <col min="4" max="4" width="11.33203125" customWidth="1"/>
    <col min="5" max="5" width="11.5546875" customWidth="1"/>
    <col min="9" max="9" width="10.88671875" customWidth="1"/>
    <col min="10" max="10" width="8.6640625" customWidth="1"/>
    <col min="11" max="11" width="9.77734375" customWidth="1"/>
    <col min="12" max="12" width="7.109375" customWidth="1"/>
    <col min="15" max="15" width="13.44140625" customWidth="1"/>
  </cols>
  <sheetData>
    <row r="1" spans="1:15" x14ac:dyDescent="0.3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43.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33</v>
      </c>
      <c r="I3" s="4" t="s">
        <v>7</v>
      </c>
      <c r="J3" s="4" t="s">
        <v>34</v>
      </c>
      <c r="K3" s="4" t="s">
        <v>35</v>
      </c>
      <c r="L3" s="4" t="s">
        <v>8</v>
      </c>
      <c r="M3" s="4" t="s">
        <v>9</v>
      </c>
      <c r="N3" s="4" t="s">
        <v>10</v>
      </c>
      <c r="O3" s="4" t="s">
        <v>11</v>
      </c>
    </row>
    <row r="4" spans="1:15" x14ac:dyDescent="0.3">
      <c r="A4" s="5">
        <v>101</v>
      </c>
      <c r="B4" s="1" t="s">
        <v>13</v>
      </c>
      <c r="C4" s="1" t="s">
        <v>30</v>
      </c>
      <c r="D4" s="1">
        <v>100</v>
      </c>
      <c r="E4" s="5">
        <v>28</v>
      </c>
      <c r="F4" s="2">
        <f>D4/30*E4</f>
        <v>93.333333333333343</v>
      </c>
      <c r="G4" s="7">
        <v>80</v>
      </c>
      <c r="H4" s="7">
        <v>1500</v>
      </c>
      <c r="I4" s="7">
        <v>50</v>
      </c>
      <c r="J4" s="3">
        <v>60</v>
      </c>
      <c r="K4" s="2">
        <f>F4/30/8*J4</f>
        <v>23.333333333333336</v>
      </c>
      <c r="L4" s="2">
        <f>F4+G4+H4+I4+K4</f>
        <v>1746.6666666666665</v>
      </c>
      <c r="M4" s="2">
        <f>F4*12/100</f>
        <v>11.2</v>
      </c>
      <c r="N4" s="2">
        <f>F4*0.75</f>
        <v>70</v>
      </c>
      <c r="O4" s="6">
        <f>L4-M4-N4</f>
        <v>1665.4666666666665</v>
      </c>
    </row>
    <row r="5" spans="1:15" x14ac:dyDescent="0.3">
      <c r="A5" s="5">
        <v>102</v>
      </c>
      <c r="B5" s="1" t="s">
        <v>14</v>
      </c>
      <c r="C5" s="1" t="s">
        <v>31</v>
      </c>
      <c r="D5" s="1">
        <v>102</v>
      </c>
      <c r="E5" s="5">
        <v>27</v>
      </c>
      <c r="F5" s="2">
        <f t="shared" ref="F5:F20" si="0">D5/30*E5</f>
        <v>91.8</v>
      </c>
      <c r="G5" s="7">
        <v>81</v>
      </c>
      <c r="H5" s="7">
        <v>1600</v>
      </c>
      <c r="I5" s="7">
        <v>60</v>
      </c>
      <c r="J5" s="3">
        <v>59</v>
      </c>
      <c r="K5" s="2">
        <f t="shared" ref="K5:K20" si="1">F5/30/8*J5</f>
        <v>22.567499999999999</v>
      </c>
      <c r="L5" s="2">
        <f t="shared" ref="L5:L20" si="2">F5+G5+H5+I5+K5</f>
        <v>1855.3675000000001</v>
      </c>
      <c r="M5" s="2">
        <f t="shared" ref="M5:M20" si="3">F5*12/100</f>
        <v>11.015999999999998</v>
      </c>
      <c r="N5" s="2">
        <f t="shared" ref="N5:N20" si="4">F5*0.75</f>
        <v>68.849999999999994</v>
      </c>
      <c r="O5" s="6">
        <f t="shared" ref="O5:O20" si="5">L5-M5-N5</f>
        <v>1775.5015000000001</v>
      </c>
    </row>
    <row r="6" spans="1:15" x14ac:dyDescent="0.3">
      <c r="A6" s="5">
        <v>103</v>
      </c>
      <c r="B6" s="1" t="s">
        <v>15</v>
      </c>
      <c r="C6" s="1" t="s">
        <v>32</v>
      </c>
      <c r="D6" s="1">
        <v>104</v>
      </c>
      <c r="E6" s="5">
        <v>26</v>
      </c>
      <c r="F6" s="2">
        <f t="shared" si="0"/>
        <v>90.13333333333334</v>
      </c>
      <c r="G6" s="7">
        <v>82</v>
      </c>
      <c r="H6" s="7">
        <v>1700</v>
      </c>
      <c r="I6" s="7">
        <v>70</v>
      </c>
      <c r="J6" s="3">
        <v>58</v>
      </c>
      <c r="K6" s="2">
        <f t="shared" si="1"/>
        <v>21.782222222222224</v>
      </c>
      <c r="L6" s="2">
        <f t="shared" si="2"/>
        <v>1963.9155555555553</v>
      </c>
      <c r="M6" s="2">
        <f t="shared" si="3"/>
        <v>10.816000000000001</v>
      </c>
      <c r="N6" s="2">
        <f t="shared" si="4"/>
        <v>67.600000000000009</v>
      </c>
      <c r="O6" s="6">
        <f t="shared" si="5"/>
        <v>1885.4995555555554</v>
      </c>
    </row>
    <row r="7" spans="1:15" x14ac:dyDescent="0.3">
      <c r="A7" s="5">
        <v>104</v>
      </c>
      <c r="B7" s="1" t="s">
        <v>16</v>
      </c>
      <c r="C7" s="1" t="s">
        <v>30</v>
      </c>
      <c r="D7" s="1">
        <v>106</v>
      </c>
      <c r="E7" s="5">
        <v>25</v>
      </c>
      <c r="F7" s="2">
        <f t="shared" si="0"/>
        <v>88.333333333333329</v>
      </c>
      <c r="G7" s="7">
        <v>83</v>
      </c>
      <c r="H7" s="7">
        <v>1800</v>
      </c>
      <c r="I7" s="7">
        <v>80</v>
      </c>
      <c r="J7" s="3">
        <v>57</v>
      </c>
      <c r="K7" s="2">
        <f t="shared" si="1"/>
        <v>20.979166666666664</v>
      </c>
      <c r="L7" s="2">
        <f t="shared" si="2"/>
        <v>2072.3124999999995</v>
      </c>
      <c r="M7" s="2">
        <f t="shared" si="3"/>
        <v>10.6</v>
      </c>
      <c r="N7" s="2">
        <f t="shared" si="4"/>
        <v>66.25</v>
      </c>
      <c r="O7" s="6">
        <f t="shared" si="5"/>
        <v>1995.4624999999996</v>
      </c>
    </row>
    <row r="8" spans="1:15" x14ac:dyDescent="0.3">
      <c r="A8" s="5">
        <v>105</v>
      </c>
      <c r="B8" s="1" t="s">
        <v>17</v>
      </c>
      <c r="C8" s="1" t="s">
        <v>31</v>
      </c>
      <c r="D8" s="1">
        <v>108</v>
      </c>
      <c r="E8" s="5">
        <v>24</v>
      </c>
      <c r="F8" s="2">
        <f t="shared" si="0"/>
        <v>86.4</v>
      </c>
      <c r="G8" s="7">
        <v>84</v>
      </c>
      <c r="H8" s="7">
        <v>1900</v>
      </c>
      <c r="I8" s="7">
        <v>90</v>
      </c>
      <c r="J8" s="3">
        <v>56</v>
      </c>
      <c r="K8" s="2">
        <f t="shared" si="1"/>
        <v>20.160000000000004</v>
      </c>
      <c r="L8" s="2">
        <f t="shared" si="2"/>
        <v>2180.56</v>
      </c>
      <c r="M8" s="2">
        <f t="shared" si="3"/>
        <v>10.368000000000002</v>
      </c>
      <c r="N8" s="2">
        <f t="shared" si="4"/>
        <v>64.800000000000011</v>
      </c>
      <c r="O8" s="6">
        <f t="shared" si="5"/>
        <v>2105.3919999999998</v>
      </c>
    </row>
    <row r="9" spans="1:15" x14ac:dyDescent="0.3">
      <c r="A9" s="5">
        <v>106</v>
      </c>
      <c r="B9" s="1" t="s">
        <v>18</v>
      </c>
      <c r="C9" s="1" t="s">
        <v>32</v>
      </c>
      <c r="D9" s="1">
        <v>110</v>
      </c>
      <c r="E9" s="5">
        <v>23</v>
      </c>
      <c r="F9" s="2">
        <f t="shared" si="0"/>
        <v>84.333333333333329</v>
      </c>
      <c r="G9" s="7">
        <v>85</v>
      </c>
      <c r="H9" s="7">
        <v>2000</v>
      </c>
      <c r="I9" s="7">
        <v>100</v>
      </c>
      <c r="J9" s="3">
        <v>55</v>
      </c>
      <c r="K9" s="2">
        <f t="shared" si="1"/>
        <v>19.326388888888886</v>
      </c>
      <c r="L9" s="2">
        <f t="shared" si="2"/>
        <v>2288.6597222222222</v>
      </c>
      <c r="M9" s="2">
        <f t="shared" si="3"/>
        <v>10.119999999999999</v>
      </c>
      <c r="N9" s="2">
        <f t="shared" si="4"/>
        <v>63.25</v>
      </c>
      <c r="O9" s="6">
        <f t="shared" si="5"/>
        <v>2215.2897222222223</v>
      </c>
    </row>
    <row r="10" spans="1:15" x14ac:dyDescent="0.3">
      <c r="A10" s="5">
        <v>107</v>
      </c>
      <c r="B10" s="1" t="s">
        <v>19</v>
      </c>
      <c r="C10" s="1" t="s">
        <v>30</v>
      </c>
      <c r="D10" s="1">
        <v>112</v>
      </c>
      <c r="E10" s="5">
        <v>22</v>
      </c>
      <c r="F10" s="2">
        <f t="shared" si="0"/>
        <v>82.13333333333334</v>
      </c>
      <c r="G10" s="7">
        <v>86</v>
      </c>
      <c r="H10" s="7">
        <v>2100</v>
      </c>
      <c r="I10" s="7">
        <v>110</v>
      </c>
      <c r="J10" s="3">
        <v>54</v>
      </c>
      <c r="K10" s="2">
        <f t="shared" si="1"/>
        <v>18.48</v>
      </c>
      <c r="L10" s="2">
        <f t="shared" si="2"/>
        <v>2396.6133333333332</v>
      </c>
      <c r="M10" s="2">
        <f t="shared" si="3"/>
        <v>9.8560000000000016</v>
      </c>
      <c r="N10" s="2">
        <f t="shared" si="4"/>
        <v>61.600000000000009</v>
      </c>
      <c r="O10" s="6">
        <f t="shared" si="5"/>
        <v>2325.1573333333331</v>
      </c>
    </row>
    <row r="11" spans="1:15" x14ac:dyDescent="0.3">
      <c r="A11" s="5">
        <v>108</v>
      </c>
      <c r="B11" s="1" t="s">
        <v>20</v>
      </c>
      <c r="C11" s="1" t="s">
        <v>31</v>
      </c>
      <c r="D11" s="1">
        <v>114</v>
      </c>
      <c r="E11" s="5">
        <v>21</v>
      </c>
      <c r="F11" s="2">
        <f t="shared" si="0"/>
        <v>79.8</v>
      </c>
      <c r="G11" s="7">
        <v>87</v>
      </c>
      <c r="H11" s="7">
        <v>2200</v>
      </c>
      <c r="I11" s="7">
        <v>120</v>
      </c>
      <c r="J11" s="3">
        <v>53</v>
      </c>
      <c r="K11" s="2">
        <f t="shared" si="1"/>
        <v>17.622499999999999</v>
      </c>
      <c r="L11" s="2">
        <f t="shared" si="2"/>
        <v>2504.4225000000001</v>
      </c>
      <c r="M11" s="2">
        <f t="shared" si="3"/>
        <v>9.5759999999999987</v>
      </c>
      <c r="N11" s="2">
        <f t="shared" si="4"/>
        <v>59.849999999999994</v>
      </c>
      <c r="O11" s="6">
        <f t="shared" si="5"/>
        <v>2434.9965000000002</v>
      </c>
    </row>
    <row r="12" spans="1:15" x14ac:dyDescent="0.3">
      <c r="A12" s="5">
        <v>109</v>
      </c>
      <c r="B12" s="1" t="s">
        <v>21</v>
      </c>
      <c r="C12" s="1" t="s">
        <v>32</v>
      </c>
      <c r="D12" s="1">
        <v>116</v>
      </c>
      <c r="E12" s="5">
        <v>20</v>
      </c>
      <c r="F12" s="2">
        <f t="shared" si="0"/>
        <v>77.333333333333329</v>
      </c>
      <c r="G12" s="7">
        <v>88</v>
      </c>
      <c r="H12" s="7">
        <v>2300</v>
      </c>
      <c r="I12" s="7">
        <v>130</v>
      </c>
      <c r="J12" s="3">
        <v>52</v>
      </c>
      <c r="K12" s="2">
        <f t="shared" si="1"/>
        <v>16.755555555555553</v>
      </c>
      <c r="L12" s="2">
        <f t="shared" si="2"/>
        <v>2612.088888888889</v>
      </c>
      <c r="M12" s="2">
        <f t="shared" si="3"/>
        <v>9.2799999999999994</v>
      </c>
      <c r="N12" s="2">
        <f t="shared" si="4"/>
        <v>58</v>
      </c>
      <c r="O12" s="6">
        <f t="shared" si="5"/>
        <v>2544.8088888888888</v>
      </c>
    </row>
    <row r="13" spans="1:15" x14ac:dyDescent="0.3">
      <c r="A13" s="5">
        <v>110</v>
      </c>
      <c r="B13" s="1" t="s">
        <v>22</v>
      </c>
      <c r="C13" s="1" t="s">
        <v>30</v>
      </c>
      <c r="D13" s="1">
        <v>118</v>
      </c>
      <c r="E13" s="5">
        <v>19</v>
      </c>
      <c r="F13" s="2">
        <f t="shared" si="0"/>
        <v>74.733333333333334</v>
      </c>
      <c r="G13" s="7">
        <v>89</v>
      </c>
      <c r="H13" s="7">
        <v>2400</v>
      </c>
      <c r="I13" s="7">
        <v>140</v>
      </c>
      <c r="J13" s="3">
        <v>51</v>
      </c>
      <c r="K13" s="2">
        <f t="shared" si="1"/>
        <v>15.880833333333333</v>
      </c>
      <c r="L13" s="2">
        <f t="shared" si="2"/>
        <v>2719.6141666666667</v>
      </c>
      <c r="M13" s="2">
        <f t="shared" si="3"/>
        <v>8.968</v>
      </c>
      <c r="N13" s="2">
        <f t="shared" si="4"/>
        <v>56.05</v>
      </c>
      <c r="O13" s="6">
        <f t="shared" si="5"/>
        <v>2654.5961666666667</v>
      </c>
    </row>
    <row r="14" spans="1:15" x14ac:dyDescent="0.3">
      <c r="A14" s="5">
        <v>111</v>
      </c>
      <c r="B14" s="1" t="s">
        <v>23</v>
      </c>
      <c r="C14" s="1" t="s">
        <v>31</v>
      </c>
      <c r="D14" s="1">
        <v>120</v>
      </c>
      <c r="E14" s="5">
        <v>20</v>
      </c>
      <c r="F14" s="2">
        <f t="shared" si="0"/>
        <v>80</v>
      </c>
      <c r="G14" s="7">
        <v>90</v>
      </c>
      <c r="H14" s="7">
        <v>2500</v>
      </c>
      <c r="I14" s="7">
        <v>150</v>
      </c>
      <c r="J14" s="3">
        <v>50</v>
      </c>
      <c r="K14" s="2">
        <f t="shared" si="1"/>
        <v>16.666666666666664</v>
      </c>
      <c r="L14" s="2">
        <f t="shared" si="2"/>
        <v>2836.6666666666665</v>
      </c>
      <c r="M14" s="2">
        <f t="shared" si="3"/>
        <v>9.6</v>
      </c>
      <c r="N14" s="2">
        <f t="shared" si="4"/>
        <v>60</v>
      </c>
      <c r="O14" s="6">
        <f t="shared" si="5"/>
        <v>2767.0666666666666</v>
      </c>
    </row>
    <row r="15" spans="1:15" x14ac:dyDescent="0.3">
      <c r="A15" s="5">
        <v>112</v>
      </c>
      <c r="B15" s="1" t="s">
        <v>24</v>
      </c>
      <c r="C15" s="1" t="s">
        <v>32</v>
      </c>
      <c r="D15" s="1">
        <v>122</v>
      </c>
      <c r="E15" s="5">
        <v>21</v>
      </c>
      <c r="F15" s="2">
        <f t="shared" si="0"/>
        <v>85.399999999999991</v>
      </c>
      <c r="G15" s="7">
        <v>91</v>
      </c>
      <c r="H15" s="7">
        <v>2600</v>
      </c>
      <c r="I15" s="7">
        <v>160</v>
      </c>
      <c r="J15" s="3">
        <v>49</v>
      </c>
      <c r="K15" s="2">
        <f t="shared" si="1"/>
        <v>17.435833333333331</v>
      </c>
      <c r="L15" s="2">
        <f t="shared" si="2"/>
        <v>2953.8358333333335</v>
      </c>
      <c r="M15" s="2">
        <f t="shared" si="3"/>
        <v>10.247999999999999</v>
      </c>
      <c r="N15" s="2">
        <f t="shared" si="4"/>
        <v>64.05</v>
      </c>
      <c r="O15" s="6">
        <f t="shared" si="5"/>
        <v>2879.5378333333333</v>
      </c>
    </row>
    <row r="16" spans="1:15" x14ac:dyDescent="0.3">
      <c r="A16" s="5">
        <v>113</v>
      </c>
      <c r="B16" s="1" t="s">
        <v>25</v>
      </c>
      <c r="C16" s="1" t="s">
        <v>30</v>
      </c>
      <c r="D16" s="1">
        <v>124</v>
      </c>
      <c r="E16" s="5">
        <v>22</v>
      </c>
      <c r="F16" s="2">
        <f t="shared" si="0"/>
        <v>90.933333333333337</v>
      </c>
      <c r="G16" s="7">
        <v>92</v>
      </c>
      <c r="H16" s="7">
        <v>2700</v>
      </c>
      <c r="I16" s="7">
        <v>170</v>
      </c>
      <c r="J16" s="3">
        <v>48</v>
      </c>
      <c r="K16" s="2">
        <f t="shared" si="1"/>
        <v>18.186666666666667</v>
      </c>
      <c r="L16" s="2">
        <f t="shared" si="2"/>
        <v>3071.12</v>
      </c>
      <c r="M16" s="2">
        <f t="shared" si="3"/>
        <v>10.912000000000001</v>
      </c>
      <c r="N16" s="2">
        <f t="shared" si="4"/>
        <v>68.2</v>
      </c>
      <c r="O16" s="6">
        <f t="shared" si="5"/>
        <v>2992.0080000000003</v>
      </c>
    </row>
    <row r="17" spans="1:15" x14ac:dyDescent="0.3">
      <c r="A17" s="5">
        <v>114</v>
      </c>
      <c r="B17" s="1" t="s">
        <v>26</v>
      </c>
      <c r="C17" s="1" t="s">
        <v>31</v>
      </c>
      <c r="D17" s="1">
        <v>126</v>
      </c>
      <c r="E17" s="5">
        <v>23</v>
      </c>
      <c r="F17" s="2">
        <f t="shared" si="0"/>
        <v>96.600000000000009</v>
      </c>
      <c r="G17" s="7">
        <v>93</v>
      </c>
      <c r="H17" s="7">
        <v>2800</v>
      </c>
      <c r="I17" s="7">
        <v>180</v>
      </c>
      <c r="J17" s="3">
        <v>47</v>
      </c>
      <c r="K17" s="2">
        <f t="shared" si="1"/>
        <v>18.9175</v>
      </c>
      <c r="L17" s="2">
        <f t="shared" si="2"/>
        <v>3188.5174999999999</v>
      </c>
      <c r="M17" s="2">
        <f t="shared" si="3"/>
        <v>11.592000000000001</v>
      </c>
      <c r="N17" s="2">
        <f t="shared" si="4"/>
        <v>72.45</v>
      </c>
      <c r="O17" s="6">
        <f t="shared" si="5"/>
        <v>3104.4755</v>
      </c>
    </row>
    <row r="18" spans="1:15" x14ac:dyDescent="0.3">
      <c r="A18" s="5">
        <v>115</v>
      </c>
      <c r="B18" s="1" t="s">
        <v>27</v>
      </c>
      <c r="C18" s="1" t="s">
        <v>32</v>
      </c>
      <c r="D18" s="1">
        <v>128</v>
      </c>
      <c r="E18" s="5">
        <v>24</v>
      </c>
      <c r="F18" s="2">
        <f t="shared" si="0"/>
        <v>102.4</v>
      </c>
      <c r="G18" s="7">
        <v>94</v>
      </c>
      <c r="H18" s="7">
        <v>2900</v>
      </c>
      <c r="I18" s="7">
        <v>190</v>
      </c>
      <c r="J18" s="3">
        <v>46</v>
      </c>
      <c r="K18" s="2">
        <f t="shared" si="1"/>
        <v>19.626666666666669</v>
      </c>
      <c r="L18" s="2">
        <f t="shared" si="2"/>
        <v>3306.0266666666666</v>
      </c>
      <c r="M18" s="2">
        <f t="shared" si="3"/>
        <v>12.288000000000002</v>
      </c>
      <c r="N18" s="2">
        <f t="shared" si="4"/>
        <v>76.800000000000011</v>
      </c>
      <c r="O18" s="6">
        <f t="shared" si="5"/>
        <v>3216.9386666666664</v>
      </c>
    </row>
    <row r="19" spans="1:15" x14ac:dyDescent="0.3">
      <c r="A19" s="5">
        <v>116</v>
      </c>
      <c r="B19" s="1" t="s">
        <v>28</v>
      </c>
      <c r="C19" s="1" t="s">
        <v>30</v>
      </c>
      <c r="D19" s="1">
        <v>130</v>
      </c>
      <c r="E19" s="5">
        <v>25</v>
      </c>
      <c r="F19" s="2">
        <f t="shared" si="0"/>
        <v>108.33333333333333</v>
      </c>
      <c r="G19" s="7">
        <v>95</v>
      </c>
      <c r="H19" s="7">
        <v>3000</v>
      </c>
      <c r="I19" s="7">
        <v>200</v>
      </c>
      <c r="J19" s="3">
        <v>45</v>
      </c>
      <c r="K19" s="2">
        <f t="shared" si="1"/>
        <v>20.3125</v>
      </c>
      <c r="L19" s="2">
        <f t="shared" si="2"/>
        <v>3423.6458333333335</v>
      </c>
      <c r="M19" s="2">
        <f t="shared" si="3"/>
        <v>13</v>
      </c>
      <c r="N19" s="2">
        <f t="shared" si="4"/>
        <v>81.25</v>
      </c>
      <c r="O19" s="6">
        <f t="shared" si="5"/>
        <v>3329.3958333333335</v>
      </c>
    </row>
    <row r="20" spans="1:15" x14ac:dyDescent="0.3">
      <c r="A20" s="5">
        <v>117</v>
      </c>
      <c r="B20" s="1" t="s">
        <v>29</v>
      </c>
      <c r="C20" s="1" t="s">
        <v>31</v>
      </c>
      <c r="D20" s="1">
        <v>132</v>
      </c>
      <c r="E20" s="5">
        <v>26</v>
      </c>
      <c r="F20" s="2">
        <f t="shared" si="0"/>
        <v>114.4</v>
      </c>
      <c r="G20" s="7">
        <v>96</v>
      </c>
      <c r="H20" s="7">
        <v>3100</v>
      </c>
      <c r="I20" s="7">
        <v>210</v>
      </c>
      <c r="J20" s="3">
        <v>44</v>
      </c>
      <c r="K20" s="2">
        <f t="shared" si="1"/>
        <v>20.973333333333333</v>
      </c>
      <c r="L20" s="2">
        <f t="shared" si="2"/>
        <v>3541.3733333333334</v>
      </c>
      <c r="M20" s="2">
        <f t="shared" si="3"/>
        <v>13.728000000000002</v>
      </c>
      <c r="N20" s="2">
        <f t="shared" si="4"/>
        <v>85.800000000000011</v>
      </c>
      <c r="O20" s="6">
        <f t="shared" si="5"/>
        <v>3441.8453333333332</v>
      </c>
    </row>
  </sheetData>
  <mergeCells count="1">
    <mergeCell ref="A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581A-3CCE-490B-BE80-D4C015A2C3BC}">
  <dimension ref="A1:AT21"/>
  <sheetViews>
    <sheetView zoomScale="130" zoomScaleNormal="130" workbookViewId="0">
      <selection activeCell="D6" sqref="D6"/>
    </sheetView>
  </sheetViews>
  <sheetFormatPr defaultRowHeight="14.4" x14ac:dyDescent="0.3"/>
  <cols>
    <col min="1" max="1" width="6.77734375" bestFit="1" customWidth="1"/>
    <col min="2" max="2" width="14.21875" customWidth="1"/>
    <col min="3" max="4" width="10.5546875" bestFit="1" customWidth="1"/>
    <col min="5" max="35" width="6.6640625" bestFit="1" customWidth="1"/>
    <col min="40" max="40" width="13.33203125" customWidth="1"/>
  </cols>
  <sheetData>
    <row r="1" spans="1:46" ht="45" customHeight="1" x14ac:dyDescent="0.3">
      <c r="A1" s="12" t="s">
        <v>62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 spans="1:46" x14ac:dyDescent="0.3">
      <c r="A2" s="10" t="s">
        <v>36</v>
      </c>
      <c r="B2" s="10" t="s">
        <v>1</v>
      </c>
      <c r="C2" s="10" t="s">
        <v>2</v>
      </c>
      <c r="D2" s="10" t="s">
        <v>3</v>
      </c>
      <c r="E2" s="11">
        <v>45139</v>
      </c>
      <c r="F2" s="11">
        <v>45140</v>
      </c>
      <c r="G2" s="11">
        <v>45141</v>
      </c>
      <c r="H2" s="11">
        <v>45142</v>
      </c>
      <c r="I2" s="11">
        <v>45143</v>
      </c>
      <c r="J2" s="11">
        <v>45144</v>
      </c>
      <c r="K2" s="11">
        <v>45145</v>
      </c>
      <c r="L2" s="11">
        <v>45146</v>
      </c>
      <c r="M2" s="11">
        <v>45147</v>
      </c>
      <c r="N2" s="11">
        <v>45148</v>
      </c>
      <c r="O2" s="11">
        <v>45149</v>
      </c>
      <c r="P2" s="11">
        <v>45150</v>
      </c>
      <c r="Q2" s="11">
        <v>45151</v>
      </c>
      <c r="R2" s="11">
        <v>45152</v>
      </c>
      <c r="S2" s="11">
        <v>45153</v>
      </c>
      <c r="T2" s="11">
        <v>45154</v>
      </c>
      <c r="U2" s="11">
        <v>45155</v>
      </c>
      <c r="V2" s="11">
        <v>45156</v>
      </c>
      <c r="W2" s="11">
        <v>45157</v>
      </c>
      <c r="X2" s="11">
        <v>45158</v>
      </c>
      <c r="Y2" s="11">
        <v>45159</v>
      </c>
      <c r="Z2" s="11">
        <v>45160</v>
      </c>
      <c r="AA2" s="11">
        <v>45161</v>
      </c>
      <c r="AB2" s="11">
        <v>45162</v>
      </c>
      <c r="AC2" s="11">
        <v>45163</v>
      </c>
      <c r="AD2" s="11">
        <v>45164</v>
      </c>
      <c r="AE2" s="11">
        <v>45165</v>
      </c>
      <c r="AF2" s="11">
        <v>45166</v>
      </c>
      <c r="AG2" s="11">
        <v>45167</v>
      </c>
      <c r="AH2" s="11">
        <v>45168</v>
      </c>
      <c r="AI2" s="11">
        <v>45169</v>
      </c>
      <c r="AJ2" s="10" t="s">
        <v>37</v>
      </c>
      <c r="AK2" s="10" t="s">
        <v>38</v>
      </c>
      <c r="AL2" s="10" t="s">
        <v>39</v>
      </c>
      <c r="AM2" s="10" t="s">
        <v>40</v>
      </c>
      <c r="AN2" s="10" t="s">
        <v>61</v>
      </c>
      <c r="AO2" s="10" t="s">
        <v>41</v>
      </c>
      <c r="AP2" s="10" t="s">
        <v>42</v>
      </c>
      <c r="AQ2" s="10" t="s">
        <v>43</v>
      </c>
      <c r="AR2" s="10" t="s">
        <v>44</v>
      </c>
      <c r="AS2" s="10" t="s">
        <v>45</v>
      </c>
      <c r="AT2" s="10" t="s">
        <v>46</v>
      </c>
    </row>
    <row r="3" spans="1:46" x14ac:dyDescent="0.3">
      <c r="A3" s="1">
        <v>101</v>
      </c>
      <c r="B3" s="1" t="s">
        <v>27</v>
      </c>
      <c r="C3" s="1" t="s">
        <v>31</v>
      </c>
      <c r="D3" s="1">
        <v>500</v>
      </c>
      <c r="E3" s="1" t="s">
        <v>57</v>
      </c>
      <c r="F3" s="1" t="s">
        <v>57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57</v>
      </c>
      <c r="P3" s="1" t="s">
        <v>57</v>
      </c>
      <c r="Q3" s="1" t="s">
        <v>57</v>
      </c>
      <c r="R3" s="1" t="s">
        <v>57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57</v>
      </c>
      <c r="X3" s="1" t="s">
        <v>57</v>
      </c>
      <c r="Y3" s="1" t="s">
        <v>57</v>
      </c>
      <c r="Z3" s="1" t="s">
        <v>57</v>
      </c>
      <c r="AA3" s="1" t="s">
        <v>57</v>
      </c>
      <c r="AB3" s="1" t="s">
        <v>57</v>
      </c>
      <c r="AC3" s="1" t="s">
        <v>57</v>
      </c>
      <c r="AD3" s="1" t="s">
        <v>57</v>
      </c>
      <c r="AE3" s="1" t="s">
        <v>57</v>
      </c>
      <c r="AF3" s="1" t="s">
        <v>57</v>
      </c>
      <c r="AG3" s="1" t="s">
        <v>57</v>
      </c>
      <c r="AH3" s="1" t="s">
        <v>57</v>
      </c>
      <c r="AI3" s="1" t="s">
        <v>57</v>
      </c>
      <c r="AJ3" s="1">
        <f>COUNTIF(E3:AI3,"A")</f>
        <v>0</v>
      </c>
      <c r="AK3" s="1">
        <f>COUNTIF(E3:AI3,"L")</f>
        <v>0</v>
      </c>
      <c r="AL3" s="1">
        <f>COUNTIF(E3:AI3,"H")</f>
        <v>0</v>
      </c>
      <c r="AM3" s="1">
        <f>COUNTA(E3:AI3)-AJ3-(AL3/2)</f>
        <v>31</v>
      </c>
      <c r="AN3" s="2">
        <f>D3/31*AM3</f>
        <v>500</v>
      </c>
      <c r="AO3" s="1">
        <v>1000</v>
      </c>
      <c r="AP3" s="1">
        <v>3500</v>
      </c>
      <c r="AQ3" s="2">
        <f>AN3+AO3+AP3</f>
        <v>5000</v>
      </c>
      <c r="AR3" s="1">
        <f>AN3*12%</f>
        <v>60</v>
      </c>
      <c r="AS3" s="1">
        <f>AN3*0.75%</f>
        <v>3.75</v>
      </c>
      <c r="AT3" s="2">
        <f>AQ3-AR3-AS3</f>
        <v>4936.25</v>
      </c>
    </row>
    <row r="4" spans="1:46" x14ac:dyDescent="0.3">
      <c r="A4" s="1">
        <v>102</v>
      </c>
      <c r="B4" s="1" t="s">
        <v>17</v>
      </c>
      <c r="C4" s="1" t="s">
        <v>32</v>
      </c>
      <c r="D4" s="1">
        <v>600</v>
      </c>
      <c r="E4" s="1" t="s">
        <v>57</v>
      </c>
      <c r="F4" s="1" t="s">
        <v>58</v>
      </c>
      <c r="G4" s="1" t="s">
        <v>57</v>
      </c>
      <c r="H4" s="1" t="s">
        <v>57</v>
      </c>
      <c r="I4" s="1" t="s">
        <v>57</v>
      </c>
      <c r="J4" s="1" t="s">
        <v>57</v>
      </c>
      <c r="K4" s="1" t="s">
        <v>57</v>
      </c>
      <c r="L4" s="1" t="s">
        <v>57</v>
      </c>
      <c r="M4" s="1" t="s">
        <v>57</v>
      </c>
      <c r="N4" s="1" t="s">
        <v>57</v>
      </c>
      <c r="O4" s="1" t="s">
        <v>57</v>
      </c>
      <c r="P4" s="1" t="s">
        <v>57</v>
      </c>
      <c r="Q4" s="1" t="s">
        <v>57</v>
      </c>
      <c r="R4" s="1" t="s">
        <v>57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57</v>
      </c>
      <c r="X4" s="1" t="s">
        <v>57</v>
      </c>
      <c r="Y4" s="1" t="s">
        <v>57</v>
      </c>
      <c r="Z4" s="1" t="s">
        <v>57</v>
      </c>
      <c r="AA4" s="1" t="s">
        <v>57</v>
      </c>
      <c r="AB4" s="1" t="s">
        <v>57</v>
      </c>
      <c r="AC4" s="1" t="s">
        <v>57</v>
      </c>
      <c r="AD4" s="1" t="s">
        <v>57</v>
      </c>
      <c r="AE4" s="1" t="s">
        <v>57</v>
      </c>
      <c r="AF4" s="1" t="s">
        <v>57</v>
      </c>
      <c r="AG4" s="1" t="s">
        <v>57</v>
      </c>
      <c r="AH4" s="1" t="s">
        <v>57</v>
      </c>
      <c r="AI4" s="1" t="s">
        <v>60</v>
      </c>
      <c r="AJ4" s="1">
        <f t="shared" ref="AJ4:AJ21" si="0">COUNTIF(E4:AI4,"A")</f>
        <v>1</v>
      </c>
      <c r="AK4" s="1">
        <f t="shared" ref="AK4:AK21" si="1">COUNTIF(E4:AI4,"L")</f>
        <v>1</v>
      </c>
      <c r="AL4" s="1">
        <f t="shared" ref="AL4:AL21" si="2">COUNTIF(E4:AI4,"H")</f>
        <v>0</v>
      </c>
      <c r="AM4" s="1">
        <f t="shared" ref="AM4:AM21" si="3">COUNTA(E4:AI4)-AJ4-(AL4/2)</f>
        <v>30</v>
      </c>
      <c r="AN4" s="2">
        <f t="shared" ref="AN4:AN21" si="4">D4/31*AM4</f>
        <v>580.64516129032256</v>
      </c>
      <c r="AO4" s="1">
        <v>1000</v>
      </c>
      <c r="AP4" s="1">
        <v>3500</v>
      </c>
      <c r="AQ4" s="2">
        <f t="shared" ref="AQ4:AQ21" si="5">AN4+AO4+AP4</f>
        <v>5080.645161290322</v>
      </c>
      <c r="AR4" s="1">
        <f t="shared" ref="AR4:AR21" si="6">AN4*12%</f>
        <v>69.677419354838705</v>
      </c>
      <c r="AS4" s="1">
        <f t="shared" ref="AS4:AS21" si="7">AN4*0.75%</f>
        <v>4.354838709677419</v>
      </c>
      <c r="AT4" s="2">
        <f t="shared" ref="AT4:AT21" si="8">AQ4-AR4-AS4</f>
        <v>5006.6129032258059</v>
      </c>
    </row>
    <row r="5" spans="1:46" x14ac:dyDescent="0.3">
      <c r="A5" s="1">
        <v>103</v>
      </c>
      <c r="B5" s="1" t="s">
        <v>18</v>
      </c>
      <c r="C5" s="1" t="s">
        <v>30</v>
      </c>
      <c r="D5" s="1">
        <v>700</v>
      </c>
      <c r="E5" s="1" t="s">
        <v>57</v>
      </c>
      <c r="F5" s="1" t="s">
        <v>57</v>
      </c>
      <c r="G5" s="1" t="s">
        <v>58</v>
      </c>
      <c r="H5" s="1" t="s">
        <v>57</v>
      </c>
      <c r="I5" s="1" t="s">
        <v>58</v>
      </c>
      <c r="J5" s="1" t="s">
        <v>57</v>
      </c>
      <c r="K5" s="1" t="s">
        <v>57</v>
      </c>
      <c r="L5" s="1" t="s">
        <v>57</v>
      </c>
      <c r="M5" s="1" t="s">
        <v>57</v>
      </c>
      <c r="N5" s="1" t="s">
        <v>57</v>
      </c>
      <c r="O5" s="1" t="s">
        <v>57</v>
      </c>
      <c r="P5" s="1" t="s">
        <v>57</v>
      </c>
      <c r="Q5" s="1" t="s">
        <v>57</v>
      </c>
      <c r="R5" s="1" t="s">
        <v>57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57</v>
      </c>
      <c r="AG5" s="1" t="s">
        <v>60</v>
      </c>
      <c r="AH5" s="1" t="s">
        <v>60</v>
      </c>
      <c r="AI5" s="1" t="s">
        <v>57</v>
      </c>
      <c r="AJ5" s="1">
        <f t="shared" si="0"/>
        <v>2</v>
      </c>
      <c r="AK5" s="1">
        <f t="shared" si="1"/>
        <v>2</v>
      </c>
      <c r="AL5" s="1">
        <f t="shared" si="2"/>
        <v>0</v>
      </c>
      <c r="AM5" s="1">
        <f t="shared" si="3"/>
        <v>29</v>
      </c>
      <c r="AN5" s="2">
        <f t="shared" si="4"/>
        <v>654.83870967741939</v>
      </c>
      <c r="AO5" s="1">
        <v>1000</v>
      </c>
      <c r="AP5" s="1">
        <v>3500</v>
      </c>
      <c r="AQ5" s="2">
        <f t="shared" si="5"/>
        <v>5154.8387096774195</v>
      </c>
      <c r="AR5" s="1">
        <f t="shared" si="6"/>
        <v>78.58064516129032</v>
      </c>
      <c r="AS5" s="1">
        <f t="shared" si="7"/>
        <v>4.911290322580645</v>
      </c>
      <c r="AT5" s="2">
        <f t="shared" si="8"/>
        <v>5071.3467741935483</v>
      </c>
    </row>
    <row r="6" spans="1:46" x14ac:dyDescent="0.3">
      <c r="A6" s="1">
        <v>104</v>
      </c>
      <c r="B6" s="1" t="s">
        <v>20</v>
      </c>
      <c r="C6" s="1" t="s">
        <v>31</v>
      </c>
      <c r="D6" s="1">
        <v>800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58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57</v>
      </c>
      <c r="P6" s="1" t="s">
        <v>57</v>
      </c>
      <c r="Q6" s="1" t="s">
        <v>57</v>
      </c>
      <c r="R6" s="1" t="s">
        <v>57</v>
      </c>
      <c r="S6" s="1" t="s">
        <v>57</v>
      </c>
      <c r="T6" s="1" t="s">
        <v>57</v>
      </c>
      <c r="U6" s="1" t="s">
        <v>57</v>
      </c>
      <c r="V6" s="1" t="s">
        <v>57</v>
      </c>
      <c r="W6" s="1" t="s">
        <v>57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57</v>
      </c>
      <c r="AC6" s="1" t="s">
        <v>57</v>
      </c>
      <c r="AD6" s="1" t="s">
        <v>57</v>
      </c>
      <c r="AE6" s="1" t="s">
        <v>60</v>
      </c>
      <c r="AF6" s="1" t="s">
        <v>57</v>
      </c>
      <c r="AG6" s="1" t="s">
        <v>57</v>
      </c>
      <c r="AH6" s="1" t="s">
        <v>57</v>
      </c>
      <c r="AI6" s="1" t="s">
        <v>57</v>
      </c>
      <c r="AJ6" s="1">
        <f t="shared" si="0"/>
        <v>1</v>
      </c>
      <c r="AK6" s="1">
        <f t="shared" si="1"/>
        <v>1</v>
      </c>
      <c r="AL6" s="1">
        <f t="shared" si="2"/>
        <v>0</v>
      </c>
      <c r="AM6" s="1">
        <f t="shared" si="3"/>
        <v>30</v>
      </c>
      <c r="AN6" s="2">
        <f t="shared" si="4"/>
        <v>774.19354838709671</v>
      </c>
      <c r="AO6" s="1">
        <v>1000</v>
      </c>
      <c r="AP6" s="1">
        <v>3500</v>
      </c>
      <c r="AQ6" s="2">
        <f t="shared" si="5"/>
        <v>5274.1935483870966</v>
      </c>
      <c r="AR6" s="1">
        <f t="shared" si="6"/>
        <v>92.903225806451601</v>
      </c>
      <c r="AS6" s="1">
        <f t="shared" si="7"/>
        <v>5.8064516129032251</v>
      </c>
      <c r="AT6" s="2">
        <f t="shared" si="8"/>
        <v>5175.4838709677415</v>
      </c>
    </row>
    <row r="7" spans="1:46" x14ac:dyDescent="0.3">
      <c r="A7" s="1">
        <v>105</v>
      </c>
      <c r="B7" s="1" t="s">
        <v>21</v>
      </c>
      <c r="C7" s="1" t="s">
        <v>32</v>
      </c>
      <c r="D7" s="1">
        <v>900</v>
      </c>
      <c r="E7" s="1" t="s">
        <v>57</v>
      </c>
      <c r="F7" s="1" t="s">
        <v>57</v>
      </c>
      <c r="G7" s="1" t="s">
        <v>57</v>
      </c>
      <c r="H7" s="1" t="s">
        <v>57</v>
      </c>
      <c r="I7" s="1" t="s">
        <v>57</v>
      </c>
      <c r="J7" s="1" t="s">
        <v>58</v>
      </c>
      <c r="K7" s="1" t="s">
        <v>57</v>
      </c>
      <c r="L7" s="1" t="s">
        <v>57</v>
      </c>
      <c r="M7" s="1" t="s">
        <v>57</v>
      </c>
      <c r="N7" s="1" t="s">
        <v>57</v>
      </c>
      <c r="O7" s="1" t="s">
        <v>57</v>
      </c>
      <c r="P7" s="1" t="s">
        <v>57</v>
      </c>
      <c r="Q7" s="1" t="s">
        <v>57</v>
      </c>
      <c r="R7" s="1" t="s">
        <v>57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57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57</v>
      </c>
      <c r="AG7" s="1" t="s">
        <v>57</v>
      </c>
      <c r="AH7" s="1" t="s">
        <v>57</v>
      </c>
      <c r="AI7" s="1" t="s">
        <v>57</v>
      </c>
      <c r="AJ7" s="1">
        <f t="shared" si="0"/>
        <v>0</v>
      </c>
      <c r="AK7" s="1">
        <f t="shared" si="1"/>
        <v>1</v>
      </c>
      <c r="AL7" s="1">
        <f t="shared" si="2"/>
        <v>0</v>
      </c>
      <c r="AM7" s="1">
        <f t="shared" si="3"/>
        <v>31</v>
      </c>
      <c r="AN7" s="2">
        <f t="shared" si="4"/>
        <v>900</v>
      </c>
      <c r="AO7" s="1">
        <v>1000</v>
      </c>
      <c r="AP7" s="1">
        <v>3500</v>
      </c>
      <c r="AQ7" s="2">
        <f t="shared" si="5"/>
        <v>5400</v>
      </c>
      <c r="AR7" s="1">
        <f t="shared" si="6"/>
        <v>108</v>
      </c>
      <c r="AS7" s="1">
        <f t="shared" si="7"/>
        <v>6.75</v>
      </c>
      <c r="AT7" s="2">
        <f t="shared" si="8"/>
        <v>5285.25</v>
      </c>
    </row>
    <row r="8" spans="1:46" x14ac:dyDescent="0.3">
      <c r="A8" s="1">
        <v>106</v>
      </c>
      <c r="B8" s="1" t="s">
        <v>47</v>
      </c>
      <c r="C8" s="1" t="s">
        <v>30</v>
      </c>
      <c r="D8" s="1">
        <v>1000</v>
      </c>
      <c r="E8" s="1" t="s">
        <v>57</v>
      </c>
      <c r="F8" s="1" t="s">
        <v>57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58</v>
      </c>
      <c r="L8" s="1" t="s">
        <v>57</v>
      </c>
      <c r="M8" s="1" t="s">
        <v>57</v>
      </c>
      <c r="N8" s="1" t="s">
        <v>57</v>
      </c>
      <c r="O8" s="1" t="s">
        <v>57</v>
      </c>
      <c r="P8" s="1" t="s">
        <v>57</v>
      </c>
      <c r="Q8" s="1" t="s">
        <v>57</v>
      </c>
      <c r="R8" s="1" t="s">
        <v>57</v>
      </c>
      <c r="S8" s="1" t="s">
        <v>57</v>
      </c>
      <c r="T8" s="1" t="s">
        <v>57</v>
      </c>
      <c r="U8" s="1" t="s">
        <v>57</v>
      </c>
      <c r="V8" s="1" t="s">
        <v>57</v>
      </c>
      <c r="W8" s="1" t="s">
        <v>57</v>
      </c>
      <c r="X8" s="1" t="s">
        <v>57</v>
      </c>
      <c r="Y8" s="1" t="s">
        <v>57</v>
      </c>
      <c r="Z8" s="1" t="s">
        <v>57</v>
      </c>
      <c r="AA8" s="1" t="s">
        <v>57</v>
      </c>
      <c r="AB8" s="1" t="s">
        <v>57</v>
      </c>
      <c r="AC8" s="1" t="s">
        <v>59</v>
      </c>
      <c r="AD8" s="1" t="s">
        <v>57</v>
      </c>
      <c r="AE8" s="1" t="s">
        <v>60</v>
      </c>
      <c r="AF8" s="1" t="s">
        <v>57</v>
      </c>
      <c r="AG8" s="1" t="s">
        <v>59</v>
      </c>
      <c r="AH8" s="1" t="s">
        <v>57</v>
      </c>
      <c r="AI8" s="1" t="s">
        <v>60</v>
      </c>
      <c r="AJ8" s="1">
        <f t="shared" si="0"/>
        <v>2</v>
      </c>
      <c r="AK8" s="1">
        <f t="shared" si="1"/>
        <v>1</v>
      </c>
      <c r="AL8" s="1">
        <f t="shared" si="2"/>
        <v>2</v>
      </c>
      <c r="AM8" s="1">
        <f t="shared" si="3"/>
        <v>28</v>
      </c>
      <c r="AN8" s="2">
        <f t="shared" si="4"/>
        <v>903.22580645161293</v>
      </c>
      <c r="AO8" s="1">
        <v>1000</v>
      </c>
      <c r="AP8" s="1">
        <v>3500</v>
      </c>
      <c r="AQ8" s="2">
        <f t="shared" si="5"/>
        <v>5403.2258064516127</v>
      </c>
      <c r="AR8" s="1">
        <f t="shared" si="6"/>
        <v>108.38709677419355</v>
      </c>
      <c r="AS8" s="1">
        <f t="shared" si="7"/>
        <v>6.774193548387097</v>
      </c>
      <c r="AT8" s="2">
        <f t="shared" si="8"/>
        <v>5288.0645161290322</v>
      </c>
    </row>
    <row r="9" spans="1:46" x14ac:dyDescent="0.3">
      <c r="A9" s="1">
        <v>107</v>
      </c>
      <c r="B9" s="1" t="s">
        <v>48</v>
      </c>
      <c r="C9" s="1" t="s">
        <v>31</v>
      </c>
      <c r="D9" s="1">
        <v>1100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57</v>
      </c>
      <c r="L9" s="1" t="s">
        <v>58</v>
      </c>
      <c r="M9" s="1" t="s">
        <v>59</v>
      </c>
      <c r="N9" s="1" t="s">
        <v>59</v>
      </c>
      <c r="O9" s="1" t="s">
        <v>57</v>
      </c>
      <c r="P9" s="1" t="s">
        <v>57</v>
      </c>
      <c r="Q9" s="1" t="s">
        <v>57</v>
      </c>
      <c r="R9" s="1" t="s">
        <v>57</v>
      </c>
      <c r="S9" s="1" t="s">
        <v>57</v>
      </c>
      <c r="T9" s="1" t="s">
        <v>57</v>
      </c>
      <c r="U9" s="1" t="s">
        <v>57</v>
      </c>
      <c r="V9" s="1" t="s">
        <v>57</v>
      </c>
      <c r="W9" s="1" t="s">
        <v>57</v>
      </c>
      <c r="X9" s="1" t="s">
        <v>57</v>
      </c>
      <c r="Y9" s="1" t="s">
        <v>57</v>
      </c>
      <c r="Z9" s="1" t="s">
        <v>57</v>
      </c>
      <c r="AA9" s="1" t="s">
        <v>57</v>
      </c>
      <c r="AB9" s="1" t="s">
        <v>57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57</v>
      </c>
      <c r="AI9" s="1" t="s">
        <v>60</v>
      </c>
      <c r="AJ9" s="1">
        <f t="shared" si="0"/>
        <v>1</v>
      </c>
      <c r="AK9" s="1">
        <f t="shared" si="1"/>
        <v>1</v>
      </c>
      <c r="AL9" s="1">
        <f t="shared" si="2"/>
        <v>7</v>
      </c>
      <c r="AM9" s="1">
        <f t="shared" si="3"/>
        <v>26.5</v>
      </c>
      <c r="AN9" s="2">
        <f t="shared" si="4"/>
        <v>940.32258064516134</v>
      </c>
      <c r="AO9" s="1">
        <v>1000</v>
      </c>
      <c r="AP9" s="1">
        <v>3500</v>
      </c>
      <c r="AQ9" s="2">
        <f t="shared" si="5"/>
        <v>5440.322580645161</v>
      </c>
      <c r="AR9" s="1">
        <f t="shared" si="6"/>
        <v>112.83870967741936</v>
      </c>
      <c r="AS9" s="1">
        <f t="shared" si="7"/>
        <v>7.05241935483871</v>
      </c>
      <c r="AT9" s="2">
        <f t="shared" si="8"/>
        <v>5320.4314516129025</v>
      </c>
    </row>
    <row r="10" spans="1:46" x14ac:dyDescent="0.3">
      <c r="A10" s="1">
        <v>108</v>
      </c>
      <c r="B10" s="1" t="s">
        <v>49</v>
      </c>
      <c r="C10" s="1" t="s">
        <v>32</v>
      </c>
      <c r="D10" s="1">
        <v>1200</v>
      </c>
      <c r="E10" s="1" t="s">
        <v>57</v>
      </c>
      <c r="F10" s="1" t="s">
        <v>57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58</v>
      </c>
      <c r="L10" s="1" t="s">
        <v>57</v>
      </c>
      <c r="M10" s="1" t="s">
        <v>59</v>
      </c>
      <c r="N10" s="1" t="s">
        <v>57</v>
      </c>
      <c r="O10" s="1" t="s">
        <v>59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57</v>
      </c>
      <c r="Y10" s="1" t="s">
        <v>57</v>
      </c>
      <c r="Z10" s="1" t="s">
        <v>57</v>
      </c>
      <c r="AA10" s="1" t="s">
        <v>57</v>
      </c>
      <c r="AB10" s="1" t="s">
        <v>57</v>
      </c>
      <c r="AC10" s="1" t="s">
        <v>57</v>
      </c>
      <c r="AD10" s="1" t="s">
        <v>57</v>
      </c>
      <c r="AE10" s="1" t="s">
        <v>57</v>
      </c>
      <c r="AF10" s="1" t="s">
        <v>59</v>
      </c>
      <c r="AG10" s="1" t="s">
        <v>59</v>
      </c>
      <c r="AH10" s="1" t="s">
        <v>57</v>
      </c>
      <c r="AI10" s="1" t="s">
        <v>60</v>
      </c>
      <c r="AJ10" s="1">
        <f t="shared" si="0"/>
        <v>1</v>
      </c>
      <c r="AK10" s="1">
        <f t="shared" si="1"/>
        <v>1</v>
      </c>
      <c r="AL10" s="1">
        <f t="shared" si="2"/>
        <v>4</v>
      </c>
      <c r="AM10" s="1">
        <f t="shared" si="3"/>
        <v>28</v>
      </c>
      <c r="AN10" s="2">
        <f t="shared" si="4"/>
        <v>1083.8709677419356</v>
      </c>
      <c r="AO10" s="1">
        <v>1000</v>
      </c>
      <c r="AP10" s="1">
        <v>3500</v>
      </c>
      <c r="AQ10" s="2">
        <f t="shared" si="5"/>
        <v>5583.8709677419356</v>
      </c>
      <c r="AR10" s="1">
        <f t="shared" si="6"/>
        <v>130.06451612903226</v>
      </c>
      <c r="AS10" s="1">
        <f t="shared" si="7"/>
        <v>8.129032258064516</v>
      </c>
      <c r="AT10" s="2">
        <f t="shared" si="8"/>
        <v>5445.677419354839</v>
      </c>
    </row>
    <row r="11" spans="1:46" x14ac:dyDescent="0.3">
      <c r="A11" s="1">
        <v>109</v>
      </c>
      <c r="B11" s="1" t="s">
        <v>25</v>
      </c>
      <c r="C11" s="1" t="s">
        <v>30</v>
      </c>
      <c r="D11" s="1">
        <v>1300</v>
      </c>
      <c r="E11" s="1" t="s">
        <v>57</v>
      </c>
      <c r="F11" s="1" t="s">
        <v>57</v>
      </c>
      <c r="G11" s="1" t="s">
        <v>57</v>
      </c>
      <c r="H11" s="1" t="s">
        <v>57</v>
      </c>
      <c r="I11" s="1" t="s">
        <v>57</v>
      </c>
      <c r="J11" s="1" t="s">
        <v>58</v>
      </c>
      <c r="K11" s="1" t="s">
        <v>57</v>
      </c>
      <c r="L11" s="1" t="s">
        <v>57</v>
      </c>
      <c r="M11" s="1" t="s">
        <v>59</v>
      </c>
      <c r="N11" s="1" t="s">
        <v>57</v>
      </c>
      <c r="O11" s="1" t="s">
        <v>59</v>
      </c>
      <c r="P11" s="1" t="s">
        <v>57</v>
      </c>
      <c r="Q11" s="1" t="s">
        <v>57</v>
      </c>
      <c r="R11" s="1" t="s">
        <v>57</v>
      </c>
      <c r="S11" s="1" t="s">
        <v>57</v>
      </c>
      <c r="T11" s="1" t="s">
        <v>57</v>
      </c>
      <c r="U11" s="1" t="s">
        <v>57</v>
      </c>
      <c r="V11" s="1" t="s">
        <v>57</v>
      </c>
      <c r="W11" s="1" t="s">
        <v>57</v>
      </c>
      <c r="X11" s="1" t="s">
        <v>57</v>
      </c>
      <c r="Y11" s="1" t="s">
        <v>57</v>
      </c>
      <c r="Z11" s="1" t="s">
        <v>57</v>
      </c>
      <c r="AA11" s="1" t="s">
        <v>57</v>
      </c>
      <c r="AB11" s="1" t="s">
        <v>59</v>
      </c>
      <c r="AC11" s="1" t="s">
        <v>57</v>
      </c>
      <c r="AD11" s="1" t="s">
        <v>57</v>
      </c>
      <c r="AE11" s="1" t="s">
        <v>57</v>
      </c>
      <c r="AF11" s="1" t="s">
        <v>57</v>
      </c>
      <c r="AG11" s="1" t="s">
        <v>59</v>
      </c>
      <c r="AH11" s="1" t="s">
        <v>57</v>
      </c>
      <c r="AI11" s="1" t="s">
        <v>57</v>
      </c>
      <c r="AJ11" s="1">
        <f t="shared" si="0"/>
        <v>0</v>
      </c>
      <c r="AK11" s="1">
        <f t="shared" si="1"/>
        <v>1</v>
      </c>
      <c r="AL11" s="1">
        <f t="shared" si="2"/>
        <v>4</v>
      </c>
      <c r="AM11" s="1">
        <f t="shared" si="3"/>
        <v>29</v>
      </c>
      <c r="AN11" s="2">
        <f t="shared" si="4"/>
        <v>1216.1290322580646</v>
      </c>
      <c r="AO11" s="1">
        <v>1000</v>
      </c>
      <c r="AP11" s="1">
        <v>3500</v>
      </c>
      <c r="AQ11" s="2">
        <f t="shared" si="5"/>
        <v>5716.1290322580644</v>
      </c>
      <c r="AR11" s="1">
        <f t="shared" si="6"/>
        <v>145.93548387096774</v>
      </c>
      <c r="AS11" s="1">
        <f t="shared" si="7"/>
        <v>9.120967741935484</v>
      </c>
      <c r="AT11" s="2">
        <f t="shared" si="8"/>
        <v>5561.072580645161</v>
      </c>
    </row>
    <row r="12" spans="1:46" x14ac:dyDescent="0.3">
      <c r="A12" s="1">
        <v>110</v>
      </c>
      <c r="B12" s="1" t="s">
        <v>50</v>
      </c>
      <c r="C12" s="1" t="s">
        <v>31</v>
      </c>
      <c r="D12" s="1">
        <v>1400</v>
      </c>
      <c r="E12" s="1" t="s">
        <v>57</v>
      </c>
      <c r="F12" s="1" t="s">
        <v>57</v>
      </c>
      <c r="G12" s="1" t="s">
        <v>57</v>
      </c>
      <c r="H12" s="1" t="s">
        <v>57</v>
      </c>
      <c r="I12" s="1" t="s">
        <v>58</v>
      </c>
      <c r="J12" s="1" t="s">
        <v>57</v>
      </c>
      <c r="K12" s="1" t="s">
        <v>57</v>
      </c>
      <c r="L12" s="1" t="s">
        <v>57</v>
      </c>
      <c r="M12" s="1" t="s">
        <v>59</v>
      </c>
      <c r="N12" s="1" t="s">
        <v>57</v>
      </c>
      <c r="O12" s="1" t="s">
        <v>57</v>
      </c>
      <c r="P12" s="1" t="s">
        <v>59</v>
      </c>
      <c r="Q12" s="1" t="s">
        <v>57</v>
      </c>
      <c r="R12" s="1" t="s">
        <v>57</v>
      </c>
      <c r="S12" s="1" t="s">
        <v>57</v>
      </c>
      <c r="T12" s="1" t="s">
        <v>57</v>
      </c>
      <c r="U12" s="1" t="s">
        <v>57</v>
      </c>
      <c r="V12" s="1" t="s">
        <v>57</v>
      </c>
      <c r="W12" s="1" t="s">
        <v>57</v>
      </c>
      <c r="X12" s="1" t="s">
        <v>57</v>
      </c>
      <c r="Y12" s="1" t="s">
        <v>57</v>
      </c>
      <c r="Z12" s="1" t="s">
        <v>57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57</v>
      </c>
      <c r="AG12" s="1" t="s">
        <v>59</v>
      </c>
      <c r="AH12" s="1" t="s">
        <v>60</v>
      </c>
      <c r="AI12" s="1" t="s">
        <v>57</v>
      </c>
      <c r="AJ12" s="1">
        <f t="shared" si="0"/>
        <v>1</v>
      </c>
      <c r="AK12" s="1">
        <f t="shared" si="1"/>
        <v>1</v>
      </c>
      <c r="AL12" s="1">
        <f t="shared" si="2"/>
        <v>3</v>
      </c>
      <c r="AM12" s="1">
        <f t="shared" si="3"/>
        <v>28.5</v>
      </c>
      <c r="AN12" s="2">
        <f t="shared" si="4"/>
        <v>1287.0967741935485</v>
      </c>
      <c r="AO12" s="1">
        <v>1000</v>
      </c>
      <c r="AP12" s="1">
        <v>3500</v>
      </c>
      <c r="AQ12" s="2">
        <f t="shared" si="5"/>
        <v>5787.0967741935483</v>
      </c>
      <c r="AR12" s="1">
        <f t="shared" si="6"/>
        <v>154.45161290322582</v>
      </c>
      <c r="AS12" s="1">
        <f t="shared" si="7"/>
        <v>9.6532258064516139</v>
      </c>
      <c r="AT12" s="2">
        <f t="shared" si="8"/>
        <v>5622.9919354838712</v>
      </c>
    </row>
    <row r="13" spans="1:46" x14ac:dyDescent="0.3">
      <c r="A13" s="1">
        <v>111</v>
      </c>
      <c r="B13" s="1" t="s">
        <v>24</v>
      </c>
      <c r="C13" s="1" t="s">
        <v>32</v>
      </c>
      <c r="D13" s="1">
        <v>1500</v>
      </c>
      <c r="E13" s="1" t="s">
        <v>57</v>
      </c>
      <c r="F13" s="1" t="s">
        <v>57</v>
      </c>
      <c r="G13" s="1" t="s">
        <v>57</v>
      </c>
      <c r="H13" s="1" t="s">
        <v>58</v>
      </c>
      <c r="I13" s="1" t="s">
        <v>57</v>
      </c>
      <c r="J13" s="1" t="s">
        <v>57</v>
      </c>
      <c r="K13" s="1" t="s">
        <v>57</v>
      </c>
      <c r="L13" s="1" t="s">
        <v>59</v>
      </c>
      <c r="M13" s="1" t="s">
        <v>57</v>
      </c>
      <c r="N13" s="1" t="s">
        <v>57</v>
      </c>
      <c r="O13" s="1" t="s">
        <v>57</v>
      </c>
      <c r="P13" s="1" t="s">
        <v>57</v>
      </c>
      <c r="Q13" s="1" t="s">
        <v>57</v>
      </c>
      <c r="R13" s="1" t="s">
        <v>57</v>
      </c>
      <c r="S13" s="1" t="s">
        <v>57</v>
      </c>
      <c r="T13" s="1" t="s">
        <v>57</v>
      </c>
      <c r="U13" s="1" t="s">
        <v>57</v>
      </c>
      <c r="V13" s="1" t="s">
        <v>57</v>
      </c>
      <c r="W13" s="1" t="s">
        <v>57</v>
      </c>
      <c r="X13" s="1" t="s">
        <v>57</v>
      </c>
      <c r="Y13" s="1" t="s">
        <v>57</v>
      </c>
      <c r="Z13" s="1" t="s">
        <v>57</v>
      </c>
      <c r="AA13" s="1" t="s">
        <v>57</v>
      </c>
      <c r="AB13" s="1" t="s">
        <v>59</v>
      </c>
      <c r="AC13" s="1" t="s">
        <v>57</v>
      </c>
      <c r="AD13" s="1" t="s">
        <v>57</v>
      </c>
      <c r="AE13" s="1" t="s">
        <v>57</v>
      </c>
      <c r="AF13" s="1" t="s">
        <v>57</v>
      </c>
      <c r="AG13" s="1" t="s">
        <v>60</v>
      </c>
      <c r="AH13" s="1" t="s">
        <v>59</v>
      </c>
      <c r="AI13" s="1" t="s">
        <v>57</v>
      </c>
      <c r="AJ13" s="1">
        <f t="shared" si="0"/>
        <v>1</v>
      </c>
      <c r="AK13" s="1">
        <f t="shared" si="1"/>
        <v>1</v>
      </c>
      <c r="AL13" s="1">
        <f t="shared" si="2"/>
        <v>3</v>
      </c>
      <c r="AM13" s="1">
        <f t="shared" si="3"/>
        <v>28.5</v>
      </c>
      <c r="AN13" s="2">
        <f t="shared" si="4"/>
        <v>1379.0322580645163</v>
      </c>
      <c r="AO13" s="1">
        <v>1000</v>
      </c>
      <c r="AP13" s="1">
        <v>3500</v>
      </c>
      <c r="AQ13" s="2">
        <f t="shared" si="5"/>
        <v>5879.0322580645161</v>
      </c>
      <c r="AR13" s="1">
        <f t="shared" si="6"/>
        <v>165.48387096774195</v>
      </c>
      <c r="AS13" s="1">
        <f t="shared" si="7"/>
        <v>10.342741935483872</v>
      </c>
      <c r="AT13" s="2">
        <f t="shared" si="8"/>
        <v>5703.2056451612907</v>
      </c>
    </row>
    <row r="14" spans="1:46" x14ac:dyDescent="0.3">
      <c r="A14" s="1">
        <v>112</v>
      </c>
      <c r="B14" s="1" t="s">
        <v>23</v>
      </c>
      <c r="C14" s="1" t="s">
        <v>30</v>
      </c>
      <c r="D14" s="1">
        <v>1600</v>
      </c>
      <c r="E14" s="1" t="s">
        <v>57</v>
      </c>
      <c r="F14" s="1" t="s">
        <v>57</v>
      </c>
      <c r="G14" s="1" t="s">
        <v>58</v>
      </c>
      <c r="H14" s="1" t="s">
        <v>57</v>
      </c>
      <c r="I14" s="1" t="s">
        <v>57</v>
      </c>
      <c r="J14" s="1" t="s">
        <v>57</v>
      </c>
      <c r="K14" s="1" t="s">
        <v>59</v>
      </c>
      <c r="L14" s="1" t="s">
        <v>57</v>
      </c>
      <c r="M14" s="1" t="s">
        <v>57</v>
      </c>
      <c r="N14" s="1" t="s">
        <v>57</v>
      </c>
      <c r="O14" s="1" t="s">
        <v>57</v>
      </c>
      <c r="P14" s="1" t="s">
        <v>59</v>
      </c>
      <c r="Q14" s="1" t="s">
        <v>57</v>
      </c>
      <c r="R14" s="1" t="s">
        <v>57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60</v>
      </c>
      <c r="AF14" s="1" t="s">
        <v>60</v>
      </c>
      <c r="AG14" s="1" t="s">
        <v>57</v>
      </c>
      <c r="AH14" s="1" t="s">
        <v>59</v>
      </c>
      <c r="AI14" s="1" t="s">
        <v>57</v>
      </c>
      <c r="AJ14" s="1">
        <f t="shared" si="0"/>
        <v>2</v>
      </c>
      <c r="AK14" s="1">
        <f t="shared" si="1"/>
        <v>1</v>
      </c>
      <c r="AL14" s="1">
        <f t="shared" si="2"/>
        <v>3</v>
      </c>
      <c r="AM14" s="1">
        <f t="shared" si="3"/>
        <v>27.5</v>
      </c>
      <c r="AN14" s="2">
        <f t="shared" si="4"/>
        <v>1419.3548387096773</v>
      </c>
      <c r="AO14" s="1">
        <v>1000</v>
      </c>
      <c r="AP14" s="1">
        <v>3500</v>
      </c>
      <c r="AQ14" s="2">
        <f t="shared" si="5"/>
        <v>5919.3548387096771</v>
      </c>
      <c r="AR14" s="1">
        <f t="shared" si="6"/>
        <v>170.32258064516128</v>
      </c>
      <c r="AS14" s="1">
        <f t="shared" si="7"/>
        <v>10.64516129032258</v>
      </c>
      <c r="AT14" s="2">
        <f t="shared" si="8"/>
        <v>5738.3870967741932</v>
      </c>
    </row>
    <row r="15" spans="1:46" x14ac:dyDescent="0.3">
      <c r="A15" s="1">
        <v>113</v>
      </c>
      <c r="B15" s="1" t="s">
        <v>51</v>
      </c>
      <c r="C15" s="1" t="s">
        <v>31</v>
      </c>
      <c r="D15" s="1">
        <v>1700</v>
      </c>
      <c r="E15" s="1" t="s">
        <v>57</v>
      </c>
      <c r="F15" s="1" t="s">
        <v>57</v>
      </c>
      <c r="G15" s="1" t="s">
        <v>58</v>
      </c>
      <c r="H15" s="1" t="s">
        <v>57</v>
      </c>
      <c r="I15" s="1" t="s">
        <v>57</v>
      </c>
      <c r="J15" s="1" t="s">
        <v>59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57</v>
      </c>
      <c r="P15" s="1" t="s">
        <v>57</v>
      </c>
      <c r="Q15" s="1" t="s">
        <v>57</v>
      </c>
      <c r="R15" s="1" t="s">
        <v>57</v>
      </c>
      <c r="S15" s="1" t="s">
        <v>57</v>
      </c>
      <c r="T15" s="1" t="s">
        <v>57</v>
      </c>
      <c r="U15" s="1" t="s">
        <v>57</v>
      </c>
      <c r="V15" s="1" t="s">
        <v>57</v>
      </c>
      <c r="W15" s="1" t="s">
        <v>57</v>
      </c>
      <c r="X15" s="1" t="s">
        <v>57</v>
      </c>
      <c r="Y15" s="1" t="s">
        <v>57</v>
      </c>
      <c r="Z15" s="1" t="s">
        <v>57</v>
      </c>
      <c r="AA15" s="1" t="s">
        <v>57</v>
      </c>
      <c r="AB15" s="1" t="s">
        <v>59</v>
      </c>
      <c r="AC15" s="1" t="s">
        <v>57</v>
      </c>
      <c r="AD15" s="1" t="s">
        <v>57</v>
      </c>
      <c r="AE15" s="1" t="s">
        <v>60</v>
      </c>
      <c r="AF15" s="1" t="s">
        <v>57</v>
      </c>
      <c r="AG15" s="1" t="s">
        <v>57</v>
      </c>
      <c r="AH15" s="1" t="s">
        <v>59</v>
      </c>
      <c r="AI15" s="1" t="s">
        <v>57</v>
      </c>
      <c r="AJ15" s="1">
        <f t="shared" si="0"/>
        <v>1</v>
      </c>
      <c r="AK15" s="1">
        <f t="shared" si="1"/>
        <v>1</v>
      </c>
      <c r="AL15" s="1">
        <f t="shared" si="2"/>
        <v>3</v>
      </c>
      <c r="AM15" s="1">
        <f t="shared" si="3"/>
        <v>28.5</v>
      </c>
      <c r="AN15" s="2">
        <f t="shared" si="4"/>
        <v>1562.9032258064515</v>
      </c>
      <c r="AO15" s="1">
        <v>1000</v>
      </c>
      <c r="AP15" s="1">
        <v>3500</v>
      </c>
      <c r="AQ15" s="2">
        <f t="shared" si="5"/>
        <v>6062.9032258064517</v>
      </c>
      <c r="AR15" s="1">
        <f t="shared" si="6"/>
        <v>187.54838709677418</v>
      </c>
      <c r="AS15" s="1">
        <f t="shared" si="7"/>
        <v>11.721774193548386</v>
      </c>
      <c r="AT15" s="2">
        <f t="shared" si="8"/>
        <v>5863.6330645161288</v>
      </c>
    </row>
    <row r="16" spans="1:46" x14ac:dyDescent="0.3">
      <c r="A16" s="1">
        <v>114</v>
      </c>
      <c r="B16" s="1" t="s">
        <v>52</v>
      </c>
      <c r="C16" s="1" t="s">
        <v>32</v>
      </c>
      <c r="D16" s="1">
        <v>1800</v>
      </c>
      <c r="E16" s="1" t="s">
        <v>57</v>
      </c>
      <c r="F16" s="1" t="s">
        <v>57</v>
      </c>
      <c r="G16" s="1" t="s">
        <v>57</v>
      </c>
      <c r="H16" s="1" t="s">
        <v>57</v>
      </c>
      <c r="I16" s="1" t="s">
        <v>58</v>
      </c>
      <c r="J16" s="1" t="s">
        <v>57</v>
      </c>
      <c r="K16" s="1" t="s">
        <v>57</v>
      </c>
      <c r="L16" s="1" t="s">
        <v>57</v>
      </c>
      <c r="M16" s="1" t="s">
        <v>57</v>
      </c>
      <c r="N16" s="1" t="s">
        <v>57</v>
      </c>
      <c r="O16" s="1" t="s">
        <v>57</v>
      </c>
      <c r="P16" s="1" t="s">
        <v>59</v>
      </c>
      <c r="Q16" s="1" t="s">
        <v>57</v>
      </c>
      <c r="R16" s="1" t="s">
        <v>57</v>
      </c>
      <c r="S16" s="1" t="s">
        <v>57</v>
      </c>
      <c r="T16" s="1" t="s">
        <v>57</v>
      </c>
      <c r="U16" s="1" t="s">
        <v>57</v>
      </c>
      <c r="V16" s="1" t="s">
        <v>57</v>
      </c>
      <c r="W16" s="1" t="s">
        <v>57</v>
      </c>
      <c r="X16" s="1" t="s">
        <v>57</v>
      </c>
      <c r="Y16" s="1" t="s">
        <v>57</v>
      </c>
      <c r="Z16" s="1" t="s">
        <v>57</v>
      </c>
      <c r="AA16" s="1" t="s">
        <v>57</v>
      </c>
      <c r="AB16" s="1" t="s">
        <v>59</v>
      </c>
      <c r="AC16" s="1" t="s">
        <v>57</v>
      </c>
      <c r="AD16" s="1" t="s">
        <v>57</v>
      </c>
      <c r="AE16" s="1" t="s">
        <v>57</v>
      </c>
      <c r="AF16" s="1" t="s">
        <v>60</v>
      </c>
      <c r="AG16" s="1" t="s">
        <v>60</v>
      </c>
      <c r="AH16" s="1" t="s">
        <v>59</v>
      </c>
      <c r="AI16" s="1" t="s">
        <v>60</v>
      </c>
      <c r="AJ16" s="1">
        <f t="shared" si="0"/>
        <v>3</v>
      </c>
      <c r="AK16" s="1">
        <f t="shared" si="1"/>
        <v>1</v>
      </c>
      <c r="AL16" s="1">
        <f t="shared" si="2"/>
        <v>3</v>
      </c>
      <c r="AM16" s="1">
        <f t="shared" si="3"/>
        <v>26.5</v>
      </c>
      <c r="AN16" s="2">
        <f t="shared" si="4"/>
        <v>1538.7096774193549</v>
      </c>
      <c r="AO16" s="1">
        <v>1000</v>
      </c>
      <c r="AP16" s="1">
        <v>3500</v>
      </c>
      <c r="AQ16" s="2">
        <f t="shared" si="5"/>
        <v>6038.7096774193551</v>
      </c>
      <c r="AR16" s="1">
        <f t="shared" si="6"/>
        <v>184.64516129032259</v>
      </c>
      <c r="AS16" s="1">
        <f t="shared" si="7"/>
        <v>11.540322580645162</v>
      </c>
      <c r="AT16" s="2">
        <f t="shared" si="8"/>
        <v>5842.5241935483873</v>
      </c>
    </row>
    <row r="17" spans="1:46" x14ac:dyDescent="0.3">
      <c r="A17" s="1">
        <v>115</v>
      </c>
      <c r="B17" s="1" t="s">
        <v>53</v>
      </c>
      <c r="C17" s="1" t="s">
        <v>30</v>
      </c>
      <c r="D17" s="1">
        <v>1900</v>
      </c>
      <c r="E17" s="1" t="s">
        <v>57</v>
      </c>
      <c r="F17" s="1" t="s">
        <v>57</v>
      </c>
      <c r="G17" s="1" t="s">
        <v>57</v>
      </c>
      <c r="H17" s="1" t="s">
        <v>57</v>
      </c>
      <c r="I17" s="1" t="s">
        <v>57</v>
      </c>
      <c r="J17" s="1" t="s">
        <v>57</v>
      </c>
      <c r="K17" s="1" t="s">
        <v>57</v>
      </c>
      <c r="L17" s="1" t="s">
        <v>57</v>
      </c>
      <c r="M17" s="1" t="s">
        <v>57</v>
      </c>
      <c r="N17" s="1" t="s">
        <v>57</v>
      </c>
      <c r="O17" s="1" t="s">
        <v>57</v>
      </c>
      <c r="P17" s="1" t="s">
        <v>59</v>
      </c>
      <c r="Q17" s="1" t="s">
        <v>57</v>
      </c>
      <c r="R17" s="1" t="s">
        <v>57</v>
      </c>
      <c r="S17" s="1" t="s">
        <v>57</v>
      </c>
      <c r="T17" s="1" t="s">
        <v>57</v>
      </c>
      <c r="U17" s="1" t="s">
        <v>57</v>
      </c>
      <c r="V17" s="1" t="s">
        <v>57</v>
      </c>
      <c r="W17" s="1" t="s">
        <v>57</v>
      </c>
      <c r="X17" s="1" t="s">
        <v>57</v>
      </c>
      <c r="Y17" s="1" t="s">
        <v>57</v>
      </c>
      <c r="Z17" s="1" t="s">
        <v>57</v>
      </c>
      <c r="AA17" s="1" t="s">
        <v>57</v>
      </c>
      <c r="AB17" s="1" t="s">
        <v>59</v>
      </c>
      <c r="AC17" s="1" t="s">
        <v>57</v>
      </c>
      <c r="AD17" s="1" t="s">
        <v>57</v>
      </c>
      <c r="AE17" s="1" t="s">
        <v>57</v>
      </c>
      <c r="AF17" s="1" t="s">
        <v>57</v>
      </c>
      <c r="AG17" s="1" t="s">
        <v>57</v>
      </c>
      <c r="AH17" s="1" t="s">
        <v>59</v>
      </c>
      <c r="AI17" s="1" t="s">
        <v>57</v>
      </c>
      <c r="AJ17" s="1">
        <f t="shared" si="0"/>
        <v>0</v>
      </c>
      <c r="AK17" s="1">
        <f t="shared" si="1"/>
        <v>0</v>
      </c>
      <c r="AL17" s="1">
        <f t="shared" si="2"/>
        <v>3</v>
      </c>
      <c r="AM17" s="1">
        <f t="shared" si="3"/>
        <v>29.5</v>
      </c>
      <c r="AN17" s="2">
        <f t="shared" si="4"/>
        <v>1808.0645161290322</v>
      </c>
      <c r="AO17" s="1">
        <v>1000</v>
      </c>
      <c r="AP17" s="1">
        <v>3500</v>
      </c>
      <c r="AQ17" s="2">
        <f t="shared" si="5"/>
        <v>6308.0645161290322</v>
      </c>
      <c r="AR17" s="1">
        <f t="shared" si="6"/>
        <v>216.96774193548384</v>
      </c>
      <c r="AS17" s="1">
        <f t="shared" si="7"/>
        <v>13.56048387096774</v>
      </c>
      <c r="AT17" s="2">
        <f t="shared" si="8"/>
        <v>6077.5362903225805</v>
      </c>
    </row>
    <row r="18" spans="1:46" x14ac:dyDescent="0.3">
      <c r="A18" s="1">
        <v>116</v>
      </c>
      <c r="B18" s="1" t="s">
        <v>54</v>
      </c>
      <c r="C18" s="1" t="s">
        <v>31</v>
      </c>
      <c r="D18" s="1">
        <v>2000</v>
      </c>
      <c r="E18" s="1" t="s">
        <v>57</v>
      </c>
      <c r="F18" s="1" t="s">
        <v>57</v>
      </c>
      <c r="G18" s="1" t="s">
        <v>57</v>
      </c>
      <c r="H18" s="1" t="s">
        <v>57</v>
      </c>
      <c r="I18" s="1" t="s">
        <v>57</v>
      </c>
      <c r="J18" s="1" t="s">
        <v>57</v>
      </c>
      <c r="K18" s="1" t="s">
        <v>57</v>
      </c>
      <c r="L18" s="1" t="s">
        <v>57</v>
      </c>
      <c r="M18" s="1" t="s">
        <v>57</v>
      </c>
      <c r="N18" s="1" t="s">
        <v>57</v>
      </c>
      <c r="O18" s="1" t="s">
        <v>57</v>
      </c>
      <c r="P18" s="1" t="s">
        <v>57</v>
      </c>
      <c r="Q18" s="1" t="s">
        <v>57</v>
      </c>
      <c r="R18" s="1" t="s">
        <v>57</v>
      </c>
      <c r="S18" s="1" t="s">
        <v>57</v>
      </c>
      <c r="T18" s="1" t="s">
        <v>57</v>
      </c>
      <c r="U18" s="1" t="s">
        <v>57</v>
      </c>
      <c r="V18" s="1" t="s">
        <v>57</v>
      </c>
      <c r="W18" s="1" t="s">
        <v>57</v>
      </c>
      <c r="X18" s="1" t="s">
        <v>57</v>
      </c>
      <c r="Y18" s="1" t="s">
        <v>57</v>
      </c>
      <c r="Z18" s="1" t="s">
        <v>57</v>
      </c>
      <c r="AA18" s="1" t="s">
        <v>57</v>
      </c>
      <c r="AB18" s="1" t="s">
        <v>59</v>
      </c>
      <c r="AC18" s="1" t="s">
        <v>59</v>
      </c>
      <c r="AD18" s="1" t="s">
        <v>57</v>
      </c>
      <c r="AE18" s="1" t="s">
        <v>57</v>
      </c>
      <c r="AF18" s="1" t="s">
        <v>57</v>
      </c>
      <c r="AG18" s="1" t="s">
        <v>57</v>
      </c>
      <c r="AH18" s="1" t="s">
        <v>59</v>
      </c>
      <c r="AI18" s="1" t="s">
        <v>57</v>
      </c>
      <c r="AJ18" s="1">
        <f t="shared" si="0"/>
        <v>0</v>
      </c>
      <c r="AK18" s="1">
        <f t="shared" si="1"/>
        <v>0</v>
      </c>
      <c r="AL18" s="1">
        <f t="shared" si="2"/>
        <v>3</v>
      </c>
      <c r="AM18" s="1">
        <f t="shared" si="3"/>
        <v>29.5</v>
      </c>
      <c r="AN18" s="2">
        <f t="shared" si="4"/>
        <v>1903.2258064516129</v>
      </c>
      <c r="AO18" s="1">
        <v>1000</v>
      </c>
      <c r="AP18" s="1">
        <v>3500</v>
      </c>
      <c r="AQ18" s="2">
        <f t="shared" si="5"/>
        <v>6403.2258064516127</v>
      </c>
      <c r="AR18" s="1">
        <f t="shared" si="6"/>
        <v>228.38709677419354</v>
      </c>
      <c r="AS18" s="1">
        <f t="shared" si="7"/>
        <v>14.274193548387096</v>
      </c>
      <c r="AT18" s="2">
        <f t="shared" si="8"/>
        <v>6160.5645161290322</v>
      </c>
    </row>
    <row r="19" spans="1:46" x14ac:dyDescent="0.3">
      <c r="A19" s="1">
        <v>117</v>
      </c>
      <c r="B19" s="1" t="s">
        <v>29</v>
      </c>
      <c r="C19" s="1" t="s">
        <v>32</v>
      </c>
      <c r="D19" s="1">
        <v>2100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 t="s">
        <v>57</v>
      </c>
      <c r="K19" s="1" t="s">
        <v>57</v>
      </c>
      <c r="L19" s="1" t="s">
        <v>57</v>
      </c>
      <c r="M19" s="1" t="s">
        <v>57</v>
      </c>
      <c r="N19" s="1" t="s">
        <v>57</v>
      </c>
      <c r="O19" s="1" t="s">
        <v>57</v>
      </c>
      <c r="P19" s="1" t="s">
        <v>57</v>
      </c>
      <c r="Q19" s="1" t="s">
        <v>57</v>
      </c>
      <c r="R19" s="1" t="s">
        <v>57</v>
      </c>
      <c r="S19" s="1" t="s">
        <v>57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57</v>
      </c>
      <c r="Y19" s="1" t="s">
        <v>57</v>
      </c>
      <c r="Z19" s="1" t="s">
        <v>57</v>
      </c>
      <c r="AA19" s="1" t="s">
        <v>57</v>
      </c>
      <c r="AB19" s="1" t="s">
        <v>57</v>
      </c>
      <c r="AC19" s="1" t="s">
        <v>59</v>
      </c>
      <c r="AD19" s="1" t="s">
        <v>59</v>
      </c>
      <c r="AE19" s="1" t="s">
        <v>57</v>
      </c>
      <c r="AF19" s="1" t="s">
        <v>57</v>
      </c>
      <c r="AG19" s="1" t="s">
        <v>57</v>
      </c>
      <c r="AH19" s="1" t="s">
        <v>59</v>
      </c>
      <c r="AI19" s="1" t="s">
        <v>57</v>
      </c>
      <c r="AJ19" s="1">
        <f t="shared" si="0"/>
        <v>0</v>
      </c>
      <c r="AK19" s="1">
        <f t="shared" si="1"/>
        <v>0</v>
      </c>
      <c r="AL19" s="1">
        <f t="shared" si="2"/>
        <v>3</v>
      </c>
      <c r="AM19" s="1">
        <f t="shared" si="3"/>
        <v>29.5</v>
      </c>
      <c r="AN19" s="2">
        <f t="shared" si="4"/>
        <v>1998.3870967741934</v>
      </c>
      <c r="AO19" s="1">
        <v>1000</v>
      </c>
      <c r="AP19" s="1">
        <v>3500</v>
      </c>
      <c r="AQ19" s="2">
        <f t="shared" si="5"/>
        <v>6498.3870967741932</v>
      </c>
      <c r="AR19" s="1">
        <f t="shared" si="6"/>
        <v>239.8064516129032</v>
      </c>
      <c r="AS19" s="1">
        <f t="shared" si="7"/>
        <v>14.98790322580645</v>
      </c>
      <c r="AT19" s="2">
        <f t="shared" si="8"/>
        <v>6243.592741935483</v>
      </c>
    </row>
    <row r="20" spans="1:46" x14ac:dyDescent="0.3">
      <c r="A20" s="1">
        <v>118</v>
      </c>
      <c r="B20" s="1" t="s">
        <v>55</v>
      </c>
      <c r="C20" s="1" t="s">
        <v>30</v>
      </c>
      <c r="D20" s="1">
        <v>2200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 t="s">
        <v>57</v>
      </c>
      <c r="K20" s="1" t="s">
        <v>57</v>
      </c>
      <c r="L20" s="1" t="s">
        <v>57</v>
      </c>
      <c r="M20" s="1" t="s">
        <v>57</v>
      </c>
      <c r="N20" s="1" t="s">
        <v>57</v>
      </c>
      <c r="O20" s="1" t="s">
        <v>57</v>
      </c>
      <c r="P20" s="1" t="s">
        <v>57</v>
      </c>
      <c r="Q20" s="1" t="s">
        <v>57</v>
      </c>
      <c r="R20" s="1" t="s">
        <v>57</v>
      </c>
      <c r="S20" s="1" t="s">
        <v>57</v>
      </c>
      <c r="T20" s="1" t="s">
        <v>57</v>
      </c>
      <c r="U20" s="1" t="s">
        <v>57</v>
      </c>
      <c r="V20" s="1" t="s">
        <v>57</v>
      </c>
      <c r="W20" s="1" t="s">
        <v>57</v>
      </c>
      <c r="X20" s="1" t="s">
        <v>57</v>
      </c>
      <c r="Y20" s="1" t="s">
        <v>57</v>
      </c>
      <c r="Z20" s="1" t="s">
        <v>57</v>
      </c>
      <c r="AA20" s="1" t="s">
        <v>57</v>
      </c>
      <c r="AB20" s="1" t="s">
        <v>57</v>
      </c>
      <c r="AC20" s="1" t="s">
        <v>57</v>
      </c>
      <c r="AD20" s="1" t="s">
        <v>59</v>
      </c>
      <c r="AE20" s="1" t="s">
        <v>59</v>
      </c>
      <c r="AF20" s="1" t="s">
        <v>57</v>
      </c>
      <c r="AG20" s="1" t="s">
        <v>57</v>
      </c>
      <c r="AH20" s="1" t="s">
        <v>59</v>
      </c>
      <c r="AI20" s="1" t="s">
        <v>57</v>
      </c>
      <c r="AJ20" s="1">
        <f t="shared" si="0"/>
        <v>0</v>
      </c>
      <c r="AK20" s="1">
        <f t="shared" si="1"/>
        <v>0</v>
      </c>
      <c r="AL20" s="1">
        <f t="shared" si="2"/>
        <v>3</v>
      </c>
      <c r="AM20" s="1">
        <f t="shared" si="3"/>
        <v>29.5</v>
      </c>
      <c r="AN20" s="2">
        <f t="shared" si="4"/>
        <v>2093.5483870967741</v>
      </c>
      <c r="AO20" s="1">
        <v>1000</v>
      </c>
      <c r="AP20" s="1">
        <v>3500</v>
      </c>
      <c r="AQ20" s="2">
        <f t="shared" si="5"/>
        <v>6593.5483870967746</v>
      </c>
      <c r="AR20" s="1">
        <f t="shared" si="6"/>
        <v>251.2258064516129</v>
      </c>
      <c r="AS20" s="1">
        <f t="shared" si="7"/>
        <v>15.701612903225806</v>
      </c>
      <c r="AT20" s="2">
        <f t="shared" si="8"/>
        <v>6326.6209677419365</v>
      </c>
    </row>
    <row r="21" spans="1:46" x14ac:dyDescent="0.3">
      <c r="A21" s="1">
        <v>119</v>
      </c>
      <c r="B21" s="1" t="s">
        <v>56</v>
      </c>
      <c r="C21" s="1" t="s">
        <v>31</v>
      </c>
      <c r="D21" s="1">
        <v>2300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57</v>
      </c>
      <c r="J21" s="1" t="s">
        <v>57</v>
      </c>
      <c r="K21" s="1" t="s">
        <v>57</v>
      </c>
      <c r="L21" s="1" t="s">
        <v>57</v>
      </c>
      <c r="M21" s="1" t="s">
        <v>57</v>
      </c>
      <c r="N21" s="1" t="s">
        <v>57</v>
      </c>
      <c r="O21" s="1" t="s">
        <v>57</v>
      </c>
      <c r="P21" s="1" t="s">
        <v>57</v>
      </c>
      <c r="Q21" s="1" t="s">
        <v>57</v>
      </c>
      <c r="R21" s="1" t="s">
        <v>57</v>
      </c>
      <c r="S21" s="1" t="s">
        <v>57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59</v>
      </c>
      <c r="AF21" s="1" t="s">
        <v>59</v>
      </c>
      <c r="AG21" s="1" t="s">
        <v>59</v>
      </c>
      <c r="AH21" s="1" t="s">
        <v>57</v>
      </c>
      <c r="AI21" s="1" t="s">
        <v>57</v>
      </c>
      <c r="AJ21" s="1">
        <f t="shared" si="0"/>
        <v>0</v>
      </c>
      <c r="AK21" s="1">
        <f t="shared" si="1"/>
        <v>0</v>
      </c>
      <c r="AL21" s="1">
        <f t="shared" si="2"/>
        <v>3</v>
      </c>
      <c r="AM21" s="1">
        <f t="shared" si="3"/>
        <v>29.5</v>
      </c>
      <c r="AN21" s="2">
        <f t="shared" si="4"/>
        <v>2188.7096774193546</v>
      </c>
      <c r="AO21" s="1">
        <v>1000</v>
      </c>
      <c r="AP21" s="1">
        <v>3500</v>
      </c>
      <c r="AQ21" s="2">
        <f t="shared" si="5"/>
        <v>6688.7096774193542</v>
      </c>
      <c r="AR21" s="1">
        <f t="shared" si="6"/>
        <v>262.64516129032256</v>
      </c>
      <c r="AS21" s="1">
        <f t="shared" si="7"/>
        <v>16.41532258064516</v>
      </c>
      <c r="AT21" s="2">
        <f t="shared" si="8"/>
        <v>6409.6491935483864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 Sheet</vt:lpstr>
      <vt:lpstr>Salary Sheet With Attandance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Parijat Prasun</dc:creator>
  <cp:lastModifiedBy>Parijat Prasun</cp:lastModifiedBy>
  <dcterms:created xsi:type="dcterms:W3CDTF">2023-10-29T03:39:31Z</dcterms:created>
  <dcterms:modified xsi:type="dcterms:W3CDTF">2023-10-29T10:29:31Z</dcterms:modified>
</cp:coreProperties>
</file>