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01256464\Desktop\Dev\"/>
    </mc:Choice>
  </mc:AlternateContent>
  <bookViews>
    <workbookView xWindow="0" yWindow="0" windowWidth="10800" windowHeight="7050"/>
  </bookViews>
  <sheets>
    <sheet name="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E13" i="1"/>
  <c r="F13" i="1"/>
  <c r="C14" i="1"/>
  <c r="C9" i="1"/>
  <c r="C13" i="1"/>
  <c r="F9" i="1"/>
  <c r="F2" i="1"/>
  <c r="F3" i="1"/>
  <c r="F4" i="1"/>
  <c r="F5" i="1"/>
  <c r="F6" i="1"/>
  <c r="F7" i="1"/>
  <c r="E9" i="1"/>
  <c r="E3" i="1"/>
  <c r="E4" i="1"/>
  <c r="E5" i="1"/>
  <c r="E6" i="1"/>
  <c r="E7" i="1"/>
  <c r="E2" i="1"/>
  <c r="D7" i="1"/>
  <c r="D6" i="1"/>
  <c r="D5" i="1"/>
  <c r="D4" i="1"/>
  <c r="D3" i="1"/>
  <c r="D2" i="1"/>
  <c r="C3" i="1"/>
  <c r="C4" i="1"/>
  <c r="C5" i="1"/>
  <c r="C6" i="1"/>
  <c r="C7" i="1"/>
  <c r="C2" i="1"/>
  <c r="B9" i="1"/>
  <c r="A9" i="1"/>
  <c r="H4" i="1" l="1"/>
  <c r="I4" i="1" s="1"/>
  <c r="J4" i="1" s="1"/>
  <c r="H3" i="1"/>
  <c r="I3" i="1" s="1"/>
  <c r="J3" i="1" s="1"/>
  <c r="H2" i="1"/>
  <c r="I2" i="1" s="1"/>
  <c r="J2" i="1" s="1"/>
  <c r="H7" i="1"/>
  <c r="I7" i="1" s="1"/>
  <c r="J7" i="1" s="1"/>
  <c r="H6" i="1"/>
  <c r="I6" i="1" s="1"/>
  <c r="J6" i="1" s="1"/>
  <c r="H5" i="1"/>
  <c r="I5" i="1" s="1"/>
  <c r="J5" i="1" s="1"/>
  <c r="J9" i="1" l="1"/>
</calcChain>
</file>

<file path=xl/sharedStrings.xml><?xml version="1.0" encoding="utf-8"?>
<sst xmlns="http://schemas.openxmlformats.org/spreadsheetml/2006/main" count="11" uniqueCount="11">
  <si>
    <t>bill</t>
  </si>
  <si>
    <t>tip</t>
  </si>
  <si>
    <t>b0</t>
  </si>
  <si>
    <t>b1</t>
  </si>
  <si>
    <t>xi - xbar</t>
  </si>
  <si>
    <t>yi - ybar</t>
  </si>
  <si>
    <t>(xi - xbar) (yi - ybar)</t>
  </si>
  <si>
    <t>(xi - xbar)^2</t>
  </si>
  <si>
    <t>ŷ</t>
  </si>
  <si>
    <t>residuals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</si>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</sst>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'b1'!$B$1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'b1'!$A$2:$A$7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'b1'!$B$2:$B$7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2-491E-B15F-6F863F32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8896"/>
        <c:axId val="473059224"/>
      </c:scatterChart>
      <c:valAx>
        <c:axId val="4730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</a:t>
                </a:r>
                <a:r>
                  <a:rPr lang="en-US" baseline="0"/>
                  <a:t>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9224"/>
        <c:crosses val="autoZero"/>
        <c:crossBetween val="midCat"/>
      </c:valAx>
      <c:valAx>
        <c:axId val="4730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Ti[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22225</xdr:rowOff>
    </xdr:from>
    <xdr:to>
      <xdr:col>11</xdr:col>
      <xdr:colOff>212725</xdr:colOff>
      <xdr:row>25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276224</xdr:colOff>
      <xdr:row>4</xdr:row>
      <xdr:rowOff>171450</xdr:rowOff>
    </xdr:from>
    <xdr:ext cx="3432176" cy="1301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585074" y="908050"/>
              <a:ext cx="3432176" cy="1301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600" i="1">
                            <a:latin typeface="Cambria Math" panose="02040503050406030204" pitchFamily="18" charset="0"/>
                          </a:rPr>
                          <m:t>𝛴</m:t>
                        </m:r>
                      </m:e>
                      <m:sub>
                        <m:f>
                          <m:fPr>
                            <m:ctrlPr>
                              <a:rPr lang="en-US" sz="3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3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36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3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3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36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num>
                          <m:den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36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d>
                                  <m:dPr>
                                    <m:ctrlPr>
                                      <a:rPr lang="en-US" sz="36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36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36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36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36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36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36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</m:nary>
                          </m:den>
                        </m:f>
                      </m:sub>
                    </m:sSub>
                  </m:oMath>
                </m:oMathPara>
              </a14:m>
              <a:endParaRPr lang="en-US" sz="3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585074" y="908050"/>
              <a:ext cx="3432176" cy="1301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3600" i="0">
                  <a:latin typeface="Cambria Math" panose="02040503050406030204" pitchFamily="18" charset="0"/>
                </a:rPr>
                <a:t>𝛴_(((𝑥_𝑖−𝑥 ̅ )−(𝑦_𝑖−𝑦 ̅ ))/(∑128▒(𝑥_𝑖−𝑥 ̅ ) ))</a:t>
              </a:r>
              <a:endParaRPr lang="en-US" sz="3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"/>
  <sheetViews>
    <sheetView tabSelected="1" workbookViewId="0">
      <selection activeCell="M4" sqref="M4"/>
    </sheetView>
  </sheetViews>
  <sheetFormatPr defaultRowHeight="14.5" x14ac:dyDescent="0.35"/>
  <cols>
    <col min="5" max="5" width="17.26953125" bestFit="1" customWidth="1"/>
    <col min="10" max="10" width="17.54296875" bestFit="1" customWidth="1"/>
  </cols>
  <sheetData>
    <row r="1" spans="1:10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H1" s="2" t="s">
        <v>8</v>
      </c>
      <c r="I1" s="2" t="s">
        <v>9</v>
      </c>
      <c r="J1" s="2" t="s">
        <v>10</v>
      </c>
    </row>
    <row r="2" spans="1:10" x14ac:dyDescent="0.35">
      <c r="A2">
        <v>34</v>
      </c>
      <c r="B2">
        <v>5</v>
      </c>
      <c r="C2">
        <f>A2-A$9</f>
        <v>-40</v>
      </c>
      <c r="D2">
        <f>B2-B$9</f>
        <v>-5</v>
      </c>
      <c r="E2">
        <f>C2*D2</f>
        <v>200</v>
      </c>
      <c r="F2">
        <f t="shared" ref="F2:F7" si="0">(A2-A$9)^2</f>
        <v>1600</v>
      </c>
      <c r="H2" s="3">
        <f>$E$13*A2-$F$13</f>
        <v>5.7917261055634794</v>
      </c>
      <c r="I2" s="3">
        <f>B2-H2</f>
        <v>-0.79172610556347944</v>
      </c>
      <c r="J2" s="1">
        <f>I2^2</f>
        <v>0.62683022623071383</v>
      </c>
    </row>
    <row r="3" spans="1:10" x14ac:dyDescent="0.35">
      <c r="A3">
        <v>108</v>
      </c>
      <c r="B3">
        <v>17</v>
      </c>
      <c r="C3">
        <f t="shared" ref="C3:D7" si="1">A3-A$9</f>
        <v>34</v>
      </c>
      <c r="D3">
        <f t="shared" si="1"/>
        <v>7</v>
      </c>
      <c r="E3">
        <f t="shared" ref="E3:E7" si="2">C3*D3</f>
        <v>238</v>
      </c>
      <c r="F3">
        <f t="shared" si="0"/>
        <v>1156</v>
      </c>
      <c r="H3" s="3">
        <f t="shared" ref="H3:H7" si="3">$E$13*A3-$F$13</f>
        <v>16.611982881597712</v>
      </c>
      <c r="I3" s="3">
        <f t="shared" ref="I3:I7" si="4">B3-H3</f>
        <v>0.38801711840228847</v>
      </c>
      <c r="J3" s="1">
        <f t="shared" ref="J3:J7" si="5">I3^2</f>
        <v>0.15055728417321557</v>
      </c>
    </row>
    <row r="4" spans="1:10" x14ac:dyDescent="0.35">
      <c r="A4">
        <v>64</v>
      </c>
      <c r="B4">
        <v>11</v>
      </c>
      <c r="C4">
        <f t="shared" si="1"/>
        <v>-10</v>
      </c>
      <c r="D4">
        <f t="shared" si="1"/>
        <v>1</v>
      </c>
      <c r="E4">
        <f t="shared" si="2"/>
        <v>-10</v>
      </c>
      <c r="F4">
        <f t="shared" si="0"/>
        <v>100</v>
      </c>
      <c r="H4" s="3">
        <f t="shared" si="3"/>
        <v>10.178316690442223</v>
      </c>
      <c r="I4" s="3">
        <f t="shared" si="4"/>
        <v>0.82168330955777691</v>
      </c>
      <c r="J4" s="1">
        <f t="shared" si="5"/>
        <v>0.67516346120582138</v>
      </c>
    </row>
    <row r="5" spans="1:10" x14ac:dyDescent="0.35">
      <c r="A5">
        <v>88</v>
      </c>
      <c r="B5">
        <v>8</v>
      </c>
      <c r="C5">
        <f t="shared" si="1"/>
        <v>14</v>
      </c>
      <c r="D5">
        <f t="shared" si="1"/>
        <v>-2</v>
      </c>
      <c r="E5">
        <f t="shared" si="2"/>
        <v>-28</v>
      </c>
      <c r="F5">
        <f t="shared" si="0"/>
        <v>196</v>
      </c>
      <c r="H5" s="3">
        <f t="shared" si="3"/>
        <v>13.687589158345219</v>
      </c>
      <c r="I5" s="3">
        <f t="shared" si="4"/>
        <v>-5.6875891583452187</v>
      </c>
      <c r="J5" s="1">
        <f t="shared" si="5"/>
        <v>32.34867043412607</v>
      </c>
    </row>
    <row r="6" spans="1:10" x14ac:dyDescent="0.35">
      <c r="A6">
        <v>99</v>
      </c>
      <c r="B6">
        <v>14</v>
      </c>
      <c r="C6">
        <f t="shared" si="1"/>
        <v>25</v>
      </c>
      <c r="D6">
        <f t="shared" si="1"/>
        <v>4</v>
      </c>
      <c r="E6">
        <f t="shared" si="2"/>
        <v>100</v>
      </c>
      <c r="F6">
        <f t="shared" si="0"/>
        <v>625</v>
      </c>
      <c r="H6" s="3">
        <f t="shared" si="3"/>
        <v>15.296005706134091</v>
      </c>
      <c r="I6" s="3">
        <f t="shared" si="4"/>
        <v>-1.2960057061340908</v>
      </c>
      <c r="J6" s="1">
        <f t="shared" si="5"/>
        <v>1.6796307903321235</v>
      </c>
    </row>
    <row r="7" spans="1:10" x14ac:dyDescent="0.35">
      <c r="A7">
        <v>51</v>
      </c>
      <c r="B7">
        <v>5</v>
      </c>
      <c r="C7">
        <f t="shared" si="1"/>
        <v>-23</v>
      </c>
      <c r="D7">
        <f t="shared" si="1"/>
        <v>-5</v>
      </c>
      <c r="E7">
        <f t="shared" si="2"/>
        <v>115</v>
      </c>
      <c r="F7">
        <f t="shared" si="0"/>
        <v>529</v>
      </c>
      <c r="H7" s="3">
        <f t="shared" si="3"/>
        <v>8.2774607703281013</v>
      </c>
      <c r="I7" s="3">
        <f t="shared" si="4"/>
        <v>-3.2774607703281013</v>
      </c>
      <c r="J7" s="1">
        <f t="shared" si="5"/>
        <v>10.741749101039671</v>
      </c>
    </row>
    <row r="9" spans="1:10" x14ac:dyDescent="0.35">
      <c r="A9">
        <f>AVERAGE(A2:A7)</f>
        <v>74</v>
      </c>
      <c r="B9">
        <f>AVERAGE(B2:B7)</f>
        <v>10</v>
      </c>
      <c r="C9">
        <f>SUMPRODUCT(C2:C7,C2:C7)</f>
        <v>4206</v>
      </c>
      <c r="E9">
        <f>SUM(E2:E7)</f>
        <v>615</v>
      </c>
      <c r="F9">
        <f>SUM(F2:F7)</f>
        <v>4206</v>
      </c>
      <c r="J9">
        <f>SUM(J2:J7)</f>
        <v>46.222601297107623</v>
      </c>
    </row>
    <row r="13" spans="1:10" x14ac:dyDescent="0.35">
      <c r="B13" t="s">
        <v>3</v>
      </c>
      <c r="C13" s="1">
        <f>E9/F9</f>
        <v>0.14621968616262482</v>
      </c>
      <c r="E13" s="1">
        <f>LINEST(B2:B7,A2:A7)</f>
        <v>0.14621968616262479</v>
      </c>
      <c r="F13" s="1">
        <f>INTERCEPT(B2:B7,A2:A7)</f>
        <v>-0.82025677603423652</v>
      </c>
    </row>
    <row r="14" spans="1:10" x14ac:dyDescent="0.35">
      <c r="B14" t="s">
        <v>2</v>
      </c>
      <c r="C14" s="1">
        <f>B9-(C13*A9)</f>
        <v>-0.82025677603423652</v>
      </c>
    </row>
    <row r="20" spans="2:2" x14ac:dyDescent="0.35">
      <c r="B20">
        <f>LOGEST(B2:B7,A2:A7,TRUE,TRUE)</f>
        <v>1.0158263384504449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</vt:lpstr>
    </vt:vector>
  </TitlesOfParts>
  <Company>Barclays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Koya, Parikshit : COO Workforce</dc:creator>
  <cp:lastModifiedBy>Koya, Parikshit : COO Workforce</cp:lastModifiedBy>
  <dcterms:created xsi:type="dcterms:W3CDTF">2019-12-31T04:58:40Z</dcterms:created>
  <dcterms:modified xsi:type="dcterms:W3CDTF">2020-06-13T13:17:49Z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54cbb2-29ed-4ffe-af90-a08465e0dd2c_Enabled">
    <vt:lpwstr>True</vt:lpwstr>
  </property>
  <property fmtid="{D5CDD505-2E9C-101B-9397-08002B2CF9AE}" pid="3" name="MSIP_Label_c754cbb2-29ed-4ffe-af90-a08465e0dd2c_SiteId">
    <vt:lpwstr>c4b62f1d-01e0-4107-a0cc-5ac886858b23</vt:lpwstr>
  </property>
  <property fmtid="{D5CDD505-2E9C-101B-9397-08002B2CF9AE}" pid="4" name="MSIP_Label_c754cbb2-29ed-4ffe-af90-a08465e0dd2c_Owner">
    <vt:lpwstr>G01256464@client.barclayscorp.com</vt:lpwstr>
  </property>
  <property fmtid="{D5CDD505-2E9C-101B-9397-08002B2CF9AE}" pid="5" name="MSIP_Label_c754cbb2-29ed-4ffe-af90-a08465e0dd2c_SetDate">
    <vt:lpwstr>2020-06-13T13:17:46.6862471Z</vt:lpwstr>
  </property>
  <property fmtid="{D5CDD505-2E9C-101B-9397-08002B2CF9AE}" pid="6" name="MSIP_Label_c754cbb2-29ed-4ffe-af90-a08465e0dd2c_Name">
    <vt:lpwstr>Unrestricted</vt:lpwstr>
  </property>
  <property fmtid="{D5CDD505-2E9C-101B-9397-08002B2CF9AE}" pid="7" name="MSIP_Label_c754cbb2-29ed-4ffe-af90-a08465e0dd2c_Application">
    <vt:lpwstr>Microsoft Azure Information Protection</vt:lpwstr>
  </property>
  <property fmtid="{D5CDD505-2E9C-101B-9397-08002B2CF9AE}" pid="8" name="MSIP_Label_c754cbb2-29ed-4ffe-af90-a08465e0dd2c_Extended_MSFT_Method">
    <vt:lpwstr>Manual</vt:lpwstr>
  </property>
  <property fmtid="{D5CDD505-2E9C-101B-9397-08002B2CF9AE}" pid="9" name="barclaysdc">
    <vt:lpwstr>Unrestricted</vt:lpwstr>
  </property>
  <property fmtid="{D5CDD505-2E9C-101B-9397-08002B2CF9AE}" pid="10" name="_AdHocReviewCycleID">
    <vt:i4>603846579</vt:i4>
  </property>
  <property fmtid="{D5CDD505-2E9C-101B-9397-08002B2CF9AE}" pid="11" name="_NewReviewCycle">
    <vt:lpwstr/>
  </property>
  <property fmtid="{D5CDD505-2E9C-101B-9397-08002B2CF9AE}" pid="12" name="_EmailSubject">
    <vt:lpwstr>Linear Regression Model - Non Barclays Related</vt:lpwstr>
  </property>
  <property fmtid="{D5CDD505-2E9C-101B-9397-08002B2CF9AE}" pid="13" name="_AuthorEmail">
    <vt:lpwstr>parikshit.koya@barclays.com</vt:lpwstr>
  </property>
  <property fmtid="{D5CDD505-2E9C-101B-9397-08002B2CF9AE}" pid="14" name="_AuthorEmailDisplayName">
    <vt:lpwstr>Koya, Parikshit : COO Workforce</vt:lpwstr>
  </property>
</Properties>
</file>