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 Project\1-Step ANN\"/>
    </mc:Choice>
  </mc:AlternateContent>
  <xr:revisionPtr revIDLastSave="0" documentId="13_ncr:1_{2D69363B-4ADD-4DAF-8EE4-603B48FAE63E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0.9-5.5 testing values" sheetId="2" r:id="rId1"/>
    <sheet name="Predictions" sheetId="3" r:id="rId2"/>
    <sheet name="Optimized predictions" sheetId="4" r:id="rId3"/>
    <sheet name="Practical Values" sheetId="5" r:id="rId4"/>
    <sheet name="Optimized practical value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2" l="1"/>
  <c r="B25" i="2"/>
  <c r="C25" i="2" s="1"/>
  <c r="N25" i="2" s="1"/>
  <c r="O25" i="2" s="1"/>
  <c r="M24" i="2"/>
  <c r="B24" i="2"/>
  <c r="C24" i="2" s="1"/>
  <c r="N24" i="2" s="1"/>
  <c r="O24" i="2" s="1"/>
  <c r="M23" i="2"/>
  <c r="B23" i="2"/>
  <c r="C23" i="2" s="1"/>
  <c r="N23" i="2" s="1"/>
  <c r="O23" i="2" s="1"/>
  <c r="M22" i="2"/>
  <c r="B22" i="2"/>
  <c r="C22" i="2" s="1"/>
  <c r="N22" i="2" s="1"/>
  <c r="O22" i="2" s="1"/>
  <c r="C7" i="2" l="1"/>
  <c r="M18" i="2" l="1"/>
  <c r="M19" i="2"/>
  <c r="M20" i="2"/>
  <c r="M21" i="2"/>
  <c r="B18" i="2"/>
  <c r="C18" i="2" s="1"/>
  <c r="N18" i="2" s="1"/>
  <c r="O18" i="2" s="1"/>
  <c r="B19" i="2"/>
  <c r="C19" i="2" s="1"/>
  <c r="N19" i="2" s="1"/>
  <c r="O19" i="2" s="1"/>
  <c r="B20" i="2"/>
  <c r="C20" i="2" s="1"/>
  <c r="N20" i="2" s="1"/>
  <c r="O20" i="2" s="1"/>
  <c r="B21" i="2"/>
  <c r="C21" i="2" s="1"/>
  <c r="N21" i="2" s="1"/>
  <c r="O21" i="2" s="1"/>
  <c r="M3" i="2" l="1"/>
  <c r="E3" i="2"/>
  <c r="O7" i="2"/>
  <c r="O2" i="2"/>
  <c r="N7" i="2"/>
  <c r="N8" i="2"/>
  <c r="O8" i="2" s="1"/>
  <c r="N13" i="2"/>
  <c r="O13" i="2" s="1"/>
  <c r="N15" i="2"/>
  <c r="O15" i="2" s="1"/>
  <c r="N16" i="2"/>
  <c r="O16" i="2" s="1"/>
  <c r="N2" i="2"/>
  <c r="C3" i="2"/>
  <c r="N3" i="2" s="1"/>
  <c r="O3" i="2" s="1"/>
  <c r="C4" i="2"/>
  <c r="N4" i="2" s="1"/>
  <c r="O4" i="2" s="1"/>
  <c r="C5" i="2"/>
  <c r="N5" i="2" s="1"/>
  <c r="O5" i="2" s="1"/>
  <c r="C6" i="2"/>
  <c r="N6" i="2" s="1"/>
  <c r="O6" i="2" s="1"/>
  <c r="C8" i="2"/>
  <c r="C9" i="2"/>
  <c r="N9" i="2" s="1"/>
  <c r="O9" i="2" s="1"/>
  <c r="C10" i="2"/>
  <c r="N10" i="2" s="1"/>
  <c r="O10" i="2" s="1"/>
  <c r="C11" i="2"/>
  <c r="N11" i="2" s="1"/>
  <c r="O11" i="2" s="1"/>
  <c r="C12" i="2"/>
  <c r="N12" i="2" s="1"/>
  <c r="O12" i="2" s="1"/>
  <c r="C13" i="2"/>
  <c r="C14" i="2"/>
  <c r="N14" i="2" s="1"/>
  <c r="O14" i="2" s="1"/>
  <c r="C15" i="2"/>
  <c r="C16" i="2"/>
  <c r="C17" i="2"/>
  <c r="N17" i="2" s="1"/>
  <c r="O17" i="2" s="1"/>
  <c r="C2" i="2"/>
  <c r="M17" i="2" l="1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2" i="2" l="1"/>
  <c r="B17" i="2" l="1"/>
  <c r="E17" i="2" s="1"/>
  <c r="B16" i="2"/>
  <c r="E16" i="2" s="1"/>
  <c r="B15" i="2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B2" i="2"/>
  <c r="E2" i="2" s="1"/>
</calcChain>
</file>

<file path=xl/sharedStrings.xml><?xml version="1.0" encoding="utf-8"?>
<sst xmlns="http://schemas.openxmlformats.org/spreadsheetml/2006/main" count="163" uniqueCount="53">
  <si>
    <t>f0 (MHz)</t>
  </si>
  <si>
    <t>λ (mm)</t>
  </si>
  <si>
    <t>h (mm)</t>
  </si>
  <si>
    <t>feed pos</t>
  </si>
  <si>
    <t>slot length</t>
  </si>
  <si>
    <t>f2</t>
  </si>
  <si>
    <t>f1</t>
  </si>
  <si>
    <t>radius</t>
  </si>
  <si>
    <t>slot width</t>
  </si>
  <si>
    <t>bandwidth (GHz)</t>
  </si>
  <si>
    <t>Er = 1</t>
  </si>
  <si>
    <t>Δa</t>
  </si>
  <si>
    <t>Δa/h</t>
  </si>
  <si>
    <t>λ/2 (mm)</t>
  </si>
  <si>
    <t>Slot Seperation</t>
  </si>
  <si>
    <t>Freq (MHz)</t>
  </si>
  <si>
    <t>feed position</t>
  </si>
  <si>
    <t>height (mm)</t>
  </si>
  <si>
    <t>slot seperation</t>
  </si>
  <si>
    <t>900 (1)</t>
  </si>
  <si>
    <t>900 (2)</t>
  </si>
  <si>
    <t>1500 (1)</t>
  </si>
  <si>
    <t>1500 (2)</t>
  </si>
  <si>
    <t>2100 (1)</t>
  </si>
  <si>
    <t>2100 (2)</t>
  </si>
  <si>
    <t>2700 (1)</t>
  </si>
  <si>
    <t>2700 (2)</t>
  </si>
  <si>
    <t>3300 (1)</t>
  </si>
  <si>
    <t>3300 (2)</t>
  </si>
  <si>
    <t>3900 (1)</t>
  </si>
  <si>
    <t>4300 (1)</t>
  </si>
  <si>
    <t>4300 (2)</t>
  </si>
  <si>
    <t>4900 (1)</t>
  </si>
  <si>
    <t>4900 (2)</t>
  </si>
  <si>
    <t>5100 (1)</t>
  </si>
  <si>
    <t>5100 (2)</t>
  </si>
  <si>
    <t>5500 (1)</t>
  </si>
  <si>
    <t>5500 (2)</t>
  </si>
  <si>
    <t>3900 (2)</t>
  </si>
  <si>
    <t>INSIDE</t>
  </si>
  <si>
    <t>OUTSIDE</t>
  </si>
  <si>
    <t>*</t>
  </si>
  <si>
    <t>1500(1)</t>
  </si>
  <si>
    <t>1500(2)</t>
  </si>
  <si>
    <t>2100(2)</t>
  </si>
  <si>
    <t>2700(1)</t>
  </si>
  <si>
    <t>3300(1)</t>
  </si>
  <si>
    <t>The * rows are optimized in the next sheet</t>
  </si>
  <si>
    <t>The parameters in bold are the ones optimized in the next sheet</t>
  </si>
  <si>
    <t>600 (1)</t>
  </si>
  <si>
    <t>600 (2)</t>
  </si>
  <si>
    <t>700 (1)</t>
  </si>
  <si>
    <t>700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</si>
</sst>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2" borderId="0" xfId="2" applyAlignment="1">
      <alignment horizontal="center"/>
    </xf>
    <xf numFmtId="0" fontId="5" fillId="3" borderId="0" xfId="3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2" applyAlignment="1">
      <alignment horizontal="center"/>
    </xf>
    <xf numFmtId="0" fontId="5" fillId="3" borderId="0" xfId="3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5">
    <cellStyle name="Bad" xfId="3" builtinId="27"/>
    <cellStyle name="Good" xfId="2" builtinId="26"/>
    <cellStyle name="Normal" xfId="0" builtinId="0"/>
    <cellStyle name="Normal 2" xfId="1" xr:uid="{00000000-0005-0000-0000-000001000000}"/>
    <cellStyle name="Normal 2 2" xfId="4" xr:uid="{A0583545-63BC-4976-A117-F1291B7AE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H23" sqref="H23"/>
    </sheetView>
  </sheetViews>
  <sheetFormatPr defaultRowHeight="14.4" x14ac:dyDescent="0.3"/>
  <cols>
    <col min="1" max="7" width="8.88671875" style="2"/>
    <col min="8" max="8" width="10.44140625" style="2" customWidth="1"/>
    <col min="9" max="9" width="10.21875" style="2" customWidth="1"/>
    <col min="10" max="10" width="15.5546875" style="2" customWidth="1"/>
    <col min="11" max="11" width="8.88671875" style="2"/>
    <col min="12" max="12" width="7.88671875" style="2" customWidth="1"/>
    <col min="13" max="13" width="14.77734375" style="2" customWidth="1"/>
    <col min="14" max="14" width="8.6640625" style="2" customWidth="1"/>
    <col min="15" max="15" width="10.88671875" style="2" customWidth="1"/>
    <col min="16" max="16" width="21.21875" style="2" customWidth="1"/>
    <col min="17" max="16384" width="8.88671875" style="2"/>
  </cols>
  <sheetData>
    <row r="1" spans="1:15" x14ac:dyDescent="0.3">
      <c r="A1" s="7" t="s">
        <v>0</v>
      </c>
      <c r="B1" s="3" t="s">
        <v>1</v>
      </c>
      <c r="C1" s="3" t="s">
        <v>13</v>
      </c>
      <c r="D1" s="3" t="s">
        <v>10</v>
      </c>
      <c r="E1" s="7" t="s">
        <v>2</v>
      </c>
      <c r="F1" s="7" t="s">
        <v>7</v>
      </c>
      <c r="G1" s="8" t="s">
        <v>3</v>
      </c>
      <c r="H1" s="7" t="s">
        <v>4</v>
      </c>
      <c r="I1" s="7" t="s">
        <v>8</v>
      </c>
      <c r="J1" s="11" t="s">
        <v>14</v>
      </c>
      <c r="K1" s="7" t="s">
        <v>5</v>
      </c>
      <c r="L1" s="7" t="s">
        <v>6</v>
      </c>
      <c r="M1" s="7" t="s">
        <v>9</v>
      </c>
      <c r="N1" s="3" t="s">
        <v>11</v>
      </c>
      <c r="O1" s="3" t="s">
        <v>12</v>
      </c>
    </row>
    <row r="2" spans="1:15" x14ac:dyDescent="0.3">
      <c r="A2" s="2">
        <v>900</v>
      </c>
      <c r="B2" s="5">
        <f t="shared" ref="B2:B17" si="0">(3*POWER(10,11))/(A2*POWER(10,6))</f>
        <v>333.33333333333331</v>
      </c>
      <c r="C2" s="5">
        <f>B2/2</f>
        <v>166.66666666666666</v>
      </c>
      <c r="D2" s="2">
        <v>1</v>
      </c>
      <c r="E2" s="5">
        <f>0.05*B2</f>
        <v>16.666666666666668</v>
      </c>
      <c r="F2" s="2">
        <v>81.5</v>
      </c>
      <c r="G2" s="9">
        <v>-32</v>
      </c>
      <c r="H2" s="10">
        <v>62</v>
      </c>
      <c r="I2" s="10">
        <v>8</v>
      </c>
      <c r="J2" s="12">
        <v>48</v>
      </c>
      <c r="K2" s="6">
        <v>1.0668</v>
      </c>
      <c r="L2" s="6">
        <v>0.92800000000000005</v>
      </c>
      <c r="M2" s="2">
        <f>K2-L2</f>
        <v>0.13879999999999992</v>
      </c>
      <c r="N2" s="6">
        <f>(C2-2*F2)/2</f>
        <v>1.8333333333333286</v>
      </c>
      <c r="O2" s="6">
        <f>N2/E2</f>
        <v>0.10999999999999971</v>
      </c>
    </row>
    <row r="3" spans="1:15" x14ac:dyDescent="0.3">
      <c r="A3" s="2">
        <v>900</v>
      </c>
      <c r="B3" s="5">
        <f t="shared" si="0"/>
        <v>333.33333333333331</v>
      </c>
      <c r="C3" s="5">
        <f t="shared" ref="C3:C25" si="1">B3/2</f>
        <v>166.66666666666666</v>
      </c>
      <c r="D3" s="2">
        <v>1</v>
      </c>
      <c r="E3" s="5">
        <f>0.07*B3</f>
        <v>23.333333333333336</v>
      </c>
      <c r="F3" s="2">
        <v>78.2</v>
      </c>
      <c r="G3" s="9">
        <v>-27</v>
      </c>
      <c r="H3" s="10">
        <v>65</v>
      </c>
      <c r="I3" s="10">
        <v>8</v>
      </c>
      <c r="J3" s="12">
        <v>48</v>
      </c>
      <c r="K3" s="6">
        <v>1.0463</v>
      </c>
      <c r="L3" s="6">
        <v>0.93240000000000001</v>
      </c>
      <c r="M3" s="2">
        <f>K3-L3</f>
        <v>0.1139</v>
      </c>
      <c r="N3" s="6">
        <f t="shared" ref="N3:N17" si="2">(C3-2*F3)/2</f>
        <v>5.1333333333333258</v>
      </c>
      <c r="O3" s="6">
        <f t="shared" ref="O3:O17" si="3">N3/E3</f>
        <v>0.21999999999999964</v>
      </c>
    </row>
    <row r="4" spans="1:15" x14ac:dyDescent="0.3">
      <c r="A4" s="2">
        <v>1500</v>
      </c>
      <c r="B4" s="2">
        <f t="shared" si="0"/>
        <v>200</v>
      </c>
      <c r="C4" s="2">
        <f t="shared" si="1"/>
        <v>100</v>
      </c>
      <c r="D4" s="2">
        <v>1</v>
      </c>
      <c r="E4" s="2">
        <f>0.05*B4</f>
        <v>10</v>
      </c>
      <c r="F4" s="2">
        <v>48.8</v>
      </c>
      <c r="G4" s="9">
        <v>-15</v>
      </c>
      <c r="H4" s="10">
        <v>40</v>
      </c>
      <c r="I4" s="10">
        <v>6</v>
      </c>
      <c r="J4" s="12">
        <v>28</v>
      </c>
      <c r="K4" s="6">
        <v>1.7264999999999999</v>
      </c>
      <c r="L4" s="6">
        <v>1.532</v>
      </c>
      <c r="M4" s="2">
        <f t="shared" ref="M4:M5" si="4">K4-L4</f>
        <v>0.1944999999999999</v>
      </c>
      <c r="N4" s="6">
        <f t="shared" si="2"/>
        <v>1.2000000000000028</v>
      </c>
      <c r="O4" s="6">
        <f t="shared" si="3"/>
        <v>0.12000000000000029</v>
      </c>
    </row>
    <row r="5" spans="1:15" x14ac:dyDescent="0.3">
      <c r="A5" s="2">
        <v>1500</v>
      </c>
      <c r="B5" s="2">
        <f t="shared" si="0"/>
        <v>200</v>
      </c>
      <c r="C5" s="2">
        <f t="shared" si="1"/>
        <v>100</v>
      </c>
      <c r="D5" s="2">
        <v>1</v>
      </c>
      <c r="E5" s="2">
        <f>0.07*B5</f>
        <v>14.000000000000002</v>
      </c>
      <c r="F5" s="2">
        <v>46.8</v>
      </c>
      <c r="G5" s="9">
        <v>-14</v>
      </c>
      <c r="H5" s="10">
        <v>38</v>
      </c>
      <c r="I5" s="10">
        <v>6</v>
      </c>
      <c r="J5" s="12">
        <v>26</v>
      </c>
      <c r="K5" s="6">
        <v>1.7342</v>
      </c>
      <c r="L5" s="6">
        <v>1.5431999999999999</v>
      </c>
      <c r="M5" s="2">
        <f t="shared" si="4"/>
        <v>0.19100000000000006</v>
      </c>
      <c r="N5" s="6">
        <f t="shared" si="2"/>
        <v>3.2000000000000028</v>
      </c>
      <c r="O5" s="6">
        <f t="shared" si="3"/>
        <v>0.22857142857142876</v>
      </c>
    </row>
    <row r="6" spans="1:15" x14ac:dyDescent="0.3">
      <c r="A6" s="2">
        <v>2100</v>
      </c>
      <c r="B6" s="5">
        <f t="shared" si="0"/>
        <v>142.85714285714286</v>
      </c>
      <c r="C6" s="5">
        <f t="shared" si="1"/>
        <v>71.428571428571431</v>
      </c>
      <c r="D6" s="2">
        <v>1</v>
      </c>
      <c r="E6" s="4">
        <f>0.05*B6</f>
        <v>7.1428571428571432</v>
      </c>
      <c r="F6" s="2">
        <v>34.799999999999997</v>
      </c>
      <c r="G6" s="9">
        <v>-12</v>
      </c>
      <c r="H6" s="10">
        <v>27</v>
      </c>
      <c r="I6" s="10">
        <v>5</v>
      </c>
      <c r="J6" s="12">
        <v>19</v>
      </c>
      <c r="K6" s="6">
        <v>2.4304000000000001</v>
      </c>
      <c r="L6" s="6">
        <v>2.1581000000000001</v>
      </c>
      <c r="M6" s="2">
        <f t="shared" ref="M6:M25" si="5">K6-L6</f>
        <v>0.27229999999999999</v>
      </c>
      <c r="N6" s="6">
        <f t="shared" si="2"/>
        <v>0.91428571428571814</v>
      </c>
      <c r="O6" s="6">
        <f t="shared" si="3"/>
        <v>0.12800000000000053</v>
      </c>
    </row>
    <row r="7" spans="1:15" x14ac:dyDescent="0.3">
      <c r="A7" s="2">
        <v>2100</v>
      </c>
      <c r="B7" s="5">
        <f t="shared" si="0"/>
        <v>142.85714285714286</v>
      </c>
      <c r="C7" s="5">
        <f>B7/2</f>
        <v>71.428571428571431</v>
      </c>
      <c r="D7" s="2">
        <v>1</v>
      </c>
      <c r="E7" s="2">
        <f>0.07*B7</f>
        <v>10.000000000000002</v>
      </c>
      <c r="F7" s="2">
        <v>33.4</v>
      </c>
      <c r="G7" s="9">
        <v>-13</v>
      </c>
      <c r="H7" s="10">
        <v>26.75</v>
      </c>
      <c r="I7" s="10">
        <v>5</v>
      </c>
      <c r="J7" s="12">
        <v>19</v>
      </c>
      <c r="K7" s="6">
        <v>2.4708999999999999</v>
      </c>
      <c r="L7" s="6">
        <v>2.2216999999999998</v>
      </c>
      <c r="M7" s="2">
        <f t="shared" si="5"/>
        <v>0.24920000000000009</v>
      </c>
      <c r="N7" s="6">
        <f t="shared" si="2"/>
        <v>2.3142857142857167</v>
      </c>
      <c r="O7" s="6">
        <f t="shared" si="3"/>
        <v>0.23142857142857162</v>
      </c>
    </row>
    <row r="8" spans="1:15" x14ac:dyDescent="0.3">
      <c r="A8" s="2">
        <v>2700</v>
      </c>
      <c r="B8" s="5">
        <f t="shared" si="0"/>
        <v>111.11111111111111</v>
      </c>
      <c r="C8" s="5">
        <f t="shared" si="1"/>
        <v>55.555555555555557</v>
      </c>
      <c r="D8" s="2">
        <v>1</v>
      </c>
      <c r="E8" s="5">
        <f>0.05*B8</f>
        <v>5.5555555555555562</v>
      </c>
      <c r="F8" s="2">
        <v>27.1</v>
      </c>
      <c r="G8" s="9">
        <v>-9</v>
      </c>
      <c r="H8" s="10">
        <v>21</v>
      </c>
      <c r="I8" s="10">
        <v>4</v>
      </c>
      <c r="J8" s="12">
        <v>16</v>
      </c>
      <c r="K8" s="6">
        <v>3.1436999999999999</v>
      </c>
      <c r="L8" s="6">
        <v>2.7589999999999999</v>
      </c>
      <c r="M8" s="2">
        <f t="shared" si="5"/>
        <v>0.38470000000000004</v>
      </c>
      <c r="N8" s="6">
        <f t="shared" si="2"/>
        <v>0.67777777777777715</v>
      </c>
      <c r="O8" s="6">
        <f t="shared" si="3"/>
        <v>0.12199999999999987</v>
      </c>
    </row>
    <row r="9" spans="1:15" x14ac:dyDescent="0.3">
      <c r="A9" s="2">
        <v>2700</v>
      </c>
      <c r="B9" s="5">
        <f t="shared" si="0"/>
        <v>111.11111111111111</v>
      </c>
      <c r="C9" s="5">
        <f t="shared" si="1"/>
        <v>55.555555555555557</v>
      </c>
      <c r="D9" s="2">
        <v>1</v>
      </c>
      <c r="E9" s="5">
        <f>0.07*B9</f>
        <v>7.7777777777777786</v>
      </c>
      <c r="F9" s="2">
        <v>26</v>
      </c>
      <c r="G9" s="9">
        <v>-9</v>
      </c>
      <c r="H9" s="10">
        <v>21</v>
      </c>
      <c r="I9" s="10">
        <v>4</v>
      </c>
      <c r="J9" s="12">
        <v>14</v>
      </c>
      <c r="K9" s="6">
        <v>3.1387999999999998</v>
      </c>
      <c r="L9" s="6">
        <v>2.8119000000000001</v>
      </c>
      <c r="M9" s="2">
        <f t="shared" si="5"/>
        <v>0.32689999999999975</v>
      </c>
      <c r="N9" s="6">
        <f t="shared" si="2"/>
        <v>1.7777777777777786</v>
      </c>
      <c r="O9" s="6">
        <f t="shared" si="3"/>
        <v>0.22857142857142865</v>
      </c>
    </row>
    <row r="10" spans="1:15" x14ac:dyDescent="0.3">
      <c r="A10" s="2">
        <v>3300</v>
      </c>
      <c r="B10" s="5">
        <f t="shared" si="0"/>
        <v>90.909090909090907</v>
      </c>
      <c r="C10" s="5">
        <f t="shared" si="1"/>
        <v>45.454545454545453</v>
      </c>
      <c r="D10" s="2">
        <v>1</v>
      </c>
      <c r="E10" s="5">
        <f>0.05*B10</f>
        <v>4.5454545454545459</v>
      </c>
      <c r="F10" s="2">
        <v>22.1</v>
      </c>
      <c r="G10" s="9">
        <v>-7</v>
      </c>
      <c r="H10" s="10">
        <v>17</v>
      </c>
      <c r="I10" s="10">
        <v>3</v>
      </c>
      <c r="J10" s="12">
        <v>13</v>
      </c>
      <c r="K10" s="6">
        <v>3.8704000000000001</v>
      </c>
      <c r="L10" s="6">
        <v>3.3702000000000001</v>
      </c>
      <c r="M10" s="2">
        <f t="shared" si="5"/>
        <v>0.50019999999999998</v>
      </c>
      <c r="N10" s="6">
        <f t="shared" si="2"/>
        <v>0.62727272727272521</v>
      </c>
      <c r="O10" s="6">
        <f t="shared" si="3"/>
        <v>0.13799999999999954</v>
      </c>
    </row>
    <row r="11" spans="1:15" x14ac:dyDescent="0.3">
      <c r="A11" s="2">
        <v>3300</v>
      </c>
      <c r="B11" s="5">
        <f t="shared" si="0"/>
        <v>90.909090909090907</v>
      </c>
      <c r="C11" s="5">
        <f t="shared" si="1"/>
        <v>45.454545454545453</v>
      </c>
      <c r="D11" s="2">
        <v>1</v>
      </c>
      <c r="E11" s="5">
        <f>0.07*B11</f>
        <v>6.3636363636363642</v>
      </c>
      <c r="F11" s="2">
        <v>21.2</v>
      </c>
      <c r="G11" s="9">
        <v>-7</v>
      </c>
      <c r="H11" s="10">
        <v>17</v>
      </c>
      <c r="I11" s="10">
        <v>3</v>
      </c>
      <c r="J11" s="12">
        <v>13</v>
      </c>
      <c r="K11" s="6">
        <v>3.8996</v>
      </c>
      <c r="L11" s="6">
        <v>3.41</v>
      </c>
      <c r="M11" s="2">
        <f t="shared" si="5"/>
        <v>0.48959999999999981</v>
      </c>
      <c r="N11" s="6">
        <f t="shared" si="2"/>
        <v>1.5272727272727273</v>
      </c>
      <c r="O11" s="6">
        <f t="shared" si="3"/>
        <v>0.24</v>
      </c>
    </row>
    <row r="12" spans="1:15" x14ac:dyDescent="0.3">
      <c r="A12" s="2">
        <v>3900</v>
      </c>
      <c r="B12" s="5">
        <f t="shared" si="0"/>
        <v>76.92307692307692</v>
      </c>
      <c r="C12" s="5">
        <f t="shared" si="1"/>
        <v>38.46153846153846</v>
      </c>
      <c r="D12" s="2">
        <v>1</v>
      </c>
      <c r="E12" s="5">
        <f>0.05*B12</f>
        <v>3.8461538461538463</v>
      </c>
      <c r="F12" s="2">
        <v>18.7</v>
      </c>
      <c r="G12" s="9">
        <v>-6</v>
      </c>
      <c r="H12" s="10">
        <v>15</v>
      </c>
      <c r="I12" s="10">
        <v>2</v>
      </c>
      <c r="J12" s="12">
        <v>12</v>
      </c>
      <c r="K12" s="6">
        <v>4.46</v>
      </c>
      <c r="L12" s="6">
        <v>3.9983</v>
      </c>
      <c r="M12" s="2">
        <f t="shared" si="5"/>
        <v>0.4617</v>
      </c>
      <c r="N12" s="6">
        <f t="shared" si="2"/>
        <v>0.53076923076923066</v>
      </c>
      <c r="O12" s="6">
        <f t="shared" si="3"/>
        <v>0.13799999999999996</v>
      </c>
    </row>
    <row r="13" spans="1:15" x14ac:dyDescent="0.3">
      <c r="A13" s="2">
        <v>3900</v>
      </c>
      <c r="B13" s="5">
        <f t="shared" si="0"/>
        <v>76.92307692307692</v>
      </c>
      <c r="C13" s="5">
        <f t="shared" si="1"/>
        <v>38.46153846153846</v>
      </c>
      <c r="D13" s="2">
        <v>1</v>
      </c>
      <c r="E13" s="5">
        <f>0.07*B13</f>
        <v>5.384615384615385</v>
      </c>
      <c r="F13" s="2">
        <v>17.899999999999999</v>
      </c>
      <c r="G13" s="9">
        <v>-5</v>
      </c>
      <c r="H13" s="10">
        <v>14.6</v>
      </c>
      <c r="I13" s="10">
        <v>2</v>
      </c>
      <c r="J13" s="12">
        <v>10</v>
      </c>
      <c r="K13" s="6">
        <v>4.5106999999999999</v>
      </c>
      <c r="L13" s="6">
        <v>4.0190000000000001</v>
      </c>
      <c r="M13" s="2">
        <f t="shared" si="5"/>
        <v>0.4916999999999998</v>
      </c>
      <c r="N13" s="6">
        <f t="shared" si="2"/>
        <v>1.3307692307692314</v>
      </c>
      <c r="O13" s="6">
        <f t="shared" si="3"/>
        <v>0.24714285714285725</v>
      </c>
    </row>
    <row r="14" spans="1:15" x14ac:dyDescent="0.3">
      <c r="A14" s="2">
        <v>4300</v>
      </c>
      <c r="B14" s="5">
        <f t="shared" si="0"/>
        <v>69.767441860465112</v>
      </c>
      <c r="C14" s="5">
        <f t="shared" si="1"/>
        <v>34.883720930232556</v>
      </c>
      <c r="D14" s="2">
        <v>1</v>
      </c>
      <c r="E14" s="5">
        <f>0.05*B14</f>
        <v>3.4883720930232558</v>
      </c>
      <c r="F14" s="2">
        <v>16.899999999999999</v>
      </c>
      <c r="G14" s="9">
        <v>-5</v>
      </c>
      <c r="H14" s="10">
        <v>13</v>
      </c>
      <c r="I14" s="10">
        <v>2</v>
      </c>
      <c r="J14" s="12">
        <v>10</v>
      </c>
      <c r="K14" s="6">
        <v>5.0340999999999996</v>
      </c>
      <c r="L14" s="6">
        <v>4.3849999999999998</v>
      </c>
      <c r="M14" s="2">
        <f t="shared" si="5"/>
        <v>0.64909999999999979</v>
      </c>
      <c r="N14" s="6">
        <f t="shared" si="2"/>
        <v>0.5418604651162795</v>
      </c>
      <c r="O14" s="6">
        <f t="shared" si="3"/>
        <v>0.15533333333333346</v>
      </c>
    </row>
    <row r="15" spans="1:15" x14ac:dyDescent="0.3">
      <c r="A15" s="2">
        <v>4300</v>
      </c>
      <c r="B15" s="5">
        <f t="shared" si="0"/>
        <v>69.767441860465112</v>
      </c>
      <c r="C15" s="5">
        <f t="shared" si="1"/>
        <v>34.883720930232556</v>
      </c>
      <c r="D15" s="2">
        <v>1</v>
      </c>
      <c r="E15" s="5">
        <f>0.07*B15</f>
        <v>4.8837209302325579</v>
      </c>
      <c r="F15" s="2">
        <v>16</v>
      </c>
      <c r="G15" s="9">
        <v>-5</v>
      </c>
      <c r="H15" s="10">
        <v>13</v>
      </c>
      <c r="I15" s="10">
        <v>2</v>
      </c>
      <c r="J15" s="12">
        <v>10</v>
      </c>
      <c r="K15" s="6">
        <v>5.1261999999999999</v>
      </c>
      <c r="L15" s="6">
        <v>4.4931999999999999</v>
      </c>
      <c r="M15" s="2">
        <f t="shared" si="5"/>
        <v>0.63300000000000001</v>
      </c>
      <c r="N15" s="6">
        <f t="shared" si="2"/>
        <v>1.4418604651162781</v>
      </c>
      <c r="O15" s="6">
        <f t="shared" si="3"/>
        <v>0.29523809523809502</v>
      </c>
    </row>
    <row r="16" spans="1:15" x14ac:dyDescent="0.3">
      <c r="A16" s="2">
        <v>4900</v>
      </c>
      <c r="B16" s="5">
        <f t="shared" si="0"/>
        <v>61.224489795918366</v>
      </c>
      <c r="C16" s="5">
        <f t="shared" si="1"/>
        <v>30.612244897959183</v>
      </c>
      <c r="D16" s="2">
        <v>1</v>
      </c>
      <c r="E16" s="5">
        <f>0.05*B16</f>
        <v>3.0612244897959187</v>
      </c>
      <c r="F16" s="2">
        <v>14.8</v>
      </c>
      <c r="G16" s="9">
        <v>-5</v>
      </c>
      <c r="H16" s="10">
        <v>11</v>
      </c>
      <c r="I16" s="10">
        <v>2</v>
      </c>
      <c r="J16" s="12">
        <v>8</v>
      </c>
      <c r="K16" s="6">
        <v>5.7900999999999998</v>
      </c>
      <c r="L16" s="6">
        <v>5.1100000000000003</v>
      </c>
      <c r="M16" s="2">
        <f t="shared" si="5"/>
        <v>0.68009999999999948</v>
      </c>
      <c r="N16" s="6">
        <f t="shared" si="2"/>
        <v>0.5061224489795908</v>
      </c>
      <c r="O16" s="6">
        <f t="shared" si="3"/>
        <v>0.16533333333333297</v>
      </c>
    </row>
    <row r="17" spans="1:15" x14ac:dyDescent="0.3">
      <c r="A17" s="2">
        <v>4900</v>
      </c>
      <c r="B17" s="5">
        <f t="shared" si="0"/>
        <v>61.224489795918366</v>
      </c>
      <c r="C17" s="5">
        <f t="shared" si="1"/>
        <v>30.612244897959183</v>
      </c>
      <c r="D17" s="2">
        <v>1</v>
      </c>
      <c r="E17" s="5">
        <f>0.07*B17</f>
        <v>4.2857142857142856</v>
      </c>
      <c r="F17" s="2">
        <v>14</v>
      </c>
      <c r="G17" s="9">
        <v>-4</v>
      </c>
      <c r="H17" s="10">
        <v>11.3</v>
      </c>
      <c r="I17" s="10">
        <v>2</v>
      </c>
      <c r="J17" s="12">
        <v>8</v>
      </c>
      <c r="K17" s="6">
        <v>5.8230000000000004</v>
      </c>
      <c r="L17" s="6">
        <v>5.1150000000000002</v>
      </c>
      <c r="M17" s="2">
        <f t="shared" si="5"/>
        <v>0.70800000000000018</v>
      </c>
      <c r="N17" s="6">
        <f t="shared" si="2"/>
        <v>1.3061224489795915</v>
      </c>
      <c r="O17" s="6">
        <f t="shared" si="3"/>
        <v>0.30476190476190468</v>
      </c>
    </row>
    <row r="18" spans="1:15" x14ac:dyDescent="0.3">
      <c r="A18" s="14">
        <v>5100</v>
      </c>
      <c r="B18" s="5">
        <f t="shared" ref="B18:B25" si="6">(3*POWER(10,11))/(A18*POWER(10,6))</f>
        <v>58.823529411764703</v>
      </c>
      <c r="C18" s="5">
        <f t="shared" si="1"/>
        <v>29.411764705882351</v>
      </c>
      <c r="D18" s="2">
        <v>1</v>
      </c>
      <c r="E18" s="15">
        <v>3</v>
      </c>
      <c r="F18" s="15">
        <v>14</v>
      </c>
      <c r="G18" s="17">
        <v>-4</v>
      </c>
      <c r="H18" s="13">
        <v>10.4</v>
      </c>
      <c r="I18" s="13">
        <v>4</v>
      </c>
      <c r="J18" s="16">
        <v>6</v>
      </c>
      <c r="K18" s="18">
        <v>6.3516000000000004</v>
      </c>
      <c r="L18" s="18">
        <v>5.4672000000000001</v>
      </c>
      <c r="M18" s="2">
        <f t="shared" si="5"/>
        <v>0.8844000000000003</v>
      </c>
      <c r="N18" s="6">
        <f t="shared" ref="N18:N25" si="7">(C18-2*F18)/2</f>
        <v>0.70588235294117574</v>
      </c>
      <c r="O18" s="6">
        <f t="shared" ref="O18:O25" si="8">N18/E18</f>
        <v>0.23529411764705857</v>
      </c>
    </row>
    <row r="19" spans="1:15" x14ac:dyDescent="0.3">
      <c r="A19" s="14">
        <v>5100</v>
      </c>
      <c r="B19" s="5">
        <f t="shared" si="6"/>
        <v>58.823529411764703</v>
      </c>
      <c r="C19" s="5">
        <f t="shared" si="1"/>
        <v>29.411764705882351</v>
      </c>
      <c r="D19" s="2">
        <v>1</v>
      </c>
      <c r="E19" s="15">
        <v>4.0999999999999996</v>
      </c>
      <c r="F19" s="15">
        <v>13.5</v>
      </c>
      <c r="G19" s="17">
        <v>-5</v>
      </c>
      <c r="H19" s="13">
        <v>17</v>
      </c>
      <c r="I19" s="13">
        <v>3</v>
      </c>
      <c r="J19" s="16">
        <v>5</v>
      </c>
      <c r="K19" s="18">
        <v>5.7268999999999997</v>
      </c>
      <c r="L19" s="18">
        <v>5.21</v>
      </c>
      <c r="M19" s="2">
        <f t="shared" si="5"/>
        <v>0.51689999999999969</v>
      </c>
      <c r="N19" s="6">
        <f t="shared" si="7"/>
        <v>1.2058823529411757</v>
      </c>
      <c r="O19" s="6">
        <f t="shared" si="8"/>
        <v>0.29411764705882337</v>
      </c>
    </row>
    <row r="20" spans="1:15" x14ac:dyDescent="0.3">
      <c r="A20" s="14">
        <v>5500</v>
      </c>
      <c r="B20" s="5">
        <f t="shared" si="6"/>
        <v>54.545454545454547</v>
      </c>
      <c r="C20" s="5">
        <f t="shared" si="1"/>
        <v>27.272727272727273</v>
      </c>
      <c r="D20" s="2">
        <v>1</v>
      </c>
      <c r="E20" s="15">
        <v>2.7</v>
      </c>
      <c r="F20" s="15">
        <v>13</v>
      </c>
      <c r="G20" s="17">
        <v>-3</v>
      </c>
      <c r="H20" s="13">
        <v>10</v>
      </c>
      <c r="I20" s="13">
        <v>4</v>
      </c>
      <c r="J20" s="16">
        <v>4</v>
      </c>
      <c r="K20" s="18">
        <v>6.6524999999999999</v>
      </c>
      <c r="L20" s="18">
        <v>5.8936000000000002</v>
      </c>
      <c r="M20" s="2">
        <f t="shared" si="5"/>
        <v>0.75889999999999969</v>
      </c>
      <c r="N20" s="6">
        <f t="shared" si="7"/>
        <v>0.63636363636363669</v>
      </c>
      <c r="O20" s="6">
        <f t="shared" si="8"/>
        <v>0.23569023569023578</v>
      </c>
    </row>
    <row r="21" spans="1:15" x14ac:dyDescent="0.3">
      <c r="A21" s="14">
        <v>5500</v>
      </c>
      <c r="B21" s="5">
        <f t="shared" si="6"/>
        <v>54.545454545454547</v>
      </c>
      <c r="C21" s="5">
        <f t="shared" si="1"/>
        <v>27.272727272727273</v>
      </c>
      <c r="D21" s="2">
        <v>1</v>
      </c>
      <c r="E21" s="15">
        <v>3.8</v>
      </c>
      <c r="F21" s="15">
        <v>12.5</v>
      </c>
      <c r="G21" s="17">
        <v>-4.3</v>
      </c>
      <c r="H21" s="13">
        <v>16</v>
      </c>
      <c r="I21" s="13">
        <v>3</v>
      </c>
      <c r="J21" s="16">
        <v>5</v>
      </c>
      <c r="K21" s="18">
        <v>6.1563999999999997</v>
      </c>
      <c r="L21" s="18">
        <v>5.6406999999999998</v>
      </c>
      <c r="M21" s="2">
        <f t="shared" si="5"/>
        <v>0.51569999999999983</v>
      </c>
      <c r="N21" s="6">
        <f t="shared" si="7"/>
        <v>1.1363636363636367</v>
      </c>
      <c r="O21" s="6">
        <f t="shared" si="8"/>
        <v>0.29904306220095705</v>
      </c>
    </row>
    <row r="22" spans="1:15" x14ac:dyDescent="0.3">
      <c r="A22" s="55">
        <v>600</v>
      </c>
      <c r="B22" s="56">
        <f t="shared" si="6"/>
        <v>500</v>
      </c>
      <c r="C22" s="56">
        <f t="shared" si="1"/>
        <v>250</v>
      </c>
      <c r="D22" s="55">
        <v>1</v>
      </c>
      <c r="E22" s="57">
        <v>25</v>
      </c>
      <c r="F22" s="55">
        <v>120</v>
      </c>
      <c r="G22" s="58">
        <v>-44</v>
      </c>
      <c r="H22" s="55">
        <v>93</v>
      </c>
      <c r="I22" s="55">
        <v>10</v>
      </c>
      <c r="J22" s="59">
        <v>70</v>
      </c>
      <c r="K22" s="55">
        <v>0.70030000000000003</v>
      </c>
      <c r="L22" s="55">
        <v>0.62880000000000003</v>
      </c>
      <c r="M22" s="55">
        <f t="shared" si="5"/>
        <v>7.1500000000000008E-2</v>
      </c>
      <c r="N22" s="60">
        <f t="shared" si="7"/>
        <v>5</v>
      </c>
      <c r="O22" s="60">
        <f t="shared" si="8"/>
        <v>0.2</v>
      </c>
    </row>
    <row r="23" spans="1:15" x14ac:dyDescent="0.3">
      <c r="A23" s="40">
        <v>600</v>
      </c>
      <c r="B23" s="5">
        <f t="shared" si="6"/>
        <v>500</v>
      </c>
      <c r="C23" s="5">
        <f t="shared" si="1"/>
        <v>250</v>
      </c>
      <c r="D23" s="40">
        <v>1</v>
      </c>
      <c r="E23" s="15">
        <v>35</v>
      </c>
      <c r="F23" s="40">
        <v>115</v>
      </c>
      <c r="G23" s="9">
        <v>-68</v>
      </c>
      <c r="H23" s="40">
        <v>122</v>
      </c>
      <c r="I23" s="40">
        <v>10</v>
      </c>
      <c r="J23" s="12">
        <v>66</v>
      </c>
      <c r="K23" s="40">
        <v>0.69610000000000005</v>
      </c>
      <c r="L23" s="40">
        <v>0.59989999999999999</v>
      </c>
      <c r="M23" s="40">
        <f t="shared" si="5"/>
        <v>9.6200000000000063E-2</v>
      </c>
      <c r="N23" s="31">
        <f t="shared" si="7"/>
        <v>10</v>
      </c>
      <c r="O23" s="31">
        <f t="shared" si="8"/>
        <v>0.2857142857142857</v>
      </c>
    </row>
    <row r="24" spans="1:15" x14ac:dyDescent="0.3">
      <c r="A24" s="40">
        <v>700</v>
      </c>
      <c r="B24" s="5">
        <f t="shared" si="6"/>
        <v>428.57142857142856</v>
      </c>
      <c r="C24" s="5">
        <f t="shared" si="1"/>
        <v>214.28571428571428</v>
      </c>
      <c r="D24" s="40">
        <v>1</v>
      </c>
      <c r="E24" s="15">
        <v>21</v>
      </c>
      <c r="F24" s="40">
        <v>105</v>
      </c>
      <c r="G24" s="9">
        <v>-39</v>
      </c>
      <c r="H24" s="40">
        <v>80</v>
      </c>
      <c r="I24" s="40">
        <v>9</v>
      </c>
      <c r="J24" s="12">
        <v>61</v>
      </c>
      <c r="K24" s="40">
        <v>0.80269999999999997</v>
      </c>
      <c r="L24" s="40">
        <v>0.7248</v>
      </c>
      <c r="M24" s="40">
        <f t="shared" si="5"/>
        <v>7.7899999999999969E-2</v>
      </c>
      <c r="N24" s="31">
        <f t="shared" si="7"/>
        <v>2.1428571428571388</v>
      </c>
      <c r="O24" s="31">
        <f t="shared" si="8"/>
        <v>0.10204081632653042</v>
      </c>
    </row>
    <row r="25" spans="1:15" x14ac:dyDescent="0.3">
      <c r="A25" s="40">
        <v>700</v>
      </c>
      <c r="B25" s="5">
        <f t="shared" si="6"/>
        <v>428.57142857142856</v>
      </c>
      <c r="C25" s="5">
        <f t="shared" si="1"/>
        <v>214.28571428571428</v>
      </c>
      <c r="D25" s="40">
        <v>1</v>
      </c>
      <c r="E25" s="15">
        <v>30</v>
      </c>
      <c r="F25" s="40">
        <v>100</v>
      </c>
      <c r="G25" s="9">
        <v>-61</v>
      </c>
      <c r="H25" s="40">
        <v>120</v>
      </c>
      <c r="I25" s="40">
        <v>9</v>
      </c>
      <c r="J25" s="12">
        <v>57</v>
      </c>
      <c r="K25" s="40">
        <v>0.81430000000000002</v>
      </c>
      <c r="L25" s="40">
        <v>0.68130000000000002</v>
      </c>
      <c r="M25" s="40">
        <f t="shared" si="5"/>
        <v>0.13300000000000001</v>
      </c>
      <c r="N25" s="31">
        <f t="shared" si="7"/>
        <v>7.1428571428571388</v>
      </c>
      <c r="O25" s="31">
        <f t="shared" si="8"/>
        <v>0.23809523809523797</v>
      </c>
    </row>
    <row r="31" spans="1:15" x14ac:dyDescent="0.3">
      <c r="A31" s="14"/>
      <c r="B31" s="53"/>
      <c r="C31" s="53"/>
      <c r="D31" s="43"/>
      <c r="E31" s="13"/>
      <c r="F31" s="13"/>
      <c r="G31" s="13"/>
      <c r="H31" s="13"/>
      <c r="I31" s="13"/>
      <c r="J31" s="13"/>
      <c r="K31" s="54"/>
      <c r="L31" s="54"/>
      <c r="M31" s="43"/>
      <c r="N31" s="24"/>
      <c r="O31" s="24"/>
    </row>
    <row r="32" spans="1:15" x14ac:dyDescent="0.3">
      <c r="A32" s="14"/>
      <c r="B32" s="53"/>
      <c r="C32" s="53"/>
      <c r="D32" s="43"/>
      <c r="E32" s="13"/>
      <c r="F32" s="13"/>
      <c r="G32" s="13"/>
      <c r="H32" s="13"/>
      <c r="I32" s="13"/>
      <c r="J32" s="13"/>
      <c r="K32" s="54"/>
      <c r="L32" s="54"/>
      <c r="M32" s="43"/>
      <c r="N32" s="24"/>
      <c r="O3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E4C2-2D04-414A-9843-82A1C38E0592}">
  <dimension ref="A1:L25"/>
  <sheetViews>
    <sheetView workbookViewId="0">
      <selection activeCell="H17" sqref="H17"/>
    </sheetView>
  </sheetViews>
  <sheetFormatPr defaultRowHeight="14.4" x14ac:dyDescent="0.3"/>
  <cols>
    <col min="1" max="2" width="12.21875" style="2" customWidth="1"/>
    <col min="3" max="3" width="12.6640625" style="2" customWidth="1"/>
    <col min="4" max="4" width="12.109375" style="2" customWidth="1"/>
    <col min="5" max="5" width="11.33203125" style="2" customWidth="1"/>
    <col min="6" max="6" width="15.21875" style="2" customWidth="1"/>
    <col min="7" max="7" width="12.44140625" style="2" customWidth="1"/>
    <col min="8" max="8" width="12.88671875" style="2" customWidth="1"/>
    <col min="9" max="11" width="8.88671875" style="2"/>
    <col min="12" max="12" width="10.5546875" style="2" customWidth="1"/>
    <col min="13" max="16384" width="8.88671875" style="2"/>
  </cols>
  <sheetData>
    <row r="1" spans="1:12" x14ac:dyDescent="0.3">
      <c r="A1" s="7" t="s">
        <v>15</v>
      </c>
      <c r="B1" s="7" t="s">
        <v>16</v>
      </c>
      <c r="C1" s="7" t="s">
        <v>17</v>
      </c>
      <c r="D1" s="7" t="s">
        <v>4</v>
      </c>
      <c r="E1" s="7" t="s">
        <v>8</v>
      </c>
      <c r="F1" s="7" t="s">
        <v>18</v>
      </c>
      <c r="G1" s="7" t="s">
        <v>7</v>
      </c>
      <c r="I1" s="43"/>
      <c r="J1" s="1"/>
      <c r="L1" s="1"/>
    </row>
    <row r="2" spans="1:12" x14ac:dyDescent="0.3">
      <c r="A2" s="2" t="s">
        <v>19</v>
      </c>
      <c r="B2" s="6">
        <v>-31.729773507173299</v>
      </c>
      <c r="C2" s="6">
        <v>15.1087443191978</v>
      </c>
      <c r="D2" s="6">
        <v>62.3841005630563</v>
      </c>
      <c r="E2" s="6">
        <v>7.4797799321862497</v>
      </c>
      <c r="F2" s="6">
        <v>50.4277670860208</v>
      </c>
      <c r="G2" s="6">
        <v>80.830317838134803</v>
      </c>
      <c r="H2" s="21" t="s">
        <v>39</v>
      </c>
      <c r="I2" s="43"/>
      <c r="J2" s="6"/>
      <c r="K2" s="6"/>
      <c r="L2" s="6"/>
    </row>
    <row r="3" spans="1:12" x14ac:dyDescent="0.3">
      <c r="A3" s="19" t="s">
        <v>20</v>
      </c>
      <c r="B3" s="20">
        <v>-29.0404669749914</v>
      </c>
      <c r="C3" s="20">
        <v>21.9899871206207</v>
      </c>
      <c r="D3" s="20">
        <v>74.786983306639698</v>
      </c>
      <c r="E3" s="20">
        <v>7.3951106486120297</v>
      </c>
      <c r="F3" s="20">
        <v>49.5413354763866</v>
      </c>
      <c r="G3" s="20">
        <v>80.067484517213003</v>
      </c>
      <c r="H3" s="22" t="s">
        <v>40</v>
      </c>
      <c r="I3" s="43"/>
      <c r="J3" s="6"/>
      <c r="K3" s="6"/>
      <c r="L3" s="6"/>
    </row>
    <row r="4" spans="1:12" x14ac:dyDescent="0.3">
      <c r="A4" s="2" t="s">
        <v>21</v>
      </c>
      <c r="B4" s="26">
        <v>-16.159967880628599</v>
      </c>
      <c r="C4" s="6">
        <v>10.393779070693</v>
      </c>
      <c r="D4" s="26">
        <v>39.8414184152983</v>
      </c>
      <c r="E4" s="6">
        <v>5.8678035487760196</v>
      </c>
      <c r="F4" s="6">
        <v>28.0096722568289</v>
      </c>
      <c r="G4" s="6">
        <v>48.350828176804796</v>
      </c>
      <c r="H4" s="21" t="s">
        <v>39</v>
      </c>
      <c r="I4" s="43" t="s">
        <v>41</v>
      </c>
      <c r="J4" s="6"/>
      <c r="K4" s="6"/>
      <c r="L4" s="6"/>
    </row>
    <row r="5" spans="1:12" x14ac:dyDescent="0.3">
      <c r="A5" s="19" t="s">
        <v>22</v>
      </c>
      <c r="B5" s="20">
        <v>-14.3857082633185</v>
      </c>
      <c r="C5" s="20">
        <v>14.0776220541795</v>
      </c>
      <c r="D5" s="20">
        <v>37.680676573946798</v>
      </c>
      <c r="E5" s="20">
        <v>5.9976966010222403</v>
      </c>
      <c r="F5" s="20">
        <v>26.168906831286499</v>
      </c>
      <c r="G5" s="20">
        <v>46.433245983496498</v>
      </c>
      <c r="H5" s="21" t="s">
        <v>39</v>
      </c>
      <c r="I5" s="43"/>
      <c r="J5" s="6"/>
      <c r="K5" s="6"/>
      <c r="L5" s="6"/>
    </row>
    <row r="6" spans="1:12" x14ac:dyDescent="0.3">
      <c r="A6" s="2" t="s">
        <v>23</v>
      </c>
      <c r="B6" s="26">
        <v>-12.9823</v>
      </c>
      <c r="C6" s="6">
        <v>7.59918676573146</v>
      </c>
      <c r="D6" s="26">
        <v>26.145984020876799</v>
      </c>
      <c r="E6" s="6">
        <v>5.3059247044023996</v>
      </c>
      <c r="F6" s="6">
        <v>18.639032754285999</v>
      </c>
      <c r="G6" s="6">
        <v>34.679750754884502</v>
      </c>
      <c r="H6" s="21" t="s">
        <v>39</v>
      </c>
      <c r="I6" s="43" t="s">
        <v>41</v>
      </c>
      <c r="J6" s="6"/>
      <c r="K6" s="6"/>
      <c r="L6" s="6"/>
    </row>
    <row r="7" spans="1:12" x14ac:dyDescent="0.3">
      <c r="A7" s="19" t="s">
        <v>24</v>
      </c>
      <c r="B7" s="20">
        <v>-12.714388842334801</v>
      </c>
      <c r="C7" s="20">
        <v>9.4897181259650694</v>
      </c>
      <c r="D7" s="20">
        <v>26.282908070805799</v>
      </c>
      <c r="E7" s="20">
        <v>5.1702310500672901</v>
      </c>
      <c r="F7" s="20">
        <v>19.118706049715801</v>
      </c>
      <c r="G7" s="20">
        <v>33.649030325215399</v>
      </c>
      <c r="H7" s="21" t="s">
        <v>39</v>
      </c>
      <c r="I7" s="43"/>
      <c r="J7" s="6"/>
      <c r="K7" s="6"/>
      <c r="L7" s="6"/>
    </row>
    <row r="8" spans="1:12" x14ac:dyDescent="0.3">
      <c r="A8" s="2" t="s">
        <v>25</v>
      </c>
      <c r="B8" s="6">
        <v>-9.0017999999999994</v>
      </c>
      <c r="C8" s="6">
        <v>6.0353409363400701</v>
      </c>
      <c r="D8" s="6">
        <v>20.5451744255957</v>
      </c>
      <c r="E8" s="6">
        <v>3.8987105463448901</v>
      </c>
      <c r="F8" s="6">
        <v>15.9114366759086</v>
      </c>
      <c r="G8" s="6">
        <v>27.005367849508399</v>
      </c>
      <c r="H8" s="21" t="s">
        <v>39</v>
      </c>
      <c r="I8" s="43"/>
      <c r="J8" s="6"/>
      <c r="K8" s="6"/>
      <c r="L8" s="6"/>
    </row>
    <row r="9" spans="1:12" x14ac:dyDescent="0.3">
      <c r="A9" s="19" t="s">
        <v>26</v>
      </c>
      <c r="B9" s="20">
        <v>-8.6016613060023399</v>
      </c>
      <c r="C9" s="20">
        <v>6.7439352298306101</v>
      </c>
      <c r="D9" s="20">
        <v>20.346854149826601</v>
      </c>
      <c r="E9" s="20">
        <v>4.0453766630547099</v>
      </c>
      <c r="F9" s="20">
        <v>13.595973144602301</v>
      </c>
      <c r="G9" s="20">
        <v>26.224201704777499</v>
      </c>
      <c r="H9" s="21" t="s">
        <v>39</v>
      </c>
      <c r="I9" s="43"/>
      <c r="J9" s="6"/>
      <c r="K9" s="6"/>
      <c r="L9" s="6"/>
    </row>
    <row r="10" spans="1:12" x14ac:dyDescent="0.3">
      <c r="A10" s="2" t="s">
        <v>27</v>
      </c>
      <c r="B10" s="6">
        <v>-7.72309102170302</v>
      </c>
      <c r="C10" s="6">
        <v>5.0794582908694101</v>
      </c>
      <c r="D10" s="6">
        <v>16.535068946647801</v>
      </c>
      <c r="E10" s="6">
        <v>2.6278591299789702</v>
      </c>
      <c r="F10" s="6">
        <v>13.053644104212101</v>
      </c>
      <c r="G10" s="6">
        <v>22.139406783038702</v>
      </c>
      <c r="H10" s="21" t="s">
        <v>39</v>
      </c>
      <c r="I10" s="43"/>
      <c r="J10" s="6"/>
      <c r="K10" s="6"/>
      <c r="L10" s="6"/>
    </row>
    <row r="11" spans="1:12" x14ac:dyDescent="0.3">
      <c r="A11" s="19" t="s">
        <v>28</v>
      </c>
      <c r="B11" s="20">
        <v>-6.8751411685035002</v>
      </c>
      <c r="C11" s="20">
        <v>5.8220366644127601</v>
      </c>
      <c r="D11" s="20">
        <v>16.755928212613298</v>
      </c>
      <c r="E11" s="20">
        <v>2.4911417602487398</v>
      </c>
      <c r="F11" s="20">
        <v>12.938897298009801</v>
      </c>
      <c r="G11" s="20">
        <v>21.217342075963298</v>
      </c>
      <c r="H11" s="21" t="s">
        <v>39</v>
      </c>
      <c r="I11" s="43"/>
      <c r="J11" s="6"/>
      <c r="K11" s="6"/>
      <c r="L11" s="6"/>
    </row>
    <row r="12" spans="1:12" x14ac:dyDescent="0.3">
      <c r="A12" s="2" t="s">
        <v>29</v>
      </c>
      <c r="B12" s="6">
        <v>-5.0007000000000001</v>
      </c>
      <c r="C12" s="6">
        <v>4.6338236230232397</v>
      </c>
      <c r="D12" s="6">
        <v>14.756443738657399</v>
      </c>
      <c r="E12" s="6">
        <v>2.1322859006225898</v>
      </c>
      <c r="F12" s="6">
        <v>11.831665217377701</v>
      </c>
      <c r="G12" s="6">
        <v>18.551080584678601</v>
      </c>
      <c r="H12" s="21" t="s">
        <v>39</v>
      </c>
      <c r="I12" s="43"/>
      <c r="J12" s="6"/>
      <c r="K12" s="6"/>
      <c r="L12" s="6"/>
    </row>
    <row r="13" spans="1:12" x14ac:dyDescent="0.3">
      <c r="A13" s="19" t="s">
        <v>38</v>
      </c>
      <c r="B13" s="20">
        <v>-5.3689515351295496</v>
      </c>
      <c r="C13" s="20">
        <v>4.61359282852787</v>
      </c>
      <c r="D13" s="20">
        <v>14.372066658777999</v>
      </c>
      <c r="E13" s="20">
        <v>2.1393774677717001</v>
      </c>
      <c r="F13" s="20">
        <v>10.0046816741984</v>
      </c>
      <c r="G13" s="20">
        <v>17.611253071830401</v>
      </c>
      <c r="H13" s="21" t="s">
        <v>39</v>
      </c>
      <c r="I13" s="43"/>
      <c r="J13" s="6"/>
      <c r="K13" s="6"/>
      <c r="L13" s="6"/>
    </row>
    <row r="14" spans="1:12" x14ac:dyDescent="0.3">
      <c r="A14" s="2" t="s">
        <v>30</v>
      </c>
      <c r="B14" s="6">
        <v>-5.1313949052969798</v>
      </c>
      <c r="C14" s="6">
        <v>4.1657315610387098</v>
      </c>
      <c r="D14" s="6">
        <v>12.886238134804699</v>
      </c>
      <c r="E14" s="6">
        <v>2.1223197499683502</v>
      </c>
      <c r="F14" s="6">
        <v>9.8895394633204408</v>
      </c>
      <c r="G14" s="6">
        <v>16.573469443907999</v>
      </c>
      <c r="H14" s="21" t="s">
        <v>39</v>
      </c>
      <c r="I14" s="43"/>
      <c r="J14" s="6"/>
      <c r="K14" s="6"/>
      <c r="L14" s="6"/>
    </row>
    <row r="15" spans="1:12" x14ac:dyDescent="0.3">
      <c r="A15" s="19" t="s">
        <v>31</v>
      </c>
      <c r="B15" s="20">
        <v>-5.2272964400146904</v>
      </c>
      <c r="C15" s="20">
        <v>4.6200086831056</v>
      </c>
      <c r="D15" s="20">
        <v>12.7371666958262</v>
      </c>
      <c r="E15" s="20">
        <v>2.08897996307461</v>
      </c>
      <c r="F15" s="20">
        <v>9.4930710423762807</v>
      </c>
      <c r="G15" s="20">
        <v>15.703460590015601</v>
      </c>
      <c r="H15" s="21" t="s">
        <v>39</v>
      </c>
      <c r="I15" s="43"/>
      <c r="J15" s="6"/>
      <c r="K15" s="6"/>
      <c r="L15" s="6"/>
    </row>
    <row r="16" spans="1:12" x14ac:dyDescent="0.3">
      <c r="A16" s="2" t="s">
        <v>32</v>
      </c>
      <c r="B16" s="6">
        <v>-4.7655665779730798</v>
      </c>
      <c r="C16" s="6">
        <v>3.7935259845490599</v>
      </c>
      <c r="D16" s="6">
        <v>11.807646356446501</v>
      </c>
      <c r="E16" s="6">
        <v>2.1214073685009098</v>
      </c>
      <c r="F16" s="6">
        <v>8.7471834854380592</v>
      </c>
      <c r="G16" s="6">
        <v>14.9997881425484</v>
      </c>
      <c r="H16" s="21" t="s">
        <v>39</v>
      </c>
      <c r="I16" s="43"/>
      <c r="J16" s="6"/>
      <c r="K16" s="6"/>
      <c r="L16" s="6"/>
    </row>
    <row r="17" spans="1:12" x14ac:dyDescent="0.3">
      <c r="A17" s="19" t="s">
        <v>33</v>
      </c>
      <c r="B17" s="20">
        <v>-4.7734853262483101</v>
      </c>
      <c r="C17" s="20">
        <v>4.09379182130718</v>
      </c>
      <c r="D17" s="25">
        <v>11.7882049110013</v>
      </c>
      <c r="E17" s="20">
        <v>2.0841549916336701</v>
      </c>
      <c r="F17" s="20">
        <v>8.5634435353560505</v>
      </c>
      <c r="G17" s="20">
        <v>14.536661173352501</v>
      </c>
      <c r="H17" s="21" t="s">
        <v>39</v>
      </c>
      <c r="I17" s="43" t="s">
        <v>41</v>
      </c>
      <c r="J17" s="6"/>
      <c r="K17" s="6"/>
      <c r="L17" s="6"/>
    </row>
    <row r="18" spans="1:12" x14ac:dyDescent="0.3">
      <c r="A18" s="2" t="s">
        <v>34</v>
      </c>
      <c r="B18" s="6">
        <v>-5.0282924041478001</v>
      </c>
      <c r="C18" s="6">
        <v>3.9649716348031401</v>
      </c>
      <c r="D18" s="26">
        <v>11.749795891967301</v>
      </c>
      <c r="E18" s="6">
        <v>2.8127590126393098</v>
      </c>
      <c r="F18" s="6">
        <v>8.3980116013563304</v>
      </c>
      <c r="G18" s="6">
        <v>14.786904754456</v>
      </c>
      <c r="H18" s="34" t="s">
        <v>39</v>
      </c>
      <c r="I18" s="43" t="s">
        <v>41</v>
      </c>
      <c r="J18" s="6"/>
      <c r="K18" s="6"/>
      <c r="L18" s="6"/>
    </row>
    <row r="19" spans="1:12" x14ac:dyDescent="0.3">
      <c r="A19" s="19" t="s">
        <v>35</v>
      </c>
      <c r="B19" s="20">
        <v>-5.9850239402824998</v>
      </c>
      <c r="C19" s="20">
        <v>4.4444591936887496</v>
      </c>
      <c r="D19" s="20">
        <v>15.4366633353641</v>
      </c>
      <c r="E19" s="20">
        <v>2.3567078360639502</v>
      </c>
      <c r="F19" s="20">
        <v>8.1772643533148006</v>
      </c>
      <c r="G19" s="20">
        <v>14.645244392850399</v>
      </c>
      <c r="H19" s="35" t="s">
        <v>40</v>
      </c>
      <c r="I19" s="43"/>
      <c r="J19" s="6"/>
      <c r="K19" s="6"/>
      <c r="L19" s="6"/>
    </row>
    <row r="20" spans="1:12" x14ac:dyDescent="0.3">
      <c r="A20" s="2" t="s">
        <v>36</v>
      </c>
      <c r="B20" s="6">
        <v>-4.7535939232407696</v>
      </c>
      <c r="C20" s="6">
        <v>3.6843574445993599</v>
      </c>
      <c r="D20" s="26">
        <v>11.656890362474099</v>
      </c>
      <c r="E20" s="6">
        <v>2.9354604033734399</v>
      </c>
      <c r="F20" s="6">
        <v>8.1730451027906792</v>
      </c>
      <c r="G20" s="6">
        <v>14.450305543722299</v>
      </c>
      <c r="H20" s="34" t="s">
        <v>39</v>
      </c>
      <c r="I20" s="43" t="s">
        <v>41</v>
      </c>
      <c r="J20" s="6"/>
      <c r="K20" s="6"/>
      <c r="L20" s="6"/>
    </row>
    <row r="21" spans="1:12" x14ac:dyDescent="0.3">
      <c r="A21" s="2" t="s">
        <v>37</v>
      </c>
      <c r="B21" s="6">
        <v>-5.7424723466826304</v>
      </c>
      <c r="C21" s="6">
        <v>4.4307917607412701</v>
      </c>
      <c r="D21" s="6">
        <v>14.039878365435101</v>
      </c>
      <c r="E21" s="6">
        <v>2.2659607887634499</v>
      </c>
      <c r="F21" s="6">
        <v>8.1487836273001992</v>
      </c>
      <c r="G21" s="6">
        <v>14.2582261787006</v>
      </c>
      <c r="H21" s="35" t="s">
        <v>40</v>
      </c>
      <c r="I21" s="43"/>
      <c r="J21" s="6"/>
      <c r="K21" s="6"/>
      <c r="L21" s="6"/>
    </row>
    <row r="24" spans="1:12" x14ac:dyDescent="0.3">
      <c r="F24" s="50" t="s">
        <v>47</v>
      </c>
      <c r="G24" s="50"/>
      <c r="H24" s="50"/>
      <c r="I24" s="28"/>
    </row>
    <row r="25" spans="1:12" x14ac:dyDescent="0.3">
      <c r="F25" s="50" t="s">
        <v>48</v>
      </c>
      <c r="G25" s="50"/>
      <c r="H25" s="50"/>
      <c r="I25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C457-A354-435A-B19E-7B653D3A6A69}">
  <dimension ref="A1:G6"/>
  <sheetViews>
    <sheetView workbookViewId="0">
      <selection activeCell="F8" sqref="F8"/>
    </sheetView>
  </sheetViews>
  <sheetFormatPr defaultRowHeight="14.4" x14ac:dyDescent="0.3"/>
  <cols>
    <col min="1" max="1" width="14.21875" style="2" customWidth="1"/>
    <col min="2" max="2" width="13.77734375" style="2" customWidth="1"/>
    <col min="3" max="3" width="14.44140625" style="2" customWidth="1"/>
    <col min="4" max="4" width="13.5546875" style="2" customWidth="1"/>
    <col min="5" max="5" width="12.109375" style="2" customWidth="1"/>
    <col min="6" max="6" width="20.5546875" style="2" customWidth="1"/>
    <col min="7" max="7" width="10.6640625" style="2" customWidth="1"/>
    <col min="8" max="8" width="12.88671875" style="2" customWidth="1"/>
    <col min="9" max="16384" width="8.88671875" style="2"/>
  </cols>
  <sheetData>
    <row r="1" spans="1:7" x14ac:dyDescent="0.3">
      <c r="A1" s="7" t="s">
        <v>15</v>
      </c>
      <c r="B1" s="7" t="s">
        <v>16</v>
      </c>
      <c r="C1" s="7" t="s">
        <v>17</v>
      </c>
      <c r="D1" s="7" t="s">
        <v>4</v>
      </c>
      <c r="E1" s="7" t="s">
        <v>8</v>
      </c>
      <c r="F1" s="7" t="s">
        <v>18</v>
      </c>
      <c r="G1" s="7" t="s">
        <v>7</v>
      </c>
    </row>
    <row r="2" spans="1:7" x14ac:dyDescent="0.3">
      <c r="A2" s="2" t="s">
        <v>21</v>
      </c>
      <c r="B2" s="30">
        <v>-16</v>
      </c>
      <c r="C2" s="2">
        <v>10</v>
      </c>
      <c r="D2" s="30">
        <v>37.8414</v>
      </c>
      <c r="E2" s="6">
        <v>5.8678035487760196</v>
      </c>
      <c r="F2" s="6">
        <v>28.0096722568289</v>
      </c>
      <c r="G2" s="6">
        <v>48.350828176804796</v>
      </c>
    </row>
    <row r="3" spans="1:7" x14ac:dyDescent="0.3">
      <c r="A3" s="2" t="s">
        <v>23</v>
      </c>
      <c r="B3" s="30">
        <v>-11.9823</v>
      </c>
      <c r="C3" s="23">
        <v>8</v>
      </c>
      <c r="D3" s="26">
        <v>27.146000000000001</v>
      </c>
      <c r="E3" s="6">
        <v>5.3059247044023996</v>
      </c>
      <c r="F3" s="6">
        <v>18.639032754285999</v>
      </c>
      <c r="G3" s="6">
        <v>34.679750754884502</v>
      </c>
    </row>
    <row r="4" spans="1:7" x14ac:dyDescent="0.3">
      <c r="A4" s="2" t="s">
        <v>33</v>
      </c>
      <c r="B4" s="24">
        <v>-4.7734853262483101</v>
      </c>
      <c r="C4" s="24">
        <v>4.09379182130718</v>
      </c>
      <c r="D4" s="27">
        <v>10.7882</v>
      </c>
      <c r="E4" s="24">
        <v>2.0841549916336701</v>
      </c>
      <c r="F4" s="24">
        <v>8.5634435353560505</v>
      </c>
      <c r="G4" s="24">
        <v>14.536661173352501</v>
      </c>
    </row>
    <row r="5" spans="1:7" x14ac:dyDescent="0.3">
      <c r="A5" s="2" t="s">
        <v>34</v>
      </c>
      <c r="B5" s="31">
        <v>-5.0282924041478001</v>
      </c>
      <c r="C5" s="31">
        <v>3.9649716348031401</v>
      </c>
      <c r="D5" s="26">
        <v>10.749795891967301</v>
      </c>
      <c r="E5" s="31">
        <v>2.8127590126393098</v>
      </c>
      <c r="F5" s="31">
        <v>8.3980116013563304</v>
      </c>
      <c r="G5" s="31">
        <v>14.786904754456</v>
      </c>
    </row>
    <row r="6" spans="1:7" x14ac:dyDescent="0.3">
      <c r="A6" s="2" t="s">
        <v>36</v>
      </c>
      <c r="B6" s="31">
        <v>-4.7535939232407696</v>
      </c>
      <c r="C6" s="31">
        <v>3.6843574445993599</v>
      </c>
      <c r="D6" s="26">
        <v>10.656890362474099</v>
      </c>
      <c r="E6" s="31">
        <v>2.9354604033734399</v>
      </c>
      <c r="F6" s="31">
        <v>8.1730451027906792</v>
      </c>
      <c r="G6" s="31">
        <v>14.450305543722299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9286-D138-4CE3-99F2-0A1CADDE951F}">
  <dimension ref="A1:L29"/>
  <sheetViews>
    <sheetView tabSelected="1" workbookViewId="0">
      <selection activeCell="M10" sqref="M10"/>
    </sheetView>
  </sheetViews>
  <sheetFormatPr defaultRowHeight="14.4" x14ac:dyDescent="0.3"/>
  <cols>
    <col min="1" max="1" width="12.77734375" customWidth="1"/>
    <col min="2" max="2" width="13.77734375" customWidth="1"/>
    <col min="3" max="3" width="12.21875" customWidth="1"/>
    <col min="4" max="4" width="11.33203125" customWidth="1"/>
    <col min="5" max="5" width="10.88671875" customWidth="1"/>
    <col min="6" max="6" width="16.21875" customWidth="1"/>
    <col min="8" max="8" width="14.88671875" customWidth="1"/>
    <col min="12" max="12" width="12.77734375" customWidth="1"/>
  </cols>
  <sheetData>
    <row r="1" spans="1:12" x14ac:dyDescent="0.3">
      <c r="A1" s="32" t="s">
        <v>15</v>
      </c>
      <c r="B1" s="32" t="s">
        <v>16</v>
      </c>
      <c r="C1" s="32" t="s">
        <v>17</v>
      </c>
      <c r="D1" s="32" t="s">
        <v>4</v>
      </c>
      <c r="E1" s="32" t="s">
        <v>8</v>
      </c>
      <c r="F1" s="32" t="s">
        <v>18</v>
      </c>
      <c r="G1" s="32" t="s">
        <v>7</v>
      </c>
      <c r="H1" s="28"/>
      <c r="I1" s="51"/>
      <c r="J1" s="52"/>
      <c r="K1" s="43"/>
      <c r="L1" s="52"/>
    </row>
    <row r="2" spans="1:12" x14ac:dyDescent="0.3">
      <c r="A2" s="29" t="s">
        <v>19</v>
      </c>
      <c r="B2" s="36">
        <v>-32</v>
      </c>
      <c r="C2" s="36">
        <v>15</v>
      </c>
      <c r="D2" s="36">
        <v>62</v>
      </c>
      <c r="E2" s="36">
        <v>7.5</v>
      </c>
      <c r="F2" s="36">
        <v>50.5</v>
      </c>
      <c r="G2" s="36">
        <v>81</v>
      </c>
      <c r="H2" s="34" t="s">
        <v>39</v>
      </c>
      <c r="I2" s="51"/>
      <c r="J2" s="24"/>
      <c r="K2" s="24"/>
      <c r="L2" s="24"/>
    </row>
    <row r="3" spans="1:12" x14ac:dyDescent="0.3">
      <c r="A3" s="33" t="s">
        <v>20</v>
      </c>
      <c r="B3" s="37">
        <v>-29</v>
      </c>
      <c r="C3" s="37">
        <v>22</v>
      </c>
      <c r="D3" s="37">
        <v>75</v>
      </c>
      <c r="E3" s="37">
        <v>7</v>
      </c>
      <c r="F3" s="37">
        <v>49</v>
      </c>
      <c r="G3" s="37">
        <v>80</v>
      </c>
      <c r="H3" s="35" t="s">
        <v>40</v>
      </c>
      <c r="I3" s="51"/>
      <c r="J3" s="24"/>
      <c r="K3" s="24"/>
      <c r="L3" s="24"/>
    </row>
    <row r="4" spans="1:12" x14ac:dyDescent="0.3">
      <c r="A4" s="29" t="s">
        <v>21</v>
      </c>
      <c r="B4" s="38">
        <v>-16</v>
      </c>
      <c r="C4" s="36">
        <v>10</v>
      </c>
      <c r="D4" s="38">
        <v>40</v>
      </c>
      <c r="E4" s="36">
        <v>6</v>
      </c>
      <c r="F4" s="36">
        <v>28</v>
      </c>
      <c r="G4" s="36">
        <v>48</v>
      </c>
      <c r="H4" s="34" t="s">
        <v>39</v>
      </c>
      <c r="I4" s="13" t="s">
        <v>41</v>
      </c>
      <c r="J4" s="24"/>
      <c r="K4" s="24"/>
      <c r="L4" s="24"/>
    </row>
    <row r="5" spans="1:12" x14ac:dyDescent="0.3">
      <c r="A5" s="33" t="s">
        <v>22</v>
      </c>
      <c r="B5" s="37">
        <v>-14</v>
      </c>
      <c r="C5" s="37">
        <v>14</v>
      </c>
      <c r="D5" s="39">
        <v>38</v>
      </c>
      <c r="E5" s="37">
        <v>6</v>
      </c>
      <c r="F5" s="37">
        <v>26</v>
      </c>
      <c r="G5" s="37">
        <v>46</v>
      </c>
      <c r="H5" s="34" t="s">
        <v>39</v>
      </c>
      <c r="I5" s="13" t="s">
        <v>41</v>
      </c>
      <c r="J5" s="24"/>
      <c r="K5" s="24"/>
      <c r="L5" s="24"/>
    </row>
    <row r="6" spans="1:12" x14ac:dyDescent="0.3">
      <c r="A6" s="29" t="s">
        <v>23</v>
      </c>
      <c r="B6" s="36">
        <v>-13</v>
      </c>
      <c r="C6" s="36">
        <v>7.5</v>
      </c>
      <c r="D6" s="36">
        <v>26</v>
      </c>
      <c r="E6" s="36">
        <v>5</v>
      </c>
      <c r="F6" s="36">
        <v>19</v>
      </c>
      <c r="G6" s="36">
        <v>35</v>
      </c>
      <c r="H6" s="34" t="s">
        <v>39</v>
      </c>
      <c r="I6" s="13"/>
      <c r="J6" s="24"/>
      <c r="K6" s="24"/>
      <c r="L6" s="24"/>
    </row>
    <row r="7" spans="1:12" x14ac:dyDescent="0.3">
      <c r="A7" s="33" t="s">
        <v>24</v>
      </c>
      <c r="B7" s="39">
        <v>-13</v>
      </c>
      <c r="C7" s="37">
        <v>9</v>
      </c>
      <c r="D7" s="39">
        <v>26</v>
      </c>
      <c r="E7" s="37">
        <v>5</v>
      </c>
      <c r="F7" s="37">
        <v>19</v>
      </c>
      <c r="G7" s="37">
        <v>34</v>
      </c>
      <c r="H7" s="34" t="s">
        <v>39</v>
      </c>
      <c r="I7" s="13" t="s">
        <v>41</v>
      </c>
      <c r="J7" s="24"/>
      <c r="K7" s="24"/>
      <c r="L7" s="24"/>
    </row>
    <row r="8" spans="1:12" x14ac:dyDescent="0.3">
      <c r="A8" s="29" t="s">
        <v>25</v>
      </c>
      <c r="B8" s="36">
        <v>-9</v>
      </c>
      <c r="C8" s="36">
        <v>6</v>
      </c>
      <c r="D8" s="38">
        <v>19.5</v>
      </c>
      <c r="E8" s="36">
        <v>4</v>
      </c>
      <c r="F8" s="36">
        <v>16</v>
      </c>
      <c r="G8" s="36">
        <v>27</v>
      </c>
      <c r="H8" s="34" t="s">
        <v>39</v>
      </c>
      <c r="I8" s="13" t="s">
        <v>41</v>
      </c>
      <c r="J8" s="24"/>
      <c r="K8" s="24"/>
      <c r="L8" s="24"/>
    </row>
    <row r="9" spans="1:12" x14ac:dyDescent="0.3">
      <c r="A9" s="33" t="s">
        <v>26</v>
      </c>
      <c r="B9" s="37">
        <v>-9</v>
      </c>
      <c r="C9" s="37">
        <v>7</v>
      </c>
      <c r="D9" s="37">
        <v>20</v>
      </c>
      <c r="E9" s="37">
        <v>4</v>
      </c>
      <c r="F9" s="37">
        <v>14</v>
      </c>
      <c r="G9" s="37">
        <v>26</v>
      </c>
      <c r="H9" s="34" t="s">
        <v>39</v>
      </c>
      <c r="I9" s="13"/>
      <c r="J9" s="24"/>
      <c r="K9" s="24"/>
      <c r="L9" s="24"/>
    </row>
    <row r="10" spans="1:12" x14ac:dyDescent="0.3">
      <c r="A10" s="29" t="s">
        <v>27</v>
      </c>
      <c r="B10" s="36">
        <v>-7</v>
      </c>
      <c r="C10" s="36">
        <v>5</v>
      </c>
      <c r="D10" s="38">
        <v>16.5</v>
      </c>
      <c r="E10" s="36">
        <v>3</v>
      </c>
      <c r="F10" s="36">
        <v>13</v>
      </c>
      <c r="G10" s="36">
        <v>22</v>
      </c>
      <c r="H10" s="34" t="s">
        <v>39</v>
      </c>
      <c r="I10" s="13" t="s">
        <v>41</v>
      </c>
      <c r="J10" s="24"/>
      <c r="K10" s="24"/>
      <c r="L10" s="24"/>
    </row>
    <row r="11" spans="1:12" x14ac:dyDescent="0.3">
      <c r="A11" s="33" t="s">
        <v>28</v>
      </c>
      <c r="B11" s="37">
        <v>-7</v>
      </c>
      <c r="C11" s="37">
        <v>6</v>
      </c>
      <c r="D11" s="37">
        <v>17</v>
      </c>
      <c r="E11" s="37">
        <v>2</v>
      </c>
      <c r="F11" s="37">
        <v>13</v>
      </c>
      <c r="G11" s="37">
        <v>21</v>
      </c>
      <c r="H11" s="34" t="s">
        <v>39</v>
      </c>
      <c r="I11" s="51"/>
      <c r="J11" s="24"/>
      <c r="K11" s="24"/>
      <c r="L11" s="24"/>
    </row>
    <row r="12" spans="1:12" x14ac:dyDescent="0.3">
      <c r="A12" s="29" t="s">
        <v>29</v>
      </c>
      <c r="B12" s="36">
        <v>-6</v>
      </c>
      <c r="C12" s="36">
        <v>5</v>
      </c>
      <c r="D12" s="36">
        <v>15</v>
      </c>
      <c r="E12" s="36">
        <v>2</v>
      </c>
      <c r="F12" s="36">
        <v>12</v>
      </c>
      <c r="G12" s="36">
        <v>18.5</v>
      </c>
      <c r="H12" s="34" t="s">
        <v>39</v>
      </c>
      <c r="I12" s="51"/>
      <c r="J12" s="24"/>
      <c r="K12" s="24"/>
      <c r="L12" s="24"/>
    </row>
    <row r="13" spans="1:12" x14ac:dyDescent="0.3">
      <c r="A13" s="33" t="s">
        <v>38</v>
      </c>
      <c r="B13" s="37">
        <v>-5</v>
      </c>
      <c r="C13" s="37">
        <v>5</v>
      </c>
      <c r="D13" s="39">
        <v>14</v>
      </c>
      <c r="E13" s="37">
        <v>2</v>
      </c>
      <c r="F13" s="37">
        <v>10</v>
      </c>
      <c r="G13" s="37">
        <v>18</v>
      </c>
      <c r="H13" s="34" t="s">
        <v>39</v>
      </c>
      <c r="I13" s="43" t="s">
        <v>41</v>
      </c>
      <c r="J13" s="24"/>
      <c r="K13" s="24"/>
      <c r="L13" s="24"/>
    </row>
    <row r="14" spans="1:12" x14ac:dyDescent="0.3">
      <c r="A14" s="29" t="s">
        <v>30</v>
      </c>
      <c r="B14" s="36">
        <v>-5</v>
      </c>
      <c r="C14" s="36">
        <v>4</v>
      </c>
      <c r="D14" s="36">
        <v>13</v>
      </c>
      <c r="E14" s="36">
        <v>2</v>
      </c>
      <c r="F14" s="36">
        <v>10</v>
      </c>
      <c r="G14" s="36">
        <v>16.5</v>
      </c>
      <c r="H14" s="34" t="s">
        <v>39</v>
      </c>
      <c r="I14" s="51"/>
      <c r="J14" s="24"/>
      <c r="K14" s="24"/>
      <c r="L14" s="24"/>
    </row>
    <row r="15" spans="1:12" x14ac:dyDescent="0.3">
      <c r="A15" s="33" t="s">
        <v>31</v>
      </c>
      <c r="B15" s="37">
        <v>-5</v>
      </c>
      <c r="C15" s="37">
        <v>5</v>
      </c>
      <c r="D15" s="37">
        <v>13</v>
      </c>
      <c r="E15" s="37">
        <v>2</v>
      </c>
      <c r="F15" s="37">
        <v>9</v>
      </c>
      <c r="G15" s="37">
        <v>16</v>
      </c>
      <c r="H15" s="34" t="s">
        <v>39</v>
      </c>
      <c r="I15" s="51"/>
      <c r="J15" s="24"/>
      <c r="K15" s="24"/>
      <c r="L15" s="24"/>
    </row>
    <row r="16" spans="1:12" x14ac:dyDescent="0.3">
      <c r="A16" s="29" t="s">
        <v>32</v>
      </c>
      <c r="B16" s="36">
        <v>-5</v>
      </c>
      <c r="C16" s="36">
        <v>4</v>
      </c>
      <c r="D16" s="36">
        <v>12</v>
      </c>
      <c r="E16" s="36">
        <v>2</v>
      </c>
      <c r="F16" s="36">
        <v>9</v>
      </c>
      <c r="G16" s="36">
        <v>15</v>
      </c>
      <c r="H16" s="34" t="s">
        <v>39</v>
      </c>
      <c r="I16" s="51"/>
      <c r="J16" s="24"/>
      <c r="K16" s="24"/>
      <c r="L16" s="24"/>
    </row>
    <row r="17" spans="1:12" x14ac:dyDescent="0.3">
      <c r="A17" s="33" t="s">
        <v>33</v>
      </c>
      <c r="B17" s="37">
        <v>-5</v>
      </c>
      <c r="C17" s="37">
        <v>4</v>
      </c>
      <c r="D17" s="39">
        <v>12</v>
      </c>
      <c r="E17" s="37">
        <v>2</v>
      </c>
      <c r="F17" s="37">
        <v>9</v>
      </c>
      <c r="G17" s="37">
        <v>14.5</v>
      </c>
      <c r="H17" s="34" t="s">
        <v>39</v>
      </c>
      <c r="I17" s="13" t="s">
        <v>41</v>
      </c>
      <c r="J17" s="24"/>
      <c r="K17" s="24"/>
      <c r="L17" s="24"/>
    </row>
    <row r="18" spans="1:12" x14ac:dyDescent="0.3">
      <c r="A18" s="29" t="s">
        <v>34</v>
      </c>
      <c r="B18" s="36">
        <v>-5</v>
      </c>
      <c r="C18" s="36">
        <v>4</v>
      </c>
      <c r="D18" s="36">
        <v>12</v>
      </c>
      <c r="E18" s="36">
        <v>3</v>
      </c>
      <c r="F18" s="36">
        <v>8</v>
      </c>
      <c r="G18" s="36">
        <v>15</v>
      </c>
      <c r="H18" s="34" t="s">
        <v>39</v>
      </c>
      <c r="I18" s="13"/>
      <c r="J18" s="24"/>
      <c r="K18" s="24"/>
      <c r="L18" s="24"/>
    </row>
    <row r="19" spans="1:12" x14ac:dyDescent="0.3">
      <c r="A19" s="33" t="s">
        <v>35</v>
      </c>
      <c r="B19" s="37">
        <v>-6</v>
      </c>
      <c r="C19" s="37">
        <v>4.5</v>
      </c>
      <c r="D19" s="37">
        <v>15.5</v>
      </c>
      <c r="E19" s="37">
        <v>2</v>
      </c>
      <c r="F19" s="37">
        <v>8</v>
      </c>
      <c r="G19" s="37">
        <v>15</v>
      </c>
      <c r="H19" s="35" t="s">
        <v>40</v>
      </c>
      <c r="I19" s="13"/>
      <c r="J19" s="24"/>
      <c r="K19" s="24"/>
      <c r="L19" s="24"/>
    </row>
    <row r="20" spans="1:12" x14ac:dyDescent="0.3">
      <c r="A20" s="29" t="s">
        <v>36</v>
      </c>
      <c r="B20" s="36">
        <v>-5</v>
      </c>
      <c r="C20" s="36">
        <v>4</v>
      </c>
      <c r="D20" s="38">
        <v>12</v>
      </c>
      <c r="E20" s="36">
        <v>3</v>
      </c>
      <c r="F20" s="36">
        <v>8</v>
      </c>
      <c r="G20" s="36">
        <v>14.5</v>
      </c>
      <c r="H20" s="34" t="s">
        <v>39</v>
      </c>
      <c r="I20" s="13" t="s">
        <v>41</v>
      </c>
      <c r="J20" s="24"/>
      <c r="K20" s="24"/>
      <c r="L20" s="24"/>
    </row>
    <row r="21" spans="1:12" x14ac:dyDescent="0.3">
      <c r="A21" s="29" t="s">
        <v>37</v>
      </c>
      <c r="B21" s="36">
        <v>-6</v>
      </c>
      <c r="C21" s="36">
        <v>4.5</v>
      </c>
      <c r="D21" s="36">
        <v>14</v>
      </c>
      <c r="E21" s="36">
        <v>2</v>
      </c>
      <c r="F21" s="36">
        <v>8</v>
      </c>
      <c r="G21" s="36">
        <v>14</v>
      </c>
      <c r="H21" s="35" t="s">
        <v>40</v>
      </c>
      <c r="I21" s="51"/>
      <c r="J21" s="24"/>
      <c r="K21" s="24"/>
      <c r="L21" s="24"/>
    </row>
    <row r="22" spans="1:12" s="28" customFormat="1" x14ac:dyDescent="0.3">
      <c r="A22" s="40" t="s">
        <v>49</v>
      </c>
      <c r="B22" s="44">
        <v>-34.555637264817399</v>
      </c>
      <c r="C22" s="44">
        <v>26.187888051611399</v>
      </c>
      <c r="D22" s="44">
        <v>44.861676728545604</v>
      </c>
      <c r="E22" s="44">
        <v>7.9645531244648904</v>
      </c>
      <c r="F22" s="44">
        <v>67.980897526365396</v>
      </c>
      <c r="G22" s="44">
        <v>89.950845073888502</v>
      </c>
      <c r="H22" s="35" t="s">
        <v>40</v>
      </c>
      <c r="I22" s="51"/>
      <c r="J22" s="24"/>
      <c r="K22" s="47"/>
      <c r="L22" s="47"/>
    </row>
    <row r="23" spans="1:12" s="28" customFormat="1" x14ac:dyDescent="0.3">
      <c r="A23" s="40" t="s">
        <v>50</v>
      </c>
      <c r="B23" s="44">
        <v>-44.915586839080099</v>
      </c>
      <c r="C23" s="44">
        <v>29.058611695934101</v>
      </c>
      <c r="D23" s="44">
        <v>102.467284926128</v>
      </c>
      <c r="E23" s="44">
        <v>7.9503661371372196</v>
      </c>
      <c r="F23" s="44">
        <v>65.308750693420905</v>
      </c>
      <c r="G23" s="44">
        <v>89.688276354851396</v>
      </c>
      <c r="H23" s="35" t="s">
        <v>40</v>
      </c>
      <c r="I23" s="51"/>
      <c r="J23" s="24"/>
      <c r="K23" s="47"/>
      <c r="L23" s="47"/>
    </row>
    <row r="24" spans="1:12" s="28" customFormat="1" x14ac:dyDescent="0.3">
      <c r="A24" s="40" t="s">
        <v>51</v>
      </c>
      <c r="B24" s="44">
        <v>-33.689690867280703</v>
      </c>
      <c r="C24" s="44">
        <v>19.651996570550399</v>
      </c>
      <c r="D24" s="44">
        <v>51.443912050897197</v>
      </c>
      <c r="E24" s="44">
        <v>7.8933673096802899</v>
      </c>
      <c r="F24" s="44">
        <v>67.546077530213594</v>
      </c>
      <c r="G24" s="44">
        <v>89.530009728783398</v>
      </c>
      <c r="H24" s="35" t="s">
        <v>40</v>
      </c>
      <c r="I24" s="51"/>
      <c r="J24" s="24"/>
      <c r="K24" s="47"/>
      <c r="L24" s="47"/>
    </row>
    <row r="25" spans="1:12" s="28" customFormat="1" x14ac:dyDescent="0.3">
      <c r="A25" s="40" t="s">
        <v>52</v>
      </c>
      <c r="B25" s="46">
        <v>-44.940722551322303</v>
      </c>
      <c r="C25" s="44">
        <v>28.362813890727701</v>
      </c>
      <c r="D25" s="44">
        <v>102.85395383895499</v>
      </c>
      <c r="E25" s="44">
        <v>7.8701470745335502</v>
      </c>
      <c r="F25" s="44">
        <v>54.939545598924902</v>
      </c>
      <c r="G25" s="44">
        <v>88.931823249968403</v>
      </c>
      <c r="H25" s="34" t="s">
        <v>39</v>
      </c>
      <c r="I25" s="51" t="s">
        <v>41</v>
      </c>
      <c r="J25" s="24"/>
      <c r="K25" s="47"/>
      <c r="L25" s="47"/>
    </row>
    <row r="28" spans="1:12" x14ac:dyDescent="0.3">
      <c r="A28" s="28"/>
      <c r="B28" s="28"/>
      <c r="C28" s="28"/>
      <c r="D28" s="28"/>
      <c r="E28" s="28"/>
      <c r="F28" s="28"/>
      <c r="G28" s="28"/>
      <c r="H28" s="50" t="s">
        <v>47</v>
      </c>
      <c r="I28" s="50"/>
      <c r="J28" s="50"/>
      <c r="K28" s="28"/>
      <c r="L28" s="40"/>
    </row>
    <row r="29" spans="1:12" x14ac:dyDescent="0.3">
      <c r="H29" s="50" t="s">
        <v>48</v>
      </c>
      <c r="I29" s="50"/>
      <c r="J29" s="50"/>
      <c r="K29" s="28"/>
      <c r="L29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7DE1-6759-4394-A0D8-15C4A0394D80}">
  <dimension ref="A1:G10"/>
  <sheetViews>
    <sheetView workbookViewId="0">
      <selection activeCell="B10" sqref="B10"/>
    </sheetView>
  </sheetViews>
  <sheetFormatPr defaultRowHeight="14.4" x14ac:dyDescent="0.3"/>
  <cols>
    <col min="1" max="1" width="11.77734375" customWidth="1"/>
    <col min="2" max="2" width="13.5546875" customWidth="1"/>
    <col min="3" max="3" width="15.109375" customWidth="1"/>
    <col min="4" max="4" width="16.21875" customWidth="1"/>
    <col min="5" max="5" width="11.33203125" customWidth="1"/>
    <col min="6" max="6" width="16.33203125" customWidth="1"/>
    <col min="7" max="7" width="12" customWidth="1"/>
  </cols>
  <sheetData>
    <row r="1" spans="1:7" x14ac:dyDescent="0.3">
      <c r="A1" s="42" t="s">
        <v>15</v>
      </c>
      <c r="B1" s="42" t="s">
        <v>16</v>
      </c>
      <c r="C1" s="42" t="s">
        <v>17</v>
      </c>
      <c r="D1" s="42" t="s">
        <v>4</v>
      </c>
      <c r="E1" s="42" t="s">
        <v>8</v>
      </c>
      <c r="F1" s="42" t="s">
        <v>18</v>
      </c>
      <c r="G1" s="42" t="s">
        <v>7</v>
      </c>
    </row>
    <row r="2" spans="1:7" x14ac:dyDescent="0.3">
      <c r="A2" s="40" t="s">
        <v>42</v>
      </c>
      <c r="B2" s="40">
        <v>-14</v>
      </c>
      <c r="C2" s="40">
        <v>14</v>
      </c>
      <c r="D2" s="41">
        <v>36.5</v>
      </c>
      <c r="E2" s="44">
        <v>6</v>
      </c>
      <c r="F2" s="44">
        <v>26</v>
      </c>
      <c r="G2" s="44">
        <v>46</v>
      </c>
    </row>
    <row r="3" spans="1:7" x14ac:dyDescent="0.3">
      <c r="A3" s="40" t="s">
        <v>43</v>
      </c>
      <c r="B3" s="41">
        <v>-15</v>
      </c>
      <c r="C3" s="44">
        <v>10</v>
      </c>
      <c r="D3" s="46">
        <v>37</v>
      </c>
      <c r="E3" s="44">
        <v>6</v>
      </c>
      <c r="F3" s="44">
        <v>28</v>
      </c>
      <c r="G3" s="44">
        <v>48</v>
      </c>
    </row>
    <row r="4" spans="1:7" x14ac:dyDescent="0.3">
      <c r="A4" s="40" t="s">
        <v>44</v>
      </c>
      <c r="B4" s="41">
        <v>-12</v>
      </c>
      <c r="C4" s="40">
        <v>9</v>
      </c>
      <c r="D4" s="41">
        <v>27</v>
      </c>
      <c r="E4" s="40">
        <v>5</v>
      </c>
      <c r="F4" s="40">
        <v>19</v>
      </c>
      <c r="G4" s="40">
        <v>34</v>
      </c>
    </row>
    <row r="5" spans="1:7" x14ac:dyDescent="0.3">
      <c r="A5" s="40" t="s">
        <v>45</v>
      </c>
      <c r="B5" s="40">
        <v>-9</v>
      </c>
      <c r="C5" s="40">
        <v>6</v>
      </c>
      <c r="D5" s="41">
        <v>21</v>
      </c>
      <c r="E5" s="40">
        <v>4</v>
      </c>
      <c r="F5" s="40">
        <v>16</v>
      </c>
      <c r="G5" s="40">
        <v>27</v>
      </c>
    </row>
    <row r="6" spans="1:7" x14ac:dyDescent="0.3">
      <c r="A6" s="40" t="s">
        <v>46</v>
      </c>
      <c r="B6" s="40">
        <v>-7</v>
      </c>
      <c r="C6" s="40">
        <v>5</v>
      </c>
      <c r="D6" s="41">
        <v>18</v>
      </c>
      <c r="E6" s="40">
        <v>3</v>
      </c>
      <c r="F6" s="40">
        <v>13</v>
      </c>
      <c r="G6" s="40">
        <v>22</v>
      </c>
    </row>
    <row r="7" spans="1:7" x14ac:dyDescent="0.3">
      <c r="A7" s="43" t="s">
        <v>38</v>
      </c>
      <c r="B7" s="47">
        <v>-5</v>
      </c>
      <c r="C7" s="47">
        <v>5</v>
      </c>
      <c r="D7" s="48">
        <v>14.5</v>
      </c>
      <c r="E7" s="47">
        <v>2</v>
      </c>
      <c r="F7" s="47">
        <v>10</v>
      </c>
      <c r="G7" s="47">
        <v>18</v>
      </c>
    </row>
    <row r="8" spans="1:7" x14ac:dyDescent="0.3">
      <c r="A8" s="43" t="s">
        <v>33</v>
      </c>
      <c r="B8" s="49">
        <v>-5</v>
      </c>
      <c r="C8" s="49">
        <v>4</v>
      </c>
      <c r="D8" s="41">
        <v>11.5</v>
      </c>
      <c r="E8" s="49">
        <v>2</v>
      </c>
      <c r="F8" s="49">
        <v>9</v>
      </c>
      <c r="G8" s="49">
        <v>14.5</v>
      </c>
    </row>
    <row r="9" spans="1:7" x14ac:dyDescent="0.3">
      <c r="A9" s="40" t="s">
        <v>36</v>
      </c>
      <c r="B9" s="45">
        <v>-5</v>
      </c>
      <c r="C9" s="45">
        <v>4</v>
      </c>
      <c r="D9" s="41">
        <v>11</v>
      </c>
      <c r="E9" s="45">
        <v>3</v>
      </c>
      <c r="F9" s="45">
        <v>8</v>
      </c>
      <c r="G9" s="45">
        <v>14.5</v>
      </c>
    </row>
    <row r="10" spans="1:7" x14ac:dyDescent="0.3">
      <c r="A10" s="40" t="s">
        <v>52</v>
      </c>
      <c r="B10" s="46">
        <v>-50</v>
      </c>
      <c r="C10" s="44">
        <v>28.362813890727701</v>
      </c>
      <c r="D10" s="44">
        <v>102.85395383895499</v>
      </c>
      <c r="E10" s="44">
        <v>7.8701470745335502</v>
      </c>
      <c r="F10" s="44">
        <v>54.939545598924902</v>
      </c>
      <c r="G10" s="44">
        <v>88.931823249968403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0.9-5.5 testing values</vt:lpstr>
      <vt:lpstr>Predictions</vt:lpstr>
      <vt:lpstr>Optimized predictions</vt:lpstr>
      <vt:lpstr>Practical Values</vt:lpstr>
      <vt:lpstr>Optimized practical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 Vora</dc:creator>
  <cp:lastModifiedBy>Parin Vora</cp:lastModifiedBy>
  <dcterms:created xsi:type="dcterms:W3CDTF">2020-09-15T06:58:17Z</dcterms:created>
  <dcterms:modified xsi:type="dcterms:W3CDTF">2021-01-25T12:23:50Z</dcterms:modified>
</cp:coreProperties>
</file>