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 PROJECT - 2\Half Patch E-CMSA\"/>
    </mc:Choice>
  </mc:AlternateContent>
  <xr:revisionPtr revIDLastSave="0" documentId="13_ncr:1_{BF521C31-11B3-42A6-939C-A573357D81F3}" xr6:coauthVersionLast="46" xr6:coauthVersionMax="46" xr10:uidLastSave="{00000000-0000-0000-0000-000000000000}"/>
  <bookViews>
    <workbookView xWindow="-108" yWindow="-108" windowWidth="23256" windowHeight="13176" activeTab="3" xr2:uid="{D5C39ED6-DDAC-4139-8376-54256970A15B}"/>
  </bookViews>
  <sheets>
    <sheet name="Training Data" sheetId="1" r:id="rId1"/>
    <sheet name="Testing Values" sheetId="2" r:id="rId2"/>
    <sheet name="Practical Values" sheetId="3" r:id="rId3"/>
    <sheet name="Optimized Practical Valu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2" l="1"/>
  <c r="B13" i="2"/>
  <c r="C13" i="2" s="1"/>
  <c r="N13" i="2" s="1"/>
  <c r="O13" i="2" s="1"/>
  <c r="M12" i="2"/>
  <c r="B12" i="2"/>
  <c r="C12" i="2" s="1"/>
  <c r="N12" i="2" s="1"/>
  <c r="O12" i="2" s="1"/>
  <c r="M11" i="2"/>
  <c r="B11" i="2"/>
  <c r="C11" i="2" s="1"/>
  <c r="N11" i="2" s="1"/>
  <c r="O11" i="2" s="1"/>
  <c r="M10" i="2"/>
  <c r="B10" i="2"/>
  <c r="C10" i="2" s="1"/>
  <c r="N10" i="2" s="1"/>
  <c r="O10" i="2" s="1"/>
  <c r="M9" i="2"/>
  <c r="B9" i="2"/>
  <c r="C9" i="2" s="1"/>
  <c r="N9" i="2" s="1"/>
  <c r="M8" i="2"/>
  <c r="B8" i="2"/>
  <c r="E8" i="2" s="1"/>
  <c r="M7" i="2"/>
  <c r="B7" i="2"/>
  <c r="C7" i="2" s="1"/>
  <c r="N7" i="2" s="1"/>
  <c r="O7" i="2" s="1"/>
  <c r="M6" i="2"/>
  <c r="C6" i="2"/>
  <c r="N6" i="2" s="1"/>
  <c r="O6" i="2" s="1"/>
  <c r="B6" i="2"/>
  <c r="E6" i="2" s="1"/>
  <c r="M5" i="2"/>
  <c r="B5" i="2"/>
  <c r="C5" i="2" s="1"/>
  <c r="N5" i="2" s="1"/>
  <c r="O5" i="2" s="1"/>
  <c r="M4" i="2"/>
  <c r="B4" i="2"/>
  <c r="C4" i="2" s="1"/>
  <c r="N4" i="2" s="1"/>
  <c r="O4" i="2" s="1"/>
  <c r="M3" i="2"/>
  <c r="C3" i="2"/>
  <c r="N3" i="2" s="1"/>
  <c r="O3" i="2" s="1"/>
  <c r="B3" i="2"/>
  <c r="E3" i="2" s="1"/>
  <c r="M2" i="2"/>
  <c r="B2" i="2"/>
  <c r="E2" i="2" s="1"/>
  <c r="E9" i="2" l="1"/>
  <c r="O9" i="2" s="1"/>
  <c r="C2" i="2"/>
  <c r="N2" i="2" s="1"/>
  <c r="O2" i="2" s="1"/>
  <c r="C8" i="2"/>
  <c r="N8" i="2" s="1"/>
  <c r="O8" i="2" s="1"/>
  <c r="N22" i="1" l="1"/>
  <c r="C22" i="1"/>
  <c r="O22" i="1" s="1"/>
  <c r="P22" i="1" s="1"/>
  <c r="B22" i="1"/>
  <c r="N21" i="1"/>
  <c r="B21" i="1"/>
  <c r="C21" i="1" s="1"/>
  <c r="O21" i="1" s="1"/>
  <c r="P21" i="1" s="1"/>
  <c r="N20" i="1"/>
  <c r="B20" i="1"/>
  <c r="C20" i="1" s="1"/>
  <c r="O20" i="1" s="1"/>
  <c r="P20" i="1" s="1"/>
  <c r="N19" i="1"/>
  <c r="B19" i="1"/>
  <c r="C19" i="1" s="1"/>
  <c r="O19" i="1" s="1"/>
  <c r="P19" i="1" s="1"/>
  <c r="N18" i="1"/>
  <c r="C18" i="1"/>
  <c r="O18" i="1" s="1"/>
  <c r="P18" i="1" s="1"/>
  <c r="B18" i="1"/>
  <c r="N17" i="1"/>
  <c r="B17" i="1"/>
  <c r="C17" i="1" s="1"/>
  <c r="O17" i="1" s="1"/>
  <c r="P17" i="1" s="1"/>
  <c r="N16" i="1"/>
  <c r="B16" i="1"/>
  <c r="E16" i="1" s="1"/>
  <c r="N15" i="1"/>
  <c r="C15" i="1"/>
  <c r="O15" i="1" s="1"/>
  <c r="P15" i="1" s="1"/>
  <c r="B15" i="1"/>
  <c r="N14" i="1"/>
  <c r="B14" i="1"/>
  <c r="C14" i="1" s="1"/>
  <c r="O14" i="1" s="1"/>
  <c r="P14" i="1" s="1"/>
  <c r="N13" i="1"/>
  <c r="C13" i="1"/>
  <c r="O13" i="1" s="1"/>
  <c r="P13" i="1" s="1"/>
  <c r="N12" i="1"/>
  <c r="C12" i="1"/>
  <c r="O12" i="1" s="1"/>
  <c r="P12" i="1" s="1"/>
  <c r="N11" i="1"/>
  <c r="C11" i="1"/>
  <c r="O11" i="1" s="1"/>
  <c r="P11" i="1" s="1"/>
  <c r="N10" i="1"/>
  <c r="B10" i="1"/>
  <c r="C10" i="1" s="1"/>
  <c r="O10" i="1" s="1"/>
  <c r="N9" i="1"/>
  <c r="B9" i="1"/>
  <c r="C9" i="1" s="1"/>
  <c r="O9" i="1" s="1"/>
  <c r="P9" i="1" s="1"/>
  <c r="N8" i="1"/>
  <c r="B8" i="1"/>
  <c r="E8" i="1" s="1"/>
  <c r="N7" i="1"/>
  <c r="B7" i="1"/>
  <c r="C7" i="1" s="1"/>
  <c r="O7" i="1" s="1"/>
  <c r="P7" i="1" s="1"/>
  <c r="N6" i="1"/>
  <c r="B6" i="1"/>
  <c r="C6" i="1" s="1"/>
  <c r="O6" i="1" s="1"/>
  <c r="P6" i="1" s="1"/>
  <c r="N5" i="1"/>
  <c r="B5" i="1"/>
  <c r="C5" i="1" s="1"/>
  <c r="O5" i="1" s="1"/>
  <c r="P5" i="1" s="1"/>
  <c r="N4" i="1"/>
  <c r="B4" i="1"/>
  <c r="C4" i="1" s="1"/>
  <c r="O4" i="1" s="1"/>
  <c r="P4" i="1" s="1"/>
  <c r="N3" i="1"/>
  <c r="B3" i="1"/>
  <c r="C3" i="1" s="1"/>
  <c r="O3" i="1" s="1"/>
  <c r="P3" i="1" s="1"/>
  <c r="N2" i="1"/>
  <c r="C2" i="1"/>
  <c r="O2" i="1" s="1"/>
  <c r="P2" i="1" s="1"/>
  <c r="B2" i="1"/>
  <c r="C8" i="1" l="1"/>
  <c r="O8" i="1" s="1"/>
  <c r="P8" i="1" s="1"/>
  <c r="E10" i="1"/>
  <c r="P10" i="1" s="1"/>
  <c r="C16" i="1"/>
  <c r="O16" i="1" s="1"/>
  <c r="P16" i="1" s="1"/>
  <c r="N43" i="1"/>
  <c r="B43" i="1"/>
  <c r="C43" i="1" s="1"/>
  <c r="O43" i="1" s="1"/>
  <c r="P43" i="1" s="1"/>
  <c r="N42" i="1"/>
  <c r="B42" i="1"/>
  <c r="C42" i="1" s="1"/>
  <c r="O42" i="1" s="1"/>
  <c r="P42" i="1" s="1"/>
  <c r="N41" i="1"/>
  <c r="B41" i="1"/>
  <c r="C41" i="1" s="1"/>
  <c r="O41" i="1" s="1"/>
  <c r="P41" i="1" s="1"/>
  <c r="N40" i="1"/>
  <c r="B40" i="1"/>
  <c r="C40" i="1" s="1"/>
  <c r="O40" i="1" s="1"/>
  <c r="P40" i="1" s="1"/>
  <c r="N39" i="1"/>
  <c r="B39" i="1"/>
  <c r="C39" i="1" s="1"/>
  <c r="O39" i="1" s="1"/>
  <c r="P39" i="1" s="1"/>
  <c r="N38" i="1"/>
  <c r="B38" i="1"/>
  <c r="C38" i="1" s="1"/>
  <c r="O38" i="1" s="1"/>
  <c r="P38" i="1" s="1"/>
  <c r="N37" i="1"/>
  <c r="B37" i="1"/>
  <c r="C37" i="1" s="1"/>
  <c r="O37" i="1" s="1"/>
  <c r="P37" i="1" s="1"/>
  <c r="N36" i="1"/>
  <c r="B36" i="1"/>
  <c r="C36" i="1" s="1"/>
  <c r="O36" i="1" s="1"/>
  <c r="P36" i="1" s="1"/>
  <c r="N35" i="1"/>
  <c r="B35" i="1"/>
  <c r="C35" i="1" s="1"/>
  <c r="O35" i="1" s="1"/>
  <c r="P35" i="1" s="1"/>
  <c r="N34" i="1"/>
  <c r="B34" i="1"/>
  <c r="C34" i="1" s="1"/>
  <c r="O34" i="1" s="1"/>
  <c r="P34" i="1" s="1"/>
  <c r="N33" i="1"/>
  <c r="B33" i="1"/>
  <c r="C33" i="1" s="1"/>
  <c r="O33" i="1" s="1"/>
  <c r="P33" i="1" s="1"/>
  <c r="N32" i="1"/>
  <c r="B32" i="1"/>
  <c r="C32" i="1" s="1"/>
  <c r="O32" i="1" s="1"/>
  <c r="P32" i="1" s="1"/>
  <c r="N31" i="1"/>
  <c r="B31" i="1"/>
  <c r="C31" i="1" s="1"/>
  <c r="O31" i="1" s="1"/>
  <c r="P31" i="1" s="1"/>
  <c r="N30" i="1"/>
  <c r="B30" i="1"/>
  <c r="C30" i="1" s="1"/>
  <c r="O30" i="1" s="1"/>
  <c r="P30" i="1" s="1"/>
  <c r="N29" i="1"/>
  <c r="B29" i="1"/>
  <c r="C29" i="1" s="1"/>
  <c r="O29" i="1" s="1"/>
  <c r="P29" i="1" s="1"/>
  <c r="N28" i="1"/>
  <c r="B28" i="1"/>
  <c r="C28" i="1" s="1"/>
  <c r="O28" i="1" s="1"/>
  <c r="P28" i="1" s="1"/>
  <c r="N27" i="1"/>
  <c r="B27" i="1"/>
  <c r="C27" i="1" s="1"/>
  <c r="O27" i="1" s="1"/>
  <c r="P27" i="1" s="1"/>
  <c r="N26" i="1"/>
  <c r="B26" i="1"/>
  <c r="C26" i="1" s="1"/>
  <c r="O26" i="1" s="1"/>
  <c r="P26" i="1" s="1"/>
  <c r="N25" i="1"/>
  <c r="B25" i="1"/>
  <c r="C25" i="1" s="1"/>
  <c r="O25" i="1" s="1"/>
  <c r="P25" i="1" s="1"/>
  <c r="N24" i="1"/>
  <c r="B24" i="1"/>
  <c r="C24" i="1" s="1"/>
  <c r="O24" i="1" s="1"/>
  <c r="P24" i="1" s="1"/>
  <c r="N23" i="1"/>
  <c r="B23" i="1"/>
  <c r="C23" i="1" s="1"/>
  <c r="O23" i="1" s="1"/>
  <c r="P23" i="1" s="1"/>
  <c r="B44" i="1"/>
  <c r="C44" i="1" s="1"/>
  <c r="O44" i="1" s="1"/>
  <c r="P44" i="1" s="1"/>
  <c r="N44" i="1"/>
  <c r="N67" i="1"/>
  <c r="C67" i="1"/>
  <c r="O67" i="1" s="1"/>
  <c r="P67" i="1" s="1"/>
  <c r="N66" i="1"/>
  <c r="C66" i="1"/>
  <c r="O66" i="1" s="1"/>
  <c r="P66" i="1" s="1"/>
  <c r="N65" i="1"/>
  <c r="C65" i="1"/>
  <c r="O65" i="1" s="1"/>
  <c r="P65" i="1" s="1"/>
  <c r="N64" i="1"/>
  <c r="C64" i="1"/>
  <c r="O64" i="1" s="1"/>
  <c r="P64" i="1" s="1"/>
  <c r="N63" i="1"/>
  <c r="C63" i="1"/>
  <c r="O63" i="1" s="1"/>
  <c r="P63" i="1" s="1"/>
  <c r="N62" i="1"/>
  <c r="C62" i="1"/>
  <c r="O62" i="1" s="1"/>
  <c r="P62" i="1" s="1"/>
  <c r="N61" i="1"/>
  <c r="B61" i="1"/>
  <c r="C61" i="1" s="1"/>
  <c r="O61" i="1" s="1"/>
  <c r="P61" i="1" s="1"/>
  <c r="N60" i="1"/>
  <c r="B60" i="1"/>
  <c r="C60" i="1" s="1"/>
  <c r="O60" i="1" s="1"/>
  <c r="P60" i="1" s="1"/>
  <c r="N59" i="1"/>
  <c r="B59" i="1"/>
  <c r="C59" i="1" s="1"/>
  <c r="O59" i="1" s="1"/>
  <c r="P59" i="1" s="1"/>
  <c r="N58" i="1"/>
  <c r="B58" i="1"/>
  <c r="C58" i="1" s="1"/>
  <c r="O58" i="1" s="1"/>
  <c r="P58" i="1" s="1"/>
  <c r="N57" i="1"/>
  <c r="B57" i="1"/>
  <c r="C57" i="1" s="1"/>
  <c r="O57" i="1" s="1"/>
  <c r="P57" i="1" s="1"/>
  <c r="N56" i="1"/>
  <c r="B56" i="1"/>
  <c r="C56" i="1" s="1"/>
  <c r="O56" i="1" s="1"/>
  <c r="P56" i="1" s="1"/>
  <c r="N55" i="1"/>
  <c r="B55" i="1"/>
  <c r="C55" i="1" s="1"/>
  <c r="O55" i="1" s="1"/>
  <c r="P55" i="1" s="1"/>
  <c r="N54" i="1"/>
  <c r="B54" i="1"/>
  <c r="C54" i="1" s="1"/>
  <c r="O54" i="1" s="1"/>
  <c r="P54" i="1" s="1"/>
  <c r="N53" i="1"/>
  <c r="B53" i="1"/>
  <c r="C53" i="1" s="1"/>
  <c r="O53" i="1" s="1"/>
  <c r="P53" i="1" s="1"/>
  <c r="N52" i="1"/>
  <c r="B52" i="1"/>
  <c r="C52" i="1" s="1"/>
  <c r="O52" i="1" s="1"/>
  <c r="P52" i="1" s="1"/>
  <c r="N51" i="1"/>
  <c r="B51" i="1"/>
  <c r="C51" i="1" s="1"/>
  <c r="O51" i="1" s="1"/>
  <c r="P51" i="1" s="1"/>
  <c r="N50" i="1"/>
  <c r="B50" i="1"/>
  <c r="C50" i="1" s="1"/>
  <c r="O50" i="1" s="1"/>
  <c r="P50" i="1" s="1"/>
  <c r="N49" i="1"/>
  <c r="B49" i="1"/>
  <c r="C49" i="1" s="1"/>
  <c r="O49" i="1" s="1"/>
  <c r="P49" i="1" s="1"/>
  <c r="N48" i="1"/>
  <c r="B48" i="1"/>
  <c r="C48" i="1" s="1"/>
  <c r="O48" i="1" s="1"/>
  <c r="P48" i="1" s="1"/>
  <c r="N47" i="1"/>
  <c r="B47" i="1"/>
  <c r="C47" i="1" s="1"/>
  <c r="O47" i="1" s="1"/>
  <c r="P47" i="1" s="1"/>
  <c r="N46" i="1"/>
  <c r="B46" i="1"/>
  <c r="C46" i="1" s="1"/>
  <c r="O46" i="1" s="1"/>
  <c r="P46" i="1" s="1"/>
  <c r="N45" i="1"/>
  <c r="B45" i="1"/>
  <c r="C45" i="1" s="1"/>
  <c r="O45" i="1" s="1"/>
  <c r="P45" i="1" s="1"/>
</calcChain>
</file>

<file path=xl/sharedStrings.xml><?xml version="1.0" encoding="utf-8"?>
<sst xmlns="http://schemas.openxmlformats.org/spreadsheetml/2006/main" count="147" uniqueCount="34">
  <si>
    <t>f0 (MHz)</t>
  </si>
  <si>
    <t>λ (mm)</t>
  </si>
  <si>
    <t>λ/2 (mm)</t>
  </si>
  <si>
    <t>Er</t>
  </si>
  <si>
    <t>h (mm)</t>
  </si>
  <si>
    <t>f2</t>
  </si>
  <si>
    <t>f1</t>
  </si>
  <si>
    <t>Δa</t>
  </si>
  <si>
    <t>Δa/h</t>
  </si>
  <si>
    <t>Ss</t>
  </si>
  <si>
    <t>Sw</t>
  </si>
  <si>
    <r>
      <rPr>
        <b/>
        <sz val="11"/>
        <color rgb="FF3F3F3F"/>
        <rFont val="Calibri"/>
        <family val="2"/>
        <scheme val="minor"/>
      </rPr>
      <t>S</t>
    </r>
    <r>
      <rPr>
        <b/>
        <vertAlign val="subscript"/>
        <sz val="11"/>
        <color rgb="FF3F3F3F"/>
        <rFont val="Calibri"/>
        <family val="2"/>
        <scheme val="minor"/>
      </rPr>
      <t>L</t>
    </r>
  </si>
  <si>
    <t>Bw</t>
  </si>
  <si>
    <t>r</t>
  </si>
  <si>
    <r>
      <t>f</t>
    </r>
    <r>
      <rPr>
        <b/>
        <vertAlign val="subscript"/>
        <sz val="11"/>
        <color rgb="FF3F3F3F"/>
        <rFont val="Calibri"/>
        <family val="2"/>
        <scheme val="minor"/>
      </rPr>
      <t>p</t>
    </r>
  </si>
  <si>
    <t>r (ANN)</t>
  </si>
  <si>
    <t>radius</t>
  </si>
  <si>
    <t>slot length</t>
  </si>
  <si>
    <t>slot width</t>
  </si>
  <si>
    <t>Freq (MHz)</t>
  </si>
  <si>
    <t>feed position</t>
  </si>
  <si>
    <t>height (mm)</t>
  </si>
  <si>
    <t>slot seperation</t>
  </si>
  <si>
    <t>OUTSIDE</t>
  </si>
  <si>
    <t>INSIDE</t>
  </si>
  <si>
    <t>*</t>
  </si>
  <si>
    <t>Lambda</t>
  </si>
  <si>
    <r>
      <t>0.06</t>
    </r>
    <r>
      <rPr>
        <sz val="11"/>
        <color theme="1"/>
        <rFont val="Calibri"/>
        <family val="2"/>
      </rPr>
      <t>λ</t>
    </r>
  </si>
  <si>
    <t>0.08λ</t>
  </si>
  <si>
    <r>
      <t>0.08</t>
    </r>
    <r>
      <rPr>
        <sz val="11"/>
        <color theme="1"/>
        <rFont val="Calibri"/>
        <family val="2"/>
      </rPr>
      <t>λ</t>
    </r>
  </si>
  <si>
    <r>
      <t>0.07</t>
    </r>
    <r>
      <rPr>
        <sz val="11"/>
        <color theme="1"/>
        <rFont val="Calibri"/>
        <family val="2"/>
      </rPr>
      <t>λ</t>
    </r>
  </si>
  <si>
    <t>Substrate Height</t>
  </si>
  <si>
    <t>The * rows are optimized in the next sheet</t>
  </si>
  <si>
    <t>The parameters in bold are the ones optimized in the next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</si>
</sst>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vertAlign val="subscript"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3F3F3F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4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67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1" xfId="1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2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/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4" fillId="0" borderId="0" xfId="2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7" fillId="4" borderId="0" xfId="4" applyAlignment="1">
      <alignment horizontal="center"/>
    </xf>
    <xf numFmtId="0" fontId="6" fillId="3" borderId="0" xfId="3" applyAlignment="1">
      <alignment horizontal="center"/>
    </xf>
    <xf numFmtId="0" fontId="2" fillId="0" borderId="0" xfId="0" applyFont="1" applyAlignment="1">
      <alignment horizontal="center"/>
    </xf>
    <xf numFmtId="0" fontId="6" fillId="3" borderId="2" xfId="3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164" fontId="4" fillId="0" borderId="0" xfId="2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0" fontId="2" fillId="0" borderId="15" xfId="0" applyFont="1" applyBorder="1"/>
    <xf numFmtId="1" fontId="0" fillId="0" borderId="17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/>
    </xf>
    <xf numFmtId="1" fontId="2" fillId="0" borderId="17" xfId="0" applyNumberFormat="1" applyFont="1" applyBorder="1" applyAlignment="1">
      <alignment horizontal="center"/>
    </xf>
  </cellXfs>
  <cellStyles count="5">
    <cellStyle name="Bad" xfId="4" builtinId="27"/>
    <cellStyle name="Good" xfId="3" builtinId="26"/>
    <cellStyle name="Normal" xfId="0" builtinId="0"/>
    <cellStyle name="Normal 2" xfId="2" xr:uid="{D8F616A1-6E58-4EBC-B08B-CF793CEF5CE8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D218-7346-43DE-9D78-18FC7CD2DC4A}">
  <dimension ref="A1:P73"/>
  <sheetViews>
    <sheetView workbookViewId="0">
      <selection activeCell="P1" sqref="P1"/>
    </sheetView>
  </sheetViews>
  <sheetFormatPr defaultRowHeight="14.4" x14ac:dyDescent="0.3"/>
  <cols>
    <col min="7" max="7" width="8.88671875" style="23"/>
    <col min="9" max="10" width="8.5546875" customWidth="1"/>
    <col min="11" max="11" width="9.5546875" customWidth="1"/>
  </cols>
  <sheetData>
    <row r="1" spans="1:16" ht="15.6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13</v>
      </c>
      <c r="G1" s="24" t="s">
        <v>15</v>
      </c>
      <c r="H1" s="3" t="s">
        <v>14</v>
      </c>
      <c r="I1" s="8" t="s">
        <v>11</v>
      </c>
      <c r="J1" s="3" t="s">
        <v>10</v>
      </c>
      <c r="K1" s="3" t="s">
        <v>9</v>
      </c>
      <c r="L1" s="1" t="s">
        <v>5</v>
      </c>
      <c r="M1" s="1" t="s">
        <v>6</v>
      </c>
      <c r="N1" s="1" t="s">
        <v>12</v>
      </c>
      <c r="O1" s="2" t="s">
        <v>7</v>
      </c>
      <c r="P1" s="2" t="s">
        <v>8</v>
      </c>
    </row>
    <row r="2" spans="1:16" s="10" customFormat="1" x14ac:dyDescent="0.3">
      <c r="A2" s="25">
        <v>800</v>
      </c>
      <c r="B2" s="25">
        <f t="shared" ref="B2:B7" si="0">(3*POWER(10,11))/(A2*POWER(10,6))</f>
        <v>375</v>
      </c>
      <c r="C2" s="25">
        <f t="shared" ref="C2:C22" si="1">B2/2</f>
        <v>187.5</v>
      </c>
      <c r="D2" s="25">
        <v>1</v>
      </c>
      <c r="E2" s="25">
        <v>23</v>
      </c>
      <c r="F2" s="26">
        <v>90</v>
      </c>
      <c r="G2" s="26">
        <v>87.744556214218207</v>
      </c>
      <c r="H2" s="9">
        <v>-33</v>
      </c>
      <c r="I2" s="21">
        <v>94</v>
      </c>
      <c r="J2" s="21">
        <v>8</v>
      </c>
      <c r="K2" s="22">
        <v>26</v>
      </c>
      <c r="L2" s="25">
        <v>0.8649</v>
      </c>
      <c r="M2" s="25">
        <v>0.80630000000000002</v>
      </c>
      <c r="N2" s="25">
        <f>L2-M2</f>
        <v>5.8599999999999985E-2</v>
      </c>
      <c r="O2" s="25">
        <f t="shared" ref="O2:O43" si="2">(C2-2*F2)/2</f>
        <v>3.75</v>
      </c>
      <c r="P2" s="25">
        <f t="shared" ref="P2:P43" si="3">O2/E2</f>
        <v>0.16304347826086957</v>
      </c>
    </row>
    <row r="3" spans="1:16" s="10" customFormat="1" x14ac:dyDescent="0.3">
      <c r="A3" s="25">
        <v>800</v>
      </c>
      <c r="B3" s="25">
        <f t="shared" si="0"/>
        <v>375</v>
      </c>
      <c r="C3" s="25">
        <f t="shared" si="1"/>
        <v>187.5</v>
      </c>
      <c r="D3" s="25">
        <v>1</v>
      </c>
      <c r="E3" s="25">
        <v>26</v>
      </c>
      <c r="F3" s="26">
        <v>88</v>
      </c>
      <c r="G3" s="26">
        <v>86.935032509381998</v>
      </c>
      <c r="H3" s="15">
        <v>-35</v>
      </c>
      <c r="I3" s="14">
        <v>98</v>
      </c>
      <c r="J3" s="14">
        <v>8</v>
      </c>
      <c r="K3" s="16">
        <v>25</v>
      </c>
      <c r="L3" s="25">
        <v>0.90749999999999997</v>
      </c>
      <c r="M3" s="25">
        <v>0.77900000000000003</v>
      </c>
      <c r="N3" s="25">
        <f t="shared" ref="N3:N22" si="4">L3-M3</f>
        <v>0.12849999999999995</v>
      </c>
      <c r="O3" s="25">
        <f t="shared" si="2"/>
        <v>5.75</v>
      </c>
      <c r="P3" s="25">
        <f t="shared" si="3"/>
        <v>0.22115384615384615</v>
      </c>
    </row>
    <row r="4" spans="1:16" s="10" customFormat="1" x14ac:dyDescent="0.3">
      <c r="A4" s="25">
        <v>800</v>
      </c>
      <c r="B4" s="25">
        <f t="shared" si="0"/>
        <v>375</v>
      </c>
      <c r="C4" s="25">
        <f t="shared" si="1"/>
        <v>187.5</v>
      </c>
      <c r="D4" s="25">
        <v>1</v>
      </c>
      <c r="E4" s="25">
        <v>30</v>
      </c>
      <c r="F4" s="26">
        <v>85</v>
      </c>
      <c r="G4" s="26">
        <v>84.999886622705105</v>
      </c>
      <c r="H4" s="15">
        <v>-36</v>
      </c>
      <c r="I4" s="14">
        <v>101</v>
      </c>
      <c r="J4" s="14">
        <v>8</v>
      </c>
      <c r="K4" s="16">
        <v>24</v>
      </c>
      <c r="L4" s="25">
        <v>0.93799999999999994</v>
      </c>
      <c r="M4" s="25">
        <v>0.7661</v>
      </c>
      <c r="N4" s="25">
        <f t="shared" si="4"/>
        <v>0.17189999999999994</v>
      </c>
      <c r="O4" s="25">
        <f t="shared" si="2"/>
        <v>8.75</v>
      </c>
      <c r="P4" s="25">
        <f t="shared" si="3"/>
        <v>0.29166666666666669</v>
      </c>
    </row>
    <row r="5" spans="1:16" s="10" customFormat="1" x14ac:dyDescent="0.3">
      <c r="A5" s="25">
        <v>1000</v>
      </c>
      <c r="B5" s="25">
        <f t="shared" si="0"/>
        <v>300</v>
      </c>
      <c r="C5" s="25">
        <f t="shared" si="1"/>
        <v>150</v>
      </c>
      <c r="D5" s="25">
        <v>1</v>
      </c>
      <c r="E5" s="25">
        <v>18</v>
      </c>
      <c r="F5" s="26">
        <v>72</v>
      </c>
      <c r="G5" s="26">
        <v>71.999711758419195</v>
      </c>
      <c r="H5" s="15">
        <v>-19</v>
      </c>
      <c r="I5" s="14">
        <v>55</v>
      </c>
      <c r="J5" s="14">
        <v>8</v>
      </c>
      <c r="K5" s="16">
        <v>20</v>
      </c>
      <c r="L5" s="25">
        <v>1.1615</v>
      </c>
      <c r="M5" s="25">
        <v>1.0415000000000001</v>
      </c>
      <c r="N5" s="25">
        <f t="shared" si="4"/>
        <v>0.11999999999999988</v>
      </c>
      <c r="O5" s="25">
        <f t="shared" si="2"/>
        <v>3</v>
      </c>
      <c r="P5" s="25">
        <f t="shared" si="3"/>
        <v>0.16666666666666666</v>
      </c>
    </row>
    <row r="6" spans="1:16" s="10" customFormat="1" x14ac:dyDescent="0.3">
      <c r="A6" s="25">
        <v>1000</v>
      </c>
      <c r="B6" s="25">
        <f t="shared" si="0"/>
        <v>300</v>
      </c>
      <c r="C6" s="25">
        <f t="shared" si="1"/>
        <v>150</v>
      </c>
      <c r="D6" s="25">
        <v>1</v>
      </c>
      <c r="E6" s="25">
        <v>21</v>
      </c>
      <c r="F6" s="26">
        <v>70</v>
      </c>
      <c r="G6" s="26">
        <v>69.999659186606493</v>
      </c>
      <c r="H6" s="15">
        <v>-27</v>
      </c>
      <c r="I6" s="14">
        <v>76</v>
      </c>
      <c r="J6" s="14">
        <v>7</v>
      </c>
      <c r="K6" s="16">
        <v>20</v>
      </c>
      <c r="L6" s="25">
        <v>1.1385000000000001</v>
      </c>
      <c r="M6" s="25">
        <v>0.99399999999999999</v>
      </c>
      <c r="N6" s="25">
        <f t="shared" si="4"/>
        <v>0.14450000000000007</v>
      </c>
      <c r="O6" s="25">
        <f t="shared" si="2"/>
        <v>5</v>
      </c>
      <c r="P6" s="25">
        <f t="shared" si="3"/>
        <v>0.23809523809523808</v>
      </c>
    </row>
    <row r="7" spans="1:16" s="10" customFormat="1" x14ac:dyDescent="0.3">
      <c r="A7" s="25">
        <v>1000</v>
      </c>
      <c r="B7" s="25">
        <f t="shared" si="0"/>
        <v>300</v>
      </c>
      <c r="C7" s="25">
        <f t="shared" si="1"/>
        <v>150</v>
      </c>
      <c r="D7" s="25">
        <v>1</v>
      </c>
      <c r="E7" s="25">
        <v>24</v>
      </c>
      <c r="F7" s="26">
        <v>68</v>
      </c>
      <c r="G7" s="26">
        <v>68.826327486605393</v>
      </c>
      <c r="H7" s="15">
        <v>-27</v>
      </c>
      <c r="I7" s="14">
        <v>80</v>
      </c>
      <c r="J7" s="14">
        <v>7</v>
      </c>
      <c r="K7" s="16">
        <v>19</v>
      </c>
      <c r="L7" s="25">
        <v>1.1935</v>
      </c>
      <c r="M7" s="25">
        <v>0.97330000000000005</v>
      </c>
      <c r="N7" s="25">
        <f t="shared" si="4"/>
        <v>0.22019999999999995</v>
      </c>
      <c r="O7" s="25">
        <f t="shared" si="2"/>
        <v>7</v>
      </c>
      <c r="P7" s="25">
        <f t="shared" si="3"/>
        <v>0.29166666666666669</v>
      </c>
    </row>
    <row r="8" spans="1:16" s="10" customFormat="1" x14ac:dyDescent="0.3">
      <c r="A8" s="25">
        <v>1200</v>
      </c>
      <c r="B8" s="25">
        <f>(3*POWER(10,11))/(A8*POWER(10,6))</f>
        <v>250</v>
      </c>
      <c r="C8" s="25">
        <f t="shared" si="1"/>
        <v>125</v>
      </c>
      <c r="D8" s="25">
        <v>1</v>
      </c>
      <c r="E8" s="25">
        <f>0.06*B8</f>
        <v>15</v>
      </c>
      <c r="F8" s="27">
        <v>59.5</v>
      </c>
      <c r="G8" s="27">
        <v>59.16618015433</v>
      </c>
      <c r="H8" s="15">
        <v>-15</v>
      </c>
      <c r="I8" s="14">
        <v>45</v>
      </c>
      <c r="J8" s="14">
        <v>6</v>
      </c>
      <c r="K8" s="16">
        <v>17</v>
      </c>
      <c r="L8" s="25">
        <v>1.3861000000000001</v>
      </c>
      <c r="M8" s="25">
        <v>1.2398</v>
      </c>
      <c r="N8" s="25">
        <f t="shared" si="4"/>
        <v>0.1463000000000001</v>
      </c>
      <c r="O8" s="25">
        <f t="shared" si="2"/>
        <v>3</v>
      </c>
      <c r="P8" s="25">
        <f t="shared" si="3"/>
        <v>0.2</v>
      </c>
    </row>
    <row r="9" spans="1:16" s="10" customFormat="1" x14ac:dyDescent="0.3">
      <c r="A9" s="25">
        <v>1200</v>
      </c>
      <c r="B9" s="25">
        <f>(3*POWER(10,11))/(A9*POWER(10,6))</f>
        <v>250</v>
      </c>
      <c r="C9" s="25">
        <f t="shared" si="1"/>
        <v>125</v>
      </c>
      <c r="D9" s="25">
        <v>1</v>
      </c>
      <c r="E9" s="25">
        <v>18</v>
      </c>
      <c r="F9" s="27">
        <v>58.5</v>
      </c>
      <c r="G9" s="27">
        <v>58.499803350411199</v>
      </c>
      <c r="H9" s="15">
        <v>-23</v>
      </c>
      <c r="I9" s="14">
        <v>66</v>
      </c>
      <c r="J9" s="14">
        <v>6</v>
      </c>
      <c r="K9" s="16">
        <v>17</v>
      </c>
      <c r="L9" s="25">
        <v>1.3641000000000001</v>
      </c>
      <c r="M9" s="25">
        <v>1.1681999999999999</v>
      </c>
      <c r="N9" s="25">
        <f t="shared" si="4"/>
        <v>0.19590000000000019</v>
      </c>
      <c r="O9" s="25">
        <f t="shared" si="2"/>
        <v>4</v>
      </c>
      <c r="P9" s="25">
        <f t="shared" si="3"/>
        <v>0.22222222222222221</v>
      </c>
    </row>
    <row r="10" spans="1:16" s="10" customFormat="1" x14ac:dyDescent="0.3">
      <c r="A10" s="25">
        <v>1200</v>
      </c>
      <c r="B10" s="25">
        <f>(3*POWER(10,11))/(A10*POWER(10,6))</f>
        <v>250</v>
      </c>
      <c r="C10" s="25">
        <f t="shared" si="1"/>
        <v>125</v>
      </c>
      <c r="D10" s="25">
        <v>1</v>
      </c>
      <c r="E10" s="25">
        <f>0.08*B10</f>
        <v>20</v>
      </c>
      <c r="F10" s="27">
        <v>57.5</v>
      </c>
      <c r="G10" s="27">
        <v>57.382509353700698</v>
      </c>
      <c r="H10" s="15">
        <v>-23</v>
      </c>
      <c r="I10" s="14">
        <v>66</v>
      </c>
      <c r="J10" s="14">
        <v>6</v>
      </c>
      <c r="K10" s="16">
        <v>16</v>
      </c>
      <c r="L10" s="25">
        <v>1.3925000000000001</v>
      </c>
      <c r="M10" s="25">
        <v>1.1516</v>
      </c>
      <c r="N10" s="25">
        <f t="shared" si="4"/>
        <v>0.24090000000000011</v>
      </c>
      <c r="O10" s="25">
        <f t="shared" si="2"/>
        <v>5</v>
      </c>
      <c r="P10" s="25">
        <f t="shared" si="3"/>
        <v>0.25</v>
      </c>
    </row>
    <row r="11" spans="1:16" s="10" customFormat="1" x14ac:dyDescent="0.3">
      <c r="A11" s="25">
        <v>1400</v>
      </c>
      <c r="B11" s="28">
        <v>214.28571428571428</v>
      </c>
      <c r="C11" s="28">
        <f t="shared" si="1"/>
        <v>107.14285714285714</v>
      </c>
      <c r="D11" s="25">
        <v>1</v>
      </c>
      <c r="E11" s="25">
        <v>13</v>
      </c>
      <c r="F11" s="26">
        <v>51.2</v>
      </c>
      <c r="G11" s="26">
        <v>51.197771044737003</v>
      </c>
      <c r="H11" s="15">
        <v>-13</v>
      </c>
      <c r="I11" s="14">
        <v>39</v>
      </c>
      <c r="J11" s="14">
        <v>6</v>
      </c>
      <c r="K11" s="16">
        <v>14</v>
      </c>
      <c r="L11" s="25">
        <v>1.6365000000000001</v>
      </c>
      <c r="M11" s="25">
        <v>1.4576</v>
      </c>
      <c r="N11" s="25">
        <f t="shared" si="4"/>
        <v>0.17890000000000006</v>
      </c>
      <c r="O11" s="25">
        <f t="shared" si="2"/>
        <v>2.3714285714285666</v>
      </c>
      <c r="P11" s="25">
        <f t="shared" si="3"/>
        <v>0.18241758241758205</v>
      </c>
    </row>
    <row r="12" spans="1:16" s="10" customFormat="1" x14ac:dyDescent="0.3">
      <c r="A12" s="25">
        <v>1400</v>
      </c>
      <c r="B12" s="28">
        <v>214.28571428571428</v>
      </c>
      <c r="C12" s="28">
        <f t="shared" si="1"/>
        <v>107.14285714285714</v>
      </c>
      <c r="D12" s="25">
        <v>1</v>
      </c>
      <c r="E12" s="25">
        <v>15</v>
      </c>
      <c r="F12" s="26">
        <v>50.2</v>
      </c>
      <c r="G12" s="26">
        <v>50.2003822729435</v>
      </c>
      <c r="H12" s="15">
        <v>-18</v>
      </c>
      <c r="I12" s="14">
        <v>53</v>
      </c>
      <c r="J12" s="14">
        <v>6</v>
      </c>
      <c r="K12" s="16">
        <v>14</v>
      </c>
      <c r="L12" s="25">
        <v>1.5672999999999999</v>
      </c>
      <c r="M12" s="25">
        <v>1.4228000000000001</v>
      </c>
      <c r="N12" s="25">
        <f t="shared" si="4"/>
        <v>0.14449999999999985</v>
      </c>
      <c r="O12" s="25">
        <f t="shared" si="2"/>
        <v>3.3714285714285666</v>
      </c>
      <c r="P12" s="25">
        <f t="shared" si="3"/>
        <v>0.22476190476190444</v>
      </c>
    </row>
    <row r="13" spans="1:16" s="10" customFormat="1" x14ac:dyDescent="0.3">
      <c r="A13" s="25">
        <v>1400</v>
      </c>
      <c r="B13" s="28">
        <v>214.28571428571428</v>
      </c>
      <c r="C13" s="28">
        <f t="shared" si="1"/>
        <v>107.14285714285714</v>
      </c>
      <c r="D13" s="25">
        <v>1</v>
      </c>
      <c r="E13" s="25">
        <v>17</v>
      </c>
      <c r="F13" s="26">
        <v>49.3</v>
      </c>
      <c r="G13" s="26">
        <v>49.4222885435411</v>
      </c>
      <c r="H13" s="15">
        <v>-19</v>
      </c>
      <c r="I13" s="14">
        <v>57</v>
      </c>
      <c r="J13" s="14">
        <v>6</v>
      </c>
      <c r="K13" s="16">
        <v>13</v>
      </c>
      <c r="L13" s="25">
        <v>1.6659999999999999</v>
      </c>
      <c r="M13" s="25">
        <v>1.3635999999999999</v>
      </c>
      <c r="N13" s="25">
        <f t="shared" si="4"/>
        <v>0.3024</v>
      </c>
      <c r="O13" s="25">
        <f t="shared" si="2"/>
        <v>4.2714285714285722</v>
      </c>
      <c r="P13" s="25">
        <f t="shared" si="3"/>
        <v>0.25126050420168072</v>
      </c>
    </row>
    <row r="14" spans="1:16" s="10" customFormat="1" x14ac:dyDescent="0.3">
      <c r="A14" s="25">
        <v>1600</v>
      </c>
      <c r="B14" s="25">
        <f t="shared" ref="B14:B22" si="5">(3*POWER(10,11))/(A14*POWER(10,6))</f>
        <v>187.5</v>
      </c>
      <c r="C14" s="25">
        <f t="shared" si="1"/>
        <v>93.75</v>
      </c>
      <c r="D14" s="25">
        <v>1</v>
      </c>
      <c r="E14" s="25">
        <v>11</v>
      </c>
      <c r="F14" s="26">
        <v>44.6</v>
      </c>
      <c r="G14" s="26">
        <v>44.600461636641697</v>
      </c>
      <c r="H14" s="15">
        <v>-10</v>
      </c>
      <c r="I14" s="14">
        <v>33</v>
      </c>
      <c r="J14" s="14">
        <v>5</v>
      </c>
      <c r="K14" s="16">
        <v>13</v>
      </c>
      <c r="L14" s="25">
        <v>1.8753</v>
      </c>
      <c r="M14" s="25">
        <v>1.6555</v>
      </c>
      <c r="N14" s="25">
        <f t="shared" si="4"/>
        <v>0.2198</v>
      </c>
      <c r="O14" s="25">
        <f t="shared" si="2"/>
        <v>2.2749999999999986</v>
      </c>
      <c r="P14" s="25">
        <f t="shared" si="3"/>
        <v>0.20681818181818168</v>
      </c>
    </row>
    <row r="15" spans="1:16" s="10" customFormat="1" x14ac:dyDescent="0.3">
      <c r="A15" s="25">
        <v>1600</v>
      </c>
      <c r="B15" s="25">
        <f t="shared" si="5"/>
        <v>187.5</v>
      </c>
      <c r="C15" s="25">
        <f t="shared" si="1"/>
        <v>93.75</v>
      </c>
      <c r="D15" s="25">
        <v>1</v>
      </c>
      <c r="E15" s="25">
        <v>13</v>
      </c>
      <c r="F15" s="26">
        <v>43.7</v>
      </c>
      <c r="G15" s="26">
        <v>43.669502025800398</v>
      </c>
      <c r="H15" s="15">
        <v>-15</v>
      </c>
      <c r="I15" s="14">
        <v>48</v>
      </c>
      <c r="J15" s="14">
        <v>5</v>
      </c>
      <c r="K15" s="16">
        <v>13</v>
      </c>
      <c r="L15" s="25">
        <v>1.7797000000000001</v>
      </c>
      <c r="M15" s="25">
        <v>1.599</v>
      </c>
      <c r="N15" s="25">
        <f t="shared" si="4"/>
        <v>0.18070000000000008</v>
      </c>
      <c r="O15" s="25">
        <f t="shared" si="2"/>
        <v>3.1749999999999972</v>
      </c>
      <c r="P15" s="25">
        <f t="shared" si="3"/>
        <v>0.244230769230769</v>
      </c>
    </row>
    <row r="16" spans="1:16" s="10" customFormat="1" x14ac:dyDescent="0.3">
      <c r="A16" s="25">
        <v>1600</v>
      </c>
      <c r="B16" s="25">
        <f t="shared" si="5"/>
        <v>187.5</v>
      </c>
      <c r="C16" s="25">
        <f t="shared" si="1"/>
        <v>93.75</v>
      </c>
      <c r="D16" s="25">
        <v>1</v>
      </c>
      <c r="E16" s="25">
        <f>0.08*B16</f>
        <v>15</v>
      </c>
      <c r="F16" s="26">
        <v>41.8</v>
      </c>
      <c r="G16" s="26">
        <v>41.734105671764802</v>
      </c>
      <c r="H16" s="15">
        <v>-15</v>
      </c>
      <c r="I16" s="14">
        <v>52</v>
      </c>
      <c r="J16" s="14">
        <v>5</v>
      </c>
      <c r="K16" s="16">
        <v>12</v>
      </c>
      <c r="L16" s="25">
        <v>1.9166000000000001</v>
      </c>
      <c r="M16" s="25">
        <v>1.5611999999999999</v>
      </c>
      <c r="N16" s="25">
        <f t="shared" si="4"/>
        <v>0.35540000000000016</v>
      </c>
      <c r="O16" s="25">
        <f t="shared" si="2"/>
        <v>5.0750000000000028</v>
      </c>
      <c r="P16" s="25">
        <f t="shared" si="3"/>
        <v>0.33833333333333354</v>
      </c>
    </row>
    <row r="17" spans="1:16" s="10" customFormat="1" x14ac:dyDescent="0.3">
      <c r="A17" s="25">
        <v>1800</v>
      </c>
      <c r="B17" s="28">
        <f t="shared" si="5"/>
        <v>166.66666666666666</v>
      </c>
      <c r="C17" s="28">
        <f t="shared" si="1"/>
        <v>83.333333333333329</v>
      </c>
      <c r="D17" s="25">
        <v>1</v>
      </c>
      <c r="E17" s="25">
        <v>10</v>
      </c>
      <c r="F17" s="26">
        <v>40</v>
      </c>
      <c r="G17" s="26">
        <v>40.006085332247601</v>
      </c>
      <c r="H17" s="15">
        <v>-9</v>
      </c>
      <c r="I17" s="14">
        <v>30</v>
      </c>
      <c r="J17" s="14">
        <v>5</v>
      </c>
      <c r="K17" s="16">
        <v>11</v>
      </c>
      <c r="L17" s="25">
        <v>2.0602999999999998</v>
      </c>
      <c r="M17" s="25">
        <v>1.8752</v>
      </c>
      <c r="N17" s="25">
        <f t="shared" si="4"/>
        <v>0.18509999999999982</v>
      </c>
      <c r="O17" s="25">
        <f t="shared" si="2"/>
        <v>1.6666666666666643</v>
      </c>
      <c r="P17" s="25">
        <f t="shared" si="3"/>
        <v>0.16666666666666644</v>
      </c>
    </row>
    <row r="18" spans="1:16" s="10" customFormat="1" x14ac:dyDescent="0.3">
      <c r="A18" s="25">
        <v>1800</v>
      </c>
      <c r="B18" s="28">
        <f t="shared" si="5"/>
        <v>166.66666666666666</v>
      </c>
      <c r="C18" s="28">
        <f t="shared" si="1"/>
        <v>83.333333333333329</v>
      </c>
      <c r="D18" s="25">
        <v>1</v>
      </c>
      <c r="E18" s="25">
        <v>12</v>
      </c>
      <c r="F18" s="26">
        <v>38.6</v>
      </c>
      <c r="G18" s="26">
        <v>38.596328950777</v>
      </c>
      <c r="H18" s="15">
        <v>-12</v>
      </c>
      <c r="I18" s="14">
        <v>43</v>
      </c>
      <c r="J18" s="14">
        <v>5</v>
      </c>
      <c r="K18" s="16">
        <v>11</v>
      </c>
      <c r="L18" s="25">
        <v>1.9933000000000001</v>
      </c>
      <c r="M18" s="25">
        <v>1.8005</v>
      </c>
      <c r="N18" s="25">
        <f t="shared" si="4"/>
        <v>0.19280000000000008</v>
      </c>
      <c r="O18" s="25">
        <f t="shared" si="2"/>
        <v>3.0666666666666629</v>
      </c>
      <c r="P18" s="25">
        <f t="shared" si="3"/>
        <v>0.25555555555555526</v>
      </c>
    </row>
    <row r="19" spans="1:16" s="10" customFormat="1" x14ac:dyDescent="0.3">
      <c r="A19" s="25">
        <v>1800</v>
      </c>
      <c r="B19" s="28">
        <f t="shared" si="5"/>
        <v>166.66666666666666</v>
      </c>
      <c r="C19" s="28">
        <f t="shared" si="1"/>
        <v>83.333333333333329</v>
      </c>
      <c r="D19" s="25">
        <v>1</v>
      </c>
      <c r="E19" s="25">
        <v>13</v>
      </c>
      <c r="F19" s="26">
        <v>37.200000000000003</v>
      </c>
      <c r="G19" s="26">
        <v>37.200292470194697</v>
      </c>
      <c r="H19" s="15">
        <v>-13</v>
      </c>
      <c r="I19" s="14">
        <v>43</v>
      </c>
      <c r="J19" s="14">
        <v>5</v>
      </c>
      <c r="K19" s="16">
        <v>10</v>
      </c>
      <c r="L19" s="25">
        <v>2.2138</v>
      </c>
      <c r="M19" s="25">
        <v>1.8304</v>
      </c>
      <c r="N19" s="25">
        <f t="shared" si="4"/>
        <v>0.38339999999999996</v>
      </c>
      <c r="O19" s="25">
        <f t="shared" si="2"/>
        <v>4.4666666666666615</v>
      </c>
      <c r="P19" s="25">
        <f t="shared" si="3"/>
        <v>0.3435897435897432</v>
      </c>
    </row>
    <row r="20" spans="1:16" s="10" customFormat="1" x14ac:dyDescent="0.3">
      <c r="A20" s="25">
        <v>2000</v>
      </c>
      <c r="B20" s="25">
        <f t="shared" si="5"/>
        <v>150</v>
      </c>
      <c r="C20" s="25">
        <f t="shared" si="1"/>
        <v>75</v>
      </c>
      <c r="D20" s="25">
        <v>1</v>
      </c>
      <c r="E20" s="25">
        <v>9</v>
      </c>
      <c r="F20" s="26">
        <v>35.5</v>
      </c>
      <c r="G20" s="26">
        <v>35.492030596488</v>
      </c>
      <c r="H20" s="15">
        <v>-6</v>
      </c>
      <c r="I20" s="14">
        <v>27</v>
      </c>
      <c r="J20" s="14">
        <v>4</v>
      </c>
      <c r="K20" s="16">
        <v>10</v>
      </c>
      <c r="L20" s="25">
        <v>2.3231000000000002</v>
      </c>
      <c r="M20" s="25">
        <v>2.0379999999999998</v>
      </c>
      <c r="N20" s="25">
        <f t="shared" si="4"/>
        <v>0.28510000000000035</v>
      </c>
      <c r="O20" s="25">
        <f t="shared" si="2"/>
        <v>2</v>
      </c>
      <c r="P20" s="25">
        <f t="shared" si="3"/>
        <v>0.22222222222222221</v>
      </c>
    </row>
    <row r="21" spans="1:16" s="10" customFormat="1" x14ac:dyDescent="0.3">
      <c r="A21" s="25">
        <v>2000</v>
      </c>
      <c r="B21" s="25">
        <f t="shared" si="5"/>
        <v>150</v>
      </c>
      <c r="C21" s="25">
        <f t="shared" si="1"/>
        <v>75</v>
      </c>
      <c r="D21" s="25">
        <v>1</v>
      </c>
      <c r="E21" s="25">
        <v>11</v>
      </c>
      <c r="F21" s="26">
        <v>34.799999999999997</v>
      </c>
      <c r="G21" s="26">
        <v>34.798366162163298</v>
      </c>
      <c r="H21" s="15">
        <v>-11</v>
      </c>
      <c r="I21" s="14">
        <v>38</v>
      </c>
      <c r="J21" s="14">
        <v>4</v>
      </c>
      <c r="K21" s="16">
        <v>10</v>
      </c>
      <c r="L21" s="25">
        <v>2.2301000000000002</v>
      </c>
      <c r="M21" s="25">
        <v>2.0104000000000002</v>
      </c>
      <c r="N21" s="25">
        <f t="shared" si="4"/>
        <v>0.21970000000000001</v>
      </c>
      <c r="O21" s="25">
        <f t="shared" si="2"/>
        <v>2.7000000000000028</v>
      </c>
      <c r="P21" s="25">
        <f t="shared" si="3"/>
        <v>0.2454545454545457</v>
      </c>
    </row>
    <row r="22" spans="1:16" s="10" customFormat="1" x14ac:dyDescent="0.3">
      <c r="A22" s="25">
        <v>2000</v>
      </c>
      <c r="B22" s="25">
        <f t="shared" si="5"/>
        <v>150</v>
      </c>
      <c r="C22" s="25">
        <f t="shared" si="1"/>
        <v>75</v>
      </c>
      <c r="D22" s="25">
        <v>1</v>
      </c>
      <c r="E22" s="25">
        <v>12</v>
      </c>
      <c r="F22" s="26">
        <v>33.5</v>
      </c>
      <c r="G22" s="26">
        <v>33.503099752271297</v>
      </c>
      <c r="H22" s="15">
        <v>-10</v>
      </c>
      <c r="I22" s="14">
        <v>40</v>
      </c>
      <c r="J22" s="14">
        <v>4</v>
      </c>
      <c r="K22" s="16">
        <v>9</v>
      </c>
      <c r="L22" s="25">
        <v>2.4016000000000002</v>
      </c>
      <c r="M22" s="25">
        <v>2.0204</v>
      </c>
      <c r="N22" s="25">
        <f t="shared" si="4"/>
        <v>0.38120000000000021</v>
      </c>
      <c r="O22" s="25">
        <f t="shared" si="2"/>
        <v>4</v>
      </c>
      <c r="P22" s="25">
        <f t="shared" si="3"/>
        <v>0.33333333333333331</v>
      </c>
    </row>
    <row r="23" spans="1:16" x14ac:dyDescent="0.3">
      <c r="A23" s="17">
        <v>2200</v>
      </c>
      <c r="B23" s="18">
        <f t="shared" ref="B23:B43" si="6">(3*POWER(10,11))/(A23*POWER(10,6))</f>
        <v>136.36363636363637</v>
      </c>
      <c r="C23" s="18">
        <f t="shared" ref="C23:C43" si="7">B23/2</f>
        <v>68.181818181818187</v>
      </c>
      <c r="D23" s="18">
        <v>1</v>
      </c>
      <c r="E23" s="17">
        <v>8.1999999999999993</v>
      </c>
      <c r="F23" s="20">
        <v>32</v>
      </c>
      <c r="G23" s="26">
        <v>32.013245617595601</v>
      </c>
      <c r="H23" s="15">
        <v>-9</v>
      </c>
      <c r="I23" s="17">
        <v>24</v>
      </c>
      <c r="J23" s="17">
        <v>6</v>
      </c>
      <c r="K23" s="16">
        <v>8</v>
      </c>
      <c r="L23" s="17">
        <v>2.5979999999999999</v>
      </c>
      <c r="M23" s="17">
        <v>2.3475000000000001</v>
      </c>
      <c r="N23" s="18">
        <f t="shared" ref="N23:N43" si="8">L23-M23</f>
        <v>0.25049999999999972</v>
      </c>
      <c r="O23" s="18">
        <f t="shared" si="2"/>
        <v>2.0909090909090935</v>
      </c>
      <c r="P23" s="18">
        <f t="shared" si="3"/>
        <v>0.25498891352549924</v>
      </c>
    </row>
    <row r="24" spans="1:16" x14ac:dyDescent="0.3">
      <c r="A24" s="17">
        <v>2200</v>
      </c>
      <c r="B24" s="18">
        <f t="shared" si="6"/>
        <v>136.36363636363637</v>
      </c>
      <c r="C24" s="18">
        <f t="shared" si="7"/>
        <v>68.181818181818187</v>
      </c>
      <c r="D24" s="18">
        <v>1</v>
      </c>
      <c r="E24" s="17">
        <v>9.5</v>
      </c>
      <c r="F24" s="20">
        <v>32</v>
      </c>
      <c r="G24" s="26">
        <v>31.986718059555901</v>
      </c>
      <c r="H24" s="15">
        <v>-8</v>
      </c>
      <c r="I24" s="17">
        <v>24.5</v>
      </c>
      <c r="J24" s="17">
        <v>6</v>
      </c>
      <c r="K24" s="16">
        <v>8</v>
      </c>
      <c r="L24" s="17">
        <v>2.5405000000000002</v>
      </c>
      <c r="M24" s="17">
        <v>2.2917999999999998</v>
      </c>
      <c r="N24" s="18">
        <f t="shared" si="8"/>
        <v>0.24870000000000037</v>
      </c>
      <c r="O24" s="18">
        <f t="shared" si="2"/>
        <v>2.0909090909090935</v>
      </c>
      <c r="P24" s="18">
        <f t="shared" si="3"/>
        <v>0.22009569377990457</v>
      </c>
    </row>
    <row r="25" spans="1:16" x14ac:dyDescent="0.3">
      <c r="A25" s="17">
        <v>2200</v>
      </c>
      <c r="B25" s="18">
        <f t="shared" si="6"/>
        <v>136.36363636363637</v>
      </c>
      <c r="C25" s="18">
        <f t="shared" si="7"/>
        <v>68.181818181818187</v>
      </c>
      <c r="D25" s="18">
        <v>1</v>
      </c>
      <c r="E25" s="17">
        <v>11</v>
      </c>
      <c r="F25" s="20">
        <v>30</v>
      </c>
      <c r="G25" s="26">
        <v>29.995413227702201</v>
      </c>
      <c r="H25" s="15">
        <v>-7</v>
      </c>
      <c r="I25" s="17">
        <v>24</v>
      </c>
      <c r="J25" s="17">
        <v>6</v>
      </c>
      <c r="K25" s="16">
        <v>7</v>
      </c>
      <c r="L25" s="17">
        <v>2.5756999999999999</v>
      </c>
      <c r="M25" s="17">
        <v>2.4180000000000001</v>
      </c>
      <c r="N25" s="18">
        <f t="shared" si="8"/>
        <v>0.15769999999999973</v>
      </c>
      <c r="O25" s="18">
        <f t="shared" si="2"/>
        <v>4.0909090909090935</v>
      </c>
      <c r="P25" s="18">
        <f t="shared" si="3"/>
        <v>0.37190082644628125</v>
      </c>
    </row>
    <row r="26" spans="1:16" x14ac:dyDescent="0.3">
      <c r="A26" s="17">
        <v>2400</v>
      </c>
      <c r="B26" s="18">
        <f t="shared" si="6"/>
        <v>125</v>
      </c>
      <c r="C26" s="18">
        <f t="shared" si="7"/>
        <v>62.5</v>
      </c>
      <c r="D26" s="18">
        <v>1</v>
      </c>
      <c r="E26" s="17">
        <v>7.5</v>
      </c>
      <c r="F26" s="20">
        <v>30</v>
      </c>
      <c r="G26" s="26">
        <v>29.991745956364099</v>
      </c>
      <c r="H26" s="15">
        <v>-7</v>
      </c>
      <c r="I26" s="17">
        <v>23</v>
      </c>
      <c r="J26" s="17">
        <v>6</v>
      </c>
      <c r="K26" s="16">
        <v>7</v>
      </c>
      <c r="L26" s="17">
        <v>2.7265000000000001</v>
      </c>
      <c r="M26" s="17">
        <v>2.4838</v>
      </c>
      <c r="N26" s="18">
        <f t="shared" si="8"/>
        <v>0.24270000000000014</v>
      </c>
      <c r="O26" s="18">
        <f t="shared" si="2"/>
        <v>1.25</v>
      </c>
      <c r="P26" s="18">
        <f t="shared" si="3"/>
        <v>0.16666666666666666</v>
      </c>
    </row>
    <row r="27" spans="1:16" x14ac:dyDescent="0.3">
      <c r="A27" s="17">
        <v>2400</v>
      </c>
      <c r="B27" s="18">
        <f t="shared" si="6"/>
        <v>125</v>
      </c>
      <c r="C27" s="18">
        <f t="shared" si="7"/>
        <v>62.5</v>
      </c>
      <c r="D27" s="18">
        <v>1</v>
      </c>
      <c r="E27" s="17">
        <v>8.8000000000000007</v>
      </c>
      <c r="F27" s="20">
        <v>29</v>
      </c>
      <c r="G27" s="26">
        <v>28.987528594395801</v>
      </c>
      <c r="H27" s="15">
        <v>-7</v>
      </c>
      <c r="I27" s="17">
        <v>22</v>
      </c>
      <c r="J27" s="17">
        <v>6</v>
      </c>
      <c r="K27" s="16">
        <v>7</v>
      </c>
      <c r="L27" s="17">
        <v>2.8048000000000002</v>
      </c>
      <c r="M27" s="17">
        <v>2.5327999999999999</v>
      </c>
      <c r="N27" s="18">
        <f t="shared" si="8"/>
        <v>0.27200000000000024</v>
      </c>
      <c r="O27" s="18">
        <f t="shared" si="2"/>
        <v>2.25</v>
      </c>
      <c r="P27" s="18">
        <f t="shared" si="3"/>
        <v>0.25568181818181818</v>
      </c>
    </row>
    <row r="28" spans="1:16" x14ac:dyDescent="0.3">
      <c r="A28" s="17">
        <v>2400</v>
      </c>
      <c r="B28" s="18">
        <f t="shared" si="6"/>
        <v>125</v>
      </c>
      <c r="C28" s="18">
        <f t="shared" si="7"/>
        <v>62.5</v>
      </c>
      <c r="D28" s="18">
        <v>1</v>
      </c>
      <c r="E28" s="17">
        <v>10</v>
      </c>
      <c r="F28" s="20">
        <v>29</v>
      </c>
      <c r="G28" s="26">
        <v>29.073011040072799</v>
      </c>
      <c r="H28" s="15">
        <v>-7</v>
      </c>
      <c r="I28" s="17">
        <v>22.5</v>
      </c>
      <c r="J28" s="17">
        <v>6</v>
      </c>
      <c r="K28" s="16">
        <v>7</v>
      </c>
      <c r="L28" s="17">
        <v>2.7368999999999999</v>
      </c>
      <c r="M28" s="17">
        <v>2.5142000000000002</v>
      </c>
      <c r="N28" s="18">
        <f t="shared" si="8"/>
        <v>0.22269999999999968</v>
      </c>
      <c r="O28" s="18">
        <f t="shared" si="2"/>
        <v>2.25</v>
      </c>
      <c r="P28" s="18">
        <f t="shared" si="3"/>
        <v>0.22500000000000001</v>
      </c>
    </row>
    <row r="29" spans="1:16" x14ac:dyDescent="0.3">
      <c r="A29" s="13">
        <v>2600</v>
      </c>
      <c r="B29" s="18">
        <f t="shared" si="6"/>
        <v>115.38461538461539</v>
      </c>
      <c r="C29" s="18">
        <f t="shared" si="7"/>
        <v>57.692307692307693</v>
      </c>
      <c r="D29" s="18">
        <v>1</v>
      </c>
      <c r="E29" s="17">
        <v>6.9</v>
      </c>
      <c r="F29" s="20">
        <v>27</v>
      </c>
      <c r="G29" s="26">
        <v>26.994451644850301</v>
      </c>
      <c r="H29" s="15">
        <v>-5</v>
      </c>
      <c r="I29" s="17">
        <v>21</v>
      </c>
      <c r="J29" s="17">
        <v>5</v>
      </c>
      <c r="K29" s="16">
        <v>6</v>
      </c>
      <c r="L29" s="17">
        <v>2.9691000000000001</v>
      </c>
      <c r="M29" s="17">
        <v>2.7109000000000001</v>
      </c>
      <c r="N29" s="18">
        <f t="shared" si="8"/>
        <v>0.25819999999999999</v>
      </c>
      <c r="O29" s="18">
        <f t="shared" si="2"/>
        <v>1.8461538461538467</v>
      </c>
      <c r="P29" s="18">
        <f t="shared" si="3"/>
        <v>0.26755852842809369</v>
      </c>
    </row>
    <row r="30" spans="1:16" x14ac:dyDescent="0.3">
      <c r="A30" s="17">
        <v>2600</v>
      </c>
      <c r="B30" s="18">
        <f t="shared" si="6"/>
        <v>115.38461538461539</v>
      </c>
      <c r="C30" s="18">
        <f t="shared" si="7"/>
        <v>57.692307692307693</v>
      </c>
      <c r="D30" s="18">
        <v>1</v>
      </c>
      <c r="E30" s="17">
        <v>8.1</v>
      </c>
      <c r="F30" s="20">
        <v>27</v>
      </c>
      <c r="G30" s="26">
        <v>27.001040720745799</v>
      </c>
      <c r="H30" s="15">
        <v>-7</v>
      </c>
      <c r="I30" s="17">
        <v>20</v>
      </c>
      <c r="J30" s="17">
        <v>6</v>
      </c>
      <c r="K30" s="16">
        <v>6</v>
      </c>
      <c r="L30" s="17">
        <v>3.0396000000000001</v>
      </c>
      <c r="M30" s="17">
        <v>2.7564000000000002</v>
      </c>
      <c r="N30" s="18">
        <f t="shared" si="8"/>
        <v>0.2831999999999999</v>
      </c>
      <c r="O30" s="18">
        <f t="shared" si="2"/>
        <v>1.8461538461538467</v>
      </c>
      <c r="P30" s="18">
        <f t="shared" si="3"/>
        <v>0.22792022792022801</v>
      </c>
    </row>
    <row r="31" spans="1:16" x14ac:dyDescent="0.3">
      <c r="A31" s="17">
        <v>2600</v>
      </c>
      <c r="B31" s="18">
        <f t="shared" si="6"/>
        <v>115.38461538461539</v>
      </c>
      <c r="C31" s="18">
        <f t="shared" si="7"/>
        <v>57.692307692307693</v>
      </c>
      <c r="D31" s="18">
        <v>1</v>
      </c>
      <c r="E31" s="17">
        <v>9.1999999999999993</v>
      </c>
      <c r="F31" s="20">
        <v>26</v>
      </c>
      <c r="G31" s="26">
        <v>26.020428504962499</v>
      </c>
      <c r="H31" s="15">
        <v>-6</v>
      </c>
      <c r="I31" s="17">
        <v>20</v>
      </c>
      <c r="J31" s="17">
        <v>6</v>
      </c>
      <c r="K31" s="16">
        <v>6</v>
      </c>
      <c r="L31" s="17">
        <v>3.0432000000000001</v>
      </c>
      <c r="M31" s="17">
        <v>2.7965</v>
      </c>
      <c r="N31" s="18">
        <f t="shared" si="8"/>
        <v>0.24670000000000014</v>
      </c>
      <c r="O31" s="18">
        <f t="shared" si="2"/>
        <v>2.8461538461538467</v>
      </c>
      <c r="P31" s="18">
        <f t="shared" si="3"/>
        <v>0.30936454849498335</v>
      </c>
    </row>
    <row r="32" spans="1:16" x14ac:dyDescent="0.3">
      <c r="A32" s="17">
        <v>2800</v>
      </c>
      <c r="B32" s="18">
        <f t="shared" si="6"/>
        <v>107.14285714285714</v>
      </c>
      <c r="C32" s="18">
        <f t="shared" si="7"/>
        <v>53.571428571428569</v>
      </c>
      <c r="D32" s="18">
        <v>1</v>
      </c>
      <c r="E32" s="17">
        <v>6.4</v>
      </c>
      <c r="F32" s="20">
        <v>25</v>
      </c>
      <c r="G32" s="26">
        <v>24.9917209678283</v>
      </c>
      <c r="H32" s="15">
        <v>-6</v>
      </c>
      <c r="I32" s="17">
        <v>18</v>
      </c>
      <c r="J32" s="17">
        <v>5</v>
      </c>
      <c r="K32" s="16">
        <v>5.5</v>
      </c>
      <c r="L32" s="17">
        <v>3.3631000000000002</v>
      </c>
      <c r="M32" s="17">
        <v>2.9965999999999999</v>
      </c>
      <c r="N32" s="18">
        <f t="shared" si="8"/>
        <v>0.36650000000000027</v>
      </c>
      <c r="O32" s="18">
        <f t="shared" si="2"/>
        <v>1.7857142857142847</v>
      </c>
      <c r="P32" s="18">
        <f t="shared" si="3"/>
        <v>0.27901785714285698</v>
      </c>
    </row>
    <row r="33" spans="1:16" x14ac:dyDescent="0.3">
      <c r="A33" s="17">
        <v>2800</v>
      </c>
      <c r="B33" s="18">
        <f t="shared" si="6"/>
        <v>107.14285714285714</v>
      </c>
      <c r="C33" s="18">
        <f t="shared" si="7"/>
        <v>53.571428571428569</v>
      </c>
      <c r="D33" s="18">
        <v>1</v>
      </c>
      <c r="E33" s="17">
        <v>7.5</v>
      </c>
      <c r="F33" s="20">
        <v>25</v>
      </c>
      <c r="G33" s="26">
        <v>25.001629636375299</v>
      </c>
      <c r="H33" s="15">
        <v>-6</v>
      </c>
      <c r="I33" s="17">
        <v>19</v>
      </c>
      <c r="J33" s="17">
        <v>5</v>
      </c>
      <c r="K33" s="16">
        <v>5.5</v>
      </c>
      <c r="L33" s="17">
        <v>3.2633999999999999</v>
      </c>
      <c r="M33" s="17">
        <v>2.9790000000000001</v>
      </c>
      <c r="N33" s="18">
        <f t="shared" si="8"/>
        <v>0.28439999999999976</v>
      </c>
      <c r="O33" s="18">
        <f t="shared" si="2"/>
        <v>1.7857142857142847</v>
      </c>
      <c r="P33" s="18">
        <f t="shared" si="3"/>
        <v>0.23809523809523797</v>
      </c>
    </row>
    <row r="34" spans="1:16" x14ac:dyDescent="0.3">
      <c r="A34" s="17">
        <v>2800</v>
      </c>
      <c r="B34" s="18">
        <f t="shared" si="6"/>
        <v>107.14285714285714</v>
      </c>
      <c r="C34" s="18">
        <f t="shared" si="7"/>
        <v>53.571428571428569</v>
      </c>
      <c r="D34" s="18">
        <v>1</v>
      </c>
      <c r="E34" s="17">
        <v>8.6</v>
      </c>
      <c r="F34" s="20">
        <v>24</v>
      </c>
      <c r="G34" s="26">
        <v>24.0092876841024</v>
      </c>
      <c r="H34" s="15">
        <v>-4</v>
      </c>
      <c r="I34" s="17">
        <v>19.5</v>
      </c>
      <c r="J34" s="17">
        <v>5</v>
      </c>
      <c r="K34" s="16">
        <v>5.5</v>
      </c>
      <c r="L34" s="17">
        <v>3.1745999999999999</v>
      </c>
      <c r="M34" s="17">
        <v>2.9567999999999999</v>
      </c>
      <c r="N34" s="18">
        <f t="shared" si="8"/>
        <v>0.21779999999999999</v>
      </c>
      <c r="O34" s="18">
        <f t="shared" si="2"/>
        <v>2.7857142857142847</v>
      </c>
      <c r="P34" s="18">
        <f t="shared" si="3"/>
        <v>0.3239202657807308</v>
      </c>
    </row>
    <row r="35" spans="1:16" x14ac:dyDescent="0.3">
      <c r="A35" s="17">
        <v>3000</v>
      </c>
      <c r="B35" s="18">
        <f t="shared" si="6"/>
        <v>100</v>
      </c>
      <c r="C35" s="18">
        <f t="shared" si="7"/>
        <v>50</v>
      </c>
      <c r="D35" s="18">
        <v>1</v>
      </c>
      <c r="E35" s="17">
        <v>6</v>
      </c>
      <c r="F35" s="20">
        <v>23</v>
      </c>
      <c r="G35" s="26">
        <v>23.0036527115765</v>
      </c>
      <c r="H35" s="15">
        <v>-5</v>
      </c>
      <c r="I35" s="17">
        <v>17</v>
      </c>
      <c r="J35" s="17">
        <v>4</v>
      </c>
      <c r="K35" s="16">
        <v>5.5</v>
      </c>
      <c r="L35" s="17">
        <v>3.6105999999999998</v>
      </c>
      <c r="M35" s="17">
        <v>3.2202000000000002</v>
      </c>
      <c r="N35" s="18">
        <f t="shared" si="8"/>
        <v>0.39039999999999964</v>
      </c>
      <c r="O35" s="18">
        <f t="shared" si="2"/>
        <v>2</v>
      </c>
      <c r="P35" s="18">
        <f t="shared" si="3"/>
        <v>0.33333333333333331</v>
      </c>
    </row>
    <row r="36" spans="1:16" x14ac:dyDescent="0.3">
      <c r="A36" s="17">
        <v>3000</v>
      </c>
      <c r="B36" s="18">
        <f t="shared" si="6"/>
        <v>100</v>
      </c>
      <c r="C36" s="18">
        <f t="shared" si="7"/>
        <v>50</v>
      </c>
      <c r="D36" s="18">
        <v>1</v>
      </c>
      <c r="E36" s="17">
        <v>7</v>
      </c>
      <c r="F36" s="20">
        <v>23</v>
      </c>
      <c r="G36" s="26">
        <v>23.000044992987199</v>
      </c>
      <c r="H36" s="15">
        <v>-5</v>
      </c>
      <c r="I36" s="17">
        <v>18</v>
      </c>
      <c r="J36" s="17">
        <v>4</v>
      </c>
      <c r="K36" s="16">
        <v>5.5</v>
      </c>
      <c r="L36" s="17">
        <v>3.4809000000000001</v>
      </c>
      <c r="M36" s="17">
        <v>3.1808999999999998</v>
      </c>
      <c r="N36" s="18">
        <f t="shared" si="8"/>
        <v>0.30000000000000027</v>
      </c>
      <c r="O36" s="18">
        <f t="shared" si="2"/>
        <v>2</v>
      </c>
      <c r="P36" s="18">
        <f t="shared" si="3"/>
        <v>0.2857142857142857</v>
      </c>
    </row>
    <row r="37" spans="1:16" x14ac:dyDescent="0.3">
      <c r="A37" s="17">
        <v>3000</v>
      </c>
      <c r="B37" s="18">
        <f t="shared" si="6"/>
        <v>100</v>
      </c>
      <c r="C37" s="18">
        <f t="shared" si="7"/>
        <v>50</v>
      </c>
      <c r="D37" s="18">
        <v>1</v>
      </c>
      <c r="E37" s="17">
        <v>8</v>
      </c>
      <c r="F37" s="20">
        <v>22</v>
      </c>
      <c r="G37" s="26">
        <v>21.9973793322185</v>
      </c>
      <c r="H37" s="15">
        <v>-4</v>
      </c>
      <c r="I37" s="17">
        <v>17.5</v>
      </c>
      <c r="J37" s="17">
        <v>5</v>
      </c>
      <c r="K37" s="16">
        <v>4.5</v>
      </c>
      <c r="L37" s="17">
        <v>3.5167999999999999</v>
      </c>
      <c r="M37" s="17">
        <v>3.2808999999999999</v>
      </c>
      <c r="N37" s="18">
        <f t="shared" si="8"/>
        <v>0.2359</v>
      </c>
      <c r="O37" s="18">
        <f t="shared" si="2"/>
        <v>3</v>
      </c>
      <c r="P37" s="18">
        <f t="shared" si="3"/>
        <v>0.375</v>
      </c>
    </row>
    <row r="38" spans="1:16" x14ac:dyDescent="0.3">
      <c r="A38" s="13">
        <v>3200</v>
      </c>
      <c r="B38" s="18">
        <f t="shared" si="6"/>
        <v>93.75</v>
      </c>
      <c r="C38" s="18">
        <f t="shared" si="7"/>
        <v>46.875</v>
      </c>
      <c r="D38" s="18">
        <v>1</v>
      </c>
      <c r="E38" s="18">
        <v>5.625</v>
      </c>
      <c r="F38" s="19">
        <v>22.3</v>
      </c>
      <c r="G38" s="19">
        <v>22.305994251583002</v>
      </c>
      <c r="H38" s="11">
        <v>-5</v>
      </c>
      <c r="I38" s="18">
        <v>17</v>
      </c>
      <c r="J38" s="18">
        <v>3</v>
      </c>
      <c r="K38" s="12">
        <v>6.5</v>
      </c>
      <c r="L38" s="18">
        <v>3.7309999999999999</v>
      </c>
      <c r="M38" s="18">
        <v>3.29</v>
      </c>
      <c r="N38" s="18">
        <f t="shared" si="8"/>
        <v>0.44099999999999984</v>
      </c>
      <c r="O38" s="18">
        <f t="shared" si="2"/>
        <v>1.1374999999999993</v>
      </c>
      <c r="P38" s="18">
        <f t="shared" si="3"/>
        <v>0.20222222222222211</v>
      </c>
    </row>
    <row r="39" spans="1:16" x14ac:dyDescent="0.3">
      <c r="A39" s="18">
        <v>3200</v>
      </c>
      <c r="B39" s="18">
        <f t="shared" si="6"/>
        <v>93.75</v>
      </c>
      <c r="C39" s="18">
        <f t="shared" si="7"/>
        <v>46.875</v>
      </c>
      <c r="D39" s="18">
        <v>1</v>
      </c>
      <c r="E39" s="18">
        <v>6.5625000000000009</v>
      </c>
      <c r="F39" s="19">
        <v>21.9</v>
      </c>
      <c r="G39" s="19">
        <v>21.908156893858202</v>
      </c>
      <c r="H39" s="11">
        <v>-6</v>
      </c>
      <c r="I39" s="18">
        <v>17</v>
      </c>
      <c r="J39" s="18">
        <v>3</v>
      </c>
      <c r="K39" s="12">
        <v>6.5</v>
      </c>
      <c r="L39" s="18">
        <v>3.7612000000000001</v>
      </c>
      <c r="M39" s="18">
        <v>3.375</v>
      </c>
      <c r="N39" s="18">
        <f t="shared" si="8"/>
        <v>0.3862000000000001</v>
      </c>
      <c r="O39" s="18">
        <f t="shared" si="2"/>
        <v>1.5375000000000014</v>
      </c>
      <c r="P39" s="18">
        <f t="shared" si="3"/>
        <v>0.23428571428571446</v>
      </c>
    </row>
    <row r="40" spans="1:16" x14ac:dyDescent="0.3">
      <c r="A40" s="18">
        <v>3200</v>
      </c>
      <c r="B40" s="18">
        <f t="shared" si="6"/>
        <v>93.75</v>
      </c>
      <c r="C40" s="18">
        <f t="shared" si="7"/>
        <v>46.875</v>
      </c>
      <c r="D40" s="18">
        <v>1</v>
      </c>
      <c r="E40" s="18">
        <v>7.5</v>
      </c>
      <c r="F40" s="19">
        <v>21</v>
      </c>
      <c r="G40" s="19">
        <v>20.997148915235801</v>
      </c>
      <c r="H40" s="11">
        <v>-5</v>
      </c>
      <c r="I40" s="18">
        <v>17</v>
      </c>
      <c r="J40" s="18">
        <v>3</v>
      </c>
      <c r="K40" s="12">
        <v>6.5</v>
      </c>
      <c r="L40" s="18">
        <v>3.7603</v>
      </c>
      <c r="M40" s="18">
        <v>3.43</v>
      </c>
      <c r="N40" s="18">
        <f t="shared" si="8"/>
        <v>0.33029999999999982</v>
      </c>
      <c r="O40" s="18">
        <f t="shared" si="2"/>
        <v>2.4375</v>
      </c>
      <c r="P40" s="18">
        <f t="shared" si="3"/>
        <v>0.32500000000000001</v>
      </c>
    </row>
    <row r="41" spans="1:16" x14ac:dyDescent="0.3">
      <c r="A41" s="18">
        <v>3400</v>
      </c>
      <c r="B41" s="18">
        <f t="shared" si="6"/>
        <v>88.235294117647058</v>
      </c>
      <c r="C41" s="18">
        <f t="shared" si="7"/>
        <v>44.117647058823529</v>
      </c>
      <c r="D41" s="18">
        <v>1</v>
      </c>
      <c r="E41" s="18">
        <v>5.2941176470588234</v>
      </c>
      <c r="F41" s="19">
        <v>21</v>
      </c>
      <c r="G41" s="19">
        <v>21.0045094187922</v>
      </c>
      <c r="H41" s="11">
        <v>-5</v>
      </c>
      <c r="I41" s="18">
        <v>16</v>
      </c>
      <c r="J41" s="18">
        <v>3</v>
      </c>
      <c r="K41" s="12">
        <v>6.5</v>
      </c>
      <c r="L41" s="18">
        <v>4.0016999999999996</v>
      </c>
      <c r="M41" s="18">
        <v>3.5158999999999998</v>
      </c>
      <c r="N41" s="18">
        <f t="shared" si="8"/>
        <v>0.48579999999999979</v>
      </c>
      <c r="O41" s="18">
        <f t="shared" si="2"/>
        <v>1.0588235294117645</v>
      </c>
      <c r="P41" s="18">
        <f t="shared" si="3"/>
        <v>0.19999999999999996</v>
      </c>
    </row>
    <row r="42" spans="1:16" x14ac:dyDescent="0.3">
      <c r="A42" s="18">
        <v>3400</v>
      </c>
      <c r="B42" s="18">
        <f t="shared" si="6"/>
        <v>88.235294117647058</v>
      </c>
      <c r="C42" s="18">
        <f t="shared" si="7"/>
        <v>44.117647058823529</v>
      </c>
      <c r="D42" s="18">
        <v>1</v>
      </c>
      <c r="E42" s="18">
        <v>6.1764705882352944</v>
      </c>
      <c r="F42" s="19">
        <v>20.6</v>
      </c>
      <c r="G42" s="19">
        <v>20.602855663881801</v>
      </c>
      <c r="H42" s="11">
        <v>-5</v>
      </c>
      <c r="I42" s="18">
        <v>16</v>
      </c>
      <c r="J42" s="18">
        <v>3</v>
      </c>
      <c r="K42" s="12">
        <v>5.5</v>
      </c>
      <c r="L42" s="18">
        <v>3.9464000000000001</v>
      </c>
      <c r="M42" s="18">
        <v>3.5528</v>
      </c>
      <c r="N42" s="18">
        <f t="shared" si="8"/>
        <v>0.39360000000000017</v>
      </c>
      <c r="O42" s="18">
        <f t="shared" si="2"/>
        <v>1.4588235294117631</v>
      </c>
      <c r="P42" s="18">
        <f t="shared" si="3"/>
        <v>0.23619047619047592</v>
      </c>
    </row>
    <row r="43" spans="1:16" x14ac:dyDescent="0.3">
      <c r="A43" s="18">
        <v>3400</v>
      </c>
      <c r="B43" s="18">
        <f t="shared" si="6"/>
        <v>88.235294117647058</v>
      </c>
      <c r="C43" s="18">
        <f t="shared" si="7"/>
        <v>44.117647058823529</v>
      </c>
      <c r="D43" s="18">
        <v>1</v>
      </c>
      <c r="E43" s="18">
        <v>7.0588235294117645</v>
      </c>
      <c r="F43" s="19">
        <v>20</v>
      </c>
      <c r="G43" s="19">
        <v>20.0003584886413</v>
      </c>
      <c r="H43" s="11">
        <v>-6</v>
      </c>
      <c r="I43" s="18">
        <v>17</v>
      </c>
      <c r="J43" s="18">
        <v>2</v>
      </c>
      <c r="K43" s="12">
        <v>6</v>
      </c>
      <c r="L43" s="18">
        <v>3.7717000000000001</v>
      </c>
      <c r="M43" s="18">
        <v>3.5</v>
      </c>
      <c r="N43" s="18">
        <f t="shared" si="8"/>
        <v>0.27170000000000005</v>
      </c>
      <c r="O43" s="18">
        <f t="shared" si="2"/>
        <v>2.0588235294117645</v>
      </c>
      <c r="P43" s="18">
        <f t="shared" si="3"/>
        <v>0.29166666666666663</v>
      </c>
    </row>
    <row r="44" spans="1:16" x14ac:dyDescent="0.3">
      <c r="A44" s="4">
        <v>3600</v>
      </c>
      <c r="B44" s="4">
        <f t="shared" ref="B44:B59" si="9">(3*POWER(10,11))/(A44*POWER(10,6))</f>
        <v>83.333333333333329</v>
      </c>
      <c r="C44" s="4">
        <f t="shared" ref="C44:C47" si="10">B44/2</f>
        <v>41.666666666666664</v>
      </c>
      <c r="D44" s="4">
        <v>1</v>
      </c>
      <c r="E44" s="4">
        <v>4.9999999999999991</v>
      </c>
      <c r="F44" s="5">
        <v>19.8</v>
      </c>
      <c r="G44" s="19">
        <v>19.798712969848701</v>
      </c>
      <c r="H44" s="6">
        <v>-7</v>
      </c>
      <c r="I44" s="4">
        <v>14</v>
      </c>
      <c r="J44" s="4">
        <v>2</v>
      </c>
      <c r="K44" s="7">
        <v>8</v>
      </c>
      <c r="L44" s="4">
        <v>4.5362999999999998</v>
      </c>
      <c r="M44" s="4">
        <v>3.8698999999999999</v>
      </c>
      <c r="N44" s="4">
        <f t="shared" ref="N44:N62" si="11">L44-M44</f>
        <v>0.66639999999999988</v>
      </c>
      <c r="O44" s="4">
        <f t="shared" ref="O44:O67" si="12">(C44-2*F44)/2</f>
        <v>1.0333333333333314</v>
      </c>
      <c r="P44" s="4">
        <f t="shared" ref="P44:P67" si="13">O44/E44</f>
        <v>0.20666666666666633</v>
      </c>
    </row>
    <row r="45" spans="1:16" x14ac:dyDescent="0.3">
      <c r="A45" s="4">
        <v>3600</v>
      </c>
      <c r="B45" s="4">
        <f t="shared" si="9"/>
        <v>83.333333333333329</v>
      </c>
      <c r="C45" s="4">
        <f t="shared" si="10"/>
        <v>41.666666666666664</v>
      </c>
      <c r="D45" s="4">
        <v>1</v>
      </c>
      <c r="E45" s="4">
        <v>5.8333333333333339</v>
      </c>
      <c r="F45" s="5">
        <v>19.399999999999999</v>
      </c>
      <c r="G45" s="19">
        <v>19.3948263099734</v>
      </c>
      <c r="H45" s="6">
        <v>-7</v>
      </c>
      <c r="I45" s="4">
        <v>15</v>
      </c>
      <c r="J45" s="4">
        <v>2</v>
      </c>
      <c r="K45" s="7">
        <v>8.5</v>
      </c>
      <c r="L45" s="4">
        <v>4.4706000000000001</v>
      </c>
      <c r="M45" s="4">
        <v>3.8666</v>
      </c>
      <c r="N45" s="4">
        <f t="shared" si="11"/>
        <v>0.60400000000000009</v>
      </c>
      <c r="O45" s="4">
        <f t="shared" si="12"/>
        <v>1.4333333333333336</v>
      </c>
      <c r="P45" s="4">
        <f t="shared" si="13"/>
        <v>0.24571428571428572</v>
      </c>
    </row>
    <row r="46" spans="1:16" x14ac:dyDescent="0.3">
      <c r="A46" s="4">
        <v>3600</v>
      </c>
      <c r="B46" s="4">
        <f t="shared" si="9"/>
        <v>83.333333333333329</v>
      </c>
      <c r="C46" s="4">
        <f t="shared" si="10"/>
        <v>41.666666666666664</v>
      </c>
      <c r="D46" s="4">
        <v>1</v>
      </c>
      <c r="E46" s="4">
        <v>6.6666666666666661</v>
      </c>
      <c r="F46" s="5">
        <v>18.8</v>
      </c>
      <c r="G46" s="19">
        <v>18.791689076590501</v>
      </c>
      <c r="H46" s="6">
        <v>-6</v>
      </c>
      <c r="I46" s="4">
        <v>15</v>
      </c>
      <c r="J46" s="4">
        <v>2</v>
      </c>
      <c r="K46" s="7">
        <v>8</v>
      </c>
      <c r="L46" s="4">
        <v>4.4218999999999999</v>
      </c>
      <c r="M46" s="4">
        <v>3.8793000000000002</v>
      </c>
      <c r="N46" s="4">
        <f t="shared" si="11"/>
        <v>0.54259999999999975</v>
      </c>
      <c r="O46" s="4">
        <f t="shared" si="12"/>
        <v>2.0333333333333314</v>
      </c>
      <c r="P46" s="4">
        <f t="shared" si="13"/>
        <v>0.30499999999999972</v>
      </c>
    </row>
    <row r="47" spans="1:16" x14ac:dyDescent="0.3">
      <c r="A47" s="4">
        <v>3800</v>
      </c>
      <c r="B47" s="4">
        <f t="shared" si="9"/>
        <v>78.94736842105263</v>
      </c>
      <c r="C47" s="4">
        <f t="shared" si="10"/>
        <v>39.473684210526315</v>
      </c>
      <c r="D47" s="4">
        <v>1</v>
      </c>
      <c r="E47" s="4">
        <v>4.7368421052631575</v>
      </c>
      <c r="F47" s="5">
        <v>18.8</v>
      </c>
      <c r="G47" s="19">
        <v>18.787140103734899</v>
      </c>
      <c r="H47" s="6">
        <v>-6</v>
      </c>
      <c r="I47" s="4">
        <v>14</v>
      </c>
      <c r="J47" s="4">
        <v>2</v>
      </c>
      <c r="K47" s="7">
        <v>7</v>
      </c>
      <c r="L47" s="4">
        <v>4.5335000000000001</v>
      </c>
      <c r="M47" s="4">
        <v>4.0343999999999998</v>
      </c>
      <c r="N47" s="4">
        <f t="shared" si="11"/>
        <v>0.49910000000000032</v>
      </c>
      <c r="O47" s="4">
        <f t="shared" si="12"/>
        <v>0.93684210526315681</v>
      </c>
      <c r="P47" s="4">
        <f t="shared" si="13"/>
        <v>0.19777777777777755</v>
      </c>
    </row>
    <row r="48" spans="1:16" x14ac:dyDescent="0.3">
      <c r="A48" s="4">
        <v>3800</v>
      </c>
      <c r="B48" s="4">
        <f t="shared" si="9"/>
        <v>78.94736842105263</v>
      </c>
      <c r="C48" s="4">
        <f t="shared" ref="C48:C67" si="14">B48/2</f>
        <v>39.473684210526315</v>
      </c>
      <c r="D48" s="4">
        <v>1</v>
      </c>
      <c r="E48" s="4">
        <v>5.526315789473685</v>
      </c>
      <c r="F48" s="5">
        <v>18.2</v>
      </c>
      <c r="G48" s="19">
        <v>18.1935426386116</v>
      </c>
      <c r="H48" s="6">
        <v>-5</v>
      </c>
      <c r="I48" s="4">
        <v>14</v>
      </c>
      <c r="J48" s="4">
        <v>2</v>
      </c>
      <c r="K48" s="7">
        <v>7</v>
      </c>
      <c r="L48" s="4">
        <v>4.5808</v>
      </c>
      <c r="M48" s="4">
        <v>4.0057999999999998</v>
      </c>
      <c r="N48" s="4">
        <f t="shared" si="11"/>
        <v>0.57500000000000018</v>
      </c>
      <c r="O48" s="4">
        <f t="shared" si="12"/>
        <v>1.5368421052631582</v>
      </c>
      <c r="P48" s="4">
        <f t="shared" si="13"/>
        <v>0.27809523809523812</v>
      </c>
    </row>
    <row r="49" spans="1:16" x14ac:dyDescent="0.3">
      <c r="A49" s="4">
        <v>3800</v>
      </c>
      <c r="B49" s="4">
        <f t="shared" si="9"/>
        <v>78.94736842105263</v>
      </c>
      <c r="C49" s="4">
        <f t="shared" si="14"/>
        <v>39.473684210526315</v>
      </c>
      <c r="D49" s="4">
        <v>1</v>
      </c>
      <c r="E49" s="4">
        <v>6.3157894736842106</v>
      </c>
      <c r="F49" s="5">
        <v>17.8</v>
      </c>
      <c r="G49" s="19">
        <v>17.793010880528001</v>
      </c>
      <c r="H49" s="6">
        <v>-6</v>
      </c>
      <c r="I49" s="4">
        <v>15</v>
      </c>
      <c r="J49" s="4">
        <v>2</v>
      </c>
      <c r="K49" s="7">
        <v>9</v>
      </c>
      <c r="L49" s="4">
        <v>4.6858000000000004</v>
      </c>
      <c r="M49" s="4">
        <v>4.056</v>
      </c>
      <c r="N49" s="4">
        <f t="shared" si="11"/>
        <v>0.62980000000000036</v>
      </c>
      <c r="O49" s="4">
        <f t="shared" si="12"/>
        <v>1.9368421052631568</v>
      </c>
      <c r="P49" s="4">
        <f t="shared" si="13"/>
        <v>0.30666666666666648</v>
      </c>
    </row>
    <row r="50" spans="1:16" x14ac:dyDescent="0.3">
      <c r="A50" s="4">
        <v>4000</v>
      </c>
      <c r="B50" s="4">
        <f t="shared" si="9"/>
        <v>75</v>
      </c>
      <c r="C50" s="4">
        <f t="shared" si="14"/>
        <v>37.5</v>
      </c>
      <c r="D50" s="4">
        <v>1</v>
      </c>
      <c r="E50" s="4">
        <v>4.5</v>
      </c>
      <c r="F50" s="5">
        <v>17.8</v>
      </c>
      <c r="G50" s="19">
        <v>17.790382868949798</v>
      </c>
      <c r="H50" s="6">
        <v>-6</v>
      </c>
      <c r="I50" s="4">
        <v>14</v>
      </c>
      <c r="J50" s="4">
        <v>2</v>
      </c>
      <c r="K50" s="7">
        <v>8</v>
      </c>
      <c r="L50" s="4">
        <v>4.8395999999999999</v>
      </c>
      <c r="M50" s="4">
        <v>4.2991000000000001</v>
      </c>
      <c r="N50" s="4">
        <f t="shared" si="11"/>
        <v>0.54049999999999976</v>
      </c>
      <c r="O50" s="4">
        <f t="shared" si="12"/>
        <v>0.94999999999999929</v>
      </c>
      <c r="P50" s="4">
        <f t="shared" si="13"/>
        <v>0.21111111111111094</v>
      </c>
    </row>
    <row r="51" spans="1:16" x14ac:dyDescent="0.3">
      <c r="A51" s="4">
        <v>4000</v>
      </c>
      <c r="B51" s="4">
        <f t="shared" si="9"/>
        <v>75</v>
      </c>
      <c r="C51" s="4">
        <f t="shared" si="14"/>
        <v>37.5</v>
      </c>
      <c r="D51" s="4">
        <v>1</v>
      </c>
      <c r="E51" s="4">
        <v>5.2500000000000009</v>
      </c>
      <c r="F51" s="5">
        <v>17.2</v>
      </c>
      <c r="G51" s="19">
        <v>17.200193242163099</v>
      </c>
      <c r="H51" s="6">
        <v>-6</v>
      </c>
      <c r="I51" s="4">
        <v>14</v>
      </c>
      <c r="J51" s="4">
        <v>2</v>
      </c>
      <c r="K51" s="7">
        <v>8</v>
      </c>
      <c r="L51" s="4">
        <v>4.9528999999999996</v>
      </c>
      <c r="M51" s="4">
        <v>4.3361000000000001</v>
      </c>
      <c r="N51" s="4">
        <f t="shared" si="11"/>
        <v>0.61679999999999957</v>
      </c>
      <c r="O51" s="4">
        <f t="shared" si="12"/>
        <v>1.5500000000000007</v>
      </c>
      <c r="P51" s="4">
        <f t="shared" si="13"/>
        <v>0.2952380952380953</v>
      </c>
    </row>
    <row r="52" spans="1:16" x14ac:dyDescent="0.3">
      <c r="A52" s="4">
        <v>4000</v>
      </c>
      <c r="B52" s="4">
        <f t="shared" si="9"/>
        <v>75</v>
      </c>
      <c r="C52" s="4">
        <f t="shared" si="14"/>
        <v>37.5</v>
      </c>
      <c r="D52" s="4">
        <v>1</v>
      </c>
      <c r="E52" s="4">
        <v>6</v>
      </c>
      <c r="F52" s="5">
        <v>16.8</v>
      </c>
      <c r="G52" s="19">
        <v>16.8088620124595</v>
      </c>
      <c r="H52" s="6">
        <v>-6</v>
      </c>
      <c r="I52" s="4">
        <v>13.5</v>
      </c>
      <c r="J52" s="4">
        <v>2</v>
      </c>
      <c r="K52" s="7">
        <v>8</v>
      </c>
      <c r="L52" s="4">
        <v>5.0566000000000004</v>
      </c>
      <c r="M52" s="4">
        <v>4.3632</v>
      </c>
      <c r="N52" s="4">
        <f t="shared" si="11"/>
        <v>0.69340000000000046</v>
      </c>
      <c r="O52" s="4">
        <f t="shared" si="12"/>
        <v>1.9499999999999993</v>
      </c>
      <c r="P52" s="4">
        <f t="shared" si="13"/>
        <v>0.3249999999999999</v>
      </c>
    </row>
    <row r="53" spans="1:16" x14ac:dyDescent="0.3">
      <c r="A53" s="4">
        <v>4200</v>
      </c>
      <c r="B53" s="4">
        <f t="shared" si="9"/>
        <v>71.428571428571431</v>
      </c>
      <c r="C53" s="4">
        <f t="shared" si="14"/>
        <v>35.714285714285715</v>
      </c>
      <c r="D53" s="4">
        <v>1</v>
      </c>
      <c r="E53" s="4">
        <v>4.3</v>
      </c>
      <c r="F53" s="5">
        <v>16.5</v>
      </c>
      <c r="G53" s="19">
        <v>16.496521079421498</v>
      </c>
      <c r="H53" s="6">
        <v>-6</v>
      </c>
      <c r="I53" s="4">
        <v>13</v>
      </c>
      <c r="J53" s="4">
        <v>2</v>
      </c>
      <c r="K53" s="7">
        <v>8</v>
      </c>
      <c r="L53" s="4">
        <v>5.3239999999999998</v>
      </c>
      <c r="M53" s="4">
        <v>4.6684000000000001</v>
      </c>
      <c r="N53" s="4">
        <f t="shared" si="11"/>
        <v>0.65559999999999974</v>
      </c>
      <c r="O53" s="4">
        <f t="shared" si="12"/>
        <v>1.3571428571428577</v>
      </c>
      <c r="P53" s="4">
        <f t="shared" si="13"/>
        <v>0.31561461794019946</v>
      </c>
    </row>
    <row r="54" spans="1:16" x14ac:dyDescent="0.3">
      <c r="A54" s="4">
        <v>4200</v>
      </c>
      <c r="B54" s="4">
        <f t="shared" si="9"/>
        <v>71.428571428571431</v>
      </c>
      <c r="C54" s="4">
        <f t="shared" si="14"/>
        <v>35.714285714285715</v>
      </c>
      <c r="D54" s="4">
        <v>1</v>
      </c>
      <c r="E54" s="4">
        <v>5</v>
      </c>
      <c r="F54" s="5">
        <v>16</v>
      </c>
      <c r="G54" s="19">
        <v>15.9906267163578</v>
      </c>
      <c r="H54" s="6">
        <v>-6</v>
      </c>
      <c r="I54" s="4">
        <v>13</v>
      </c>
      <c r="J54" s="4">
        <v>2</v>
      </c>
      <c r="K54" s="7">
        <v>8</v>
      </c>
      <c r="L54" s="4">
        <v>5.4325000000000001</v>
      </c>
      <c r="M54" s="4">
        <v>4.6871</v>
      </c>
      <c r="N54" s="4">
        <f t="shared" si="11"/>
        <v>0.74540000000000006</v>
      </c>
      <c r="O54" s="4">
        <f t="shared" si="12"/>
        <v>1.8571428571428577</v>
      </c>
      <c r="P54" s="4">
        <f t="shared" si="13"/>
        <v>0.37142857142857155</v>
      </c>
    </row>
    <row r="55" spans="1:16" x14ac:dyDescent="0.3">
      <c r="A55" s="4">
        <v>4200</v>
      </c>
      <c r="B55" s="4">
        <f t="shared" si="9"/>
        <v>71.428571428571431</v>
      </c>
      <c r="C55" s="4">
        <f t="shared" si="14"/>
        <v>35.714285714285715</v>
      </c>
      <c r="D55" s="4">
        <v>1</v>
      </c>
      <c r="E55" s="4">
        <v>5.7</v>
      </c>
      <c r="F55" s="5">
        <v>15.5</v>
      </c>
      <c r="G55" s="19">
        <v>15.511562756792999</v>
      </c>
      <c r="H55" s="6">
        <v>-7</v>
      </c>
      <c r="I55" s="4">
        <v>12</v>
      </c>
      <c r="J55" s="4">
        <v>2</v>
      </c>
      <c r="K55" s="7">
        <v>8</v>
      </c>
      <c r="L55" s="4">
        <v>5.9905999999999997</v>
      </c>
      <c r="M55" s="4">
        <v>4.8829000000000002</v>
      </c>
      <c r="N55" s="4">
        <f t="shared" si="11"/>
        <v>1.1076999999999995</v>
      </c>
      <c r="O55" s="4">
        <f t="shared" si="12"/>
        <v>2.3571428571428577</v>
      </c>
      <c r="P55" s="4">
        <f t="shared" si="13"/>
        <v>0.41353383458646625</v>
      </c>
    </row>
    <row r="56" spans="1:16" x14ac:dyDescent="0.3">
      <c r="A56" s="4">
        <v>4400</v>
      </c>
      <c r="B56" s="4">
        <f t="shared" si="9"/>
        <v>68.181818181818187</v>
      </c>
      <c r="C56" s="4">
        <f t="shared" si="14"/>
        <v>34.090909090909093</v>
      </c>
      <c r="D56" s="4">
        <v>1</v>
      </c>
      <c r="E56" s="4">
        <v>4.0999999999999996</v>
      </c>
      <c r="F56" s="5">
        <v>16</v>
      </c>
      <c r="G56" s="19">
        <v>16.021665334304799</v>
      </c>
      <c r="H56" s="6">
        <v>-6</v>
      </c>
      <c r="I56" s="4">
        <v>13</v>
      </c>
      <c r="J56" s="4">
        <v>2</v>
      </c>
      <c r="K56" s="7">
        <v>8</v>
      </c>
      <c r="L56" s="4">
        <v>5.5609000000000002</v>
      </c>
      <c r="M56" s="4">
        <v>4.8341000000000003</v>
      </c>
      <c r="N56" s="4">
        <f t="shared" si="11"/>
        <v>0.72679999999999989</v>
      </c>
      <c r="O56" s="4">
        <f t="shared" si="12"/>
        <v>1.0454545454545467</v>
      </c>
      <c r="P56" s="4">
        <f t="shared" si="13"/>
        <v>0.25498891352549924</v>
      </c>
    </row>
    <row r="57" spans="1:16" x14ac:dyDescent="0.3">
      <c r="A57" s="4">
        <v>4400</v>
      </c>
      <c r="B57" s="4">
        <f t="shared" si="9"/>
        <v>68.181818181818187</v>
      </c>
      <c r="C57" s="4">
        <f t="shared" si="14"/>
        <v>34.090909090909093</v>
      </c>
      <c r="D57" s="4">
        <v>1</v>
      </c>
      <c r="E57" s="4">
        <v>4.8</v>
      </c>
      <c r="F57" s="5">
        <v>16</v>
      </c>
      <c r="G57" s="19">
        <v>15.986817705404</v>
      </c>
      <c r="H57" s="6">
        <v>-6</v>
      </c>
      <c r="I57" s="4">
        <v>13</v>
      </c>
      <c r="J57" s="4">
        <v>2</v>
      </c>
      <c r="K57" s="7">
        <v>8</v>
      </c>
      <c r="L57" s="4">
        <v>5.5408999999999997</v>
      </c>
      <c r="M57" s="4">
        <v>4.7000999999999999</v>
      </c>
      <c r="N57" s="4">
        <f t="shared" si="11"/>
        <v>0.84079999999999977</v>
      </c>
      <c r="O57" s="4">
        <f t="shared" si="12"/>
        <v>1.0454545454545467</v>
      </c>
      <c r="P57" s="4">
        <f t="shared" si="13"/>
        <v>0.21780303030303058</v>
      </c>
    </row>
    <row r="58" spans="1:16" x14ac:dyDescent="0.3">
      <c r="A58" s="4">
        <v>4400</v>
      </c>
      <c r="B58" s="4">
        <f t="shared" si="9"/>
        <v>68.181818181818187</v>
      </c>
      <c r="C58" s="4">
        <f t="shared" si="14"/>
        <v>34.090909090909093</v>
      </c>
      <c r="D58" s="4">
        <v>1</v>
      </c>
      <c r="E58" s="4">
        <v>5.5</v>
      </c>
      <c r="F58" s="5">
        <v>15.5</v>
      </c>
      <c r="G58" s="19">
        <v>15.5306467662587</v>
      </c>
      <c r="H58" s="6">
        <v>-6</v>
      </c>
      <c r="I58" s="4">
        <v>13</v>
      </c>
      <c r="J58" s="4">
        <v>2</v>
      </c>
      <c r="K58" s="7">
        <v>8</v>
      </c>
      <c r="L58" s="4">
        <v>5.5880000000000001</v>
      </c>
      <c r="M58" s="4">
        <v>4.766</v>
      </c>
      <c r="N58" s="4">
        <f t="shared" si="11"/>
        <v>0.82200000000000006</v>
      </c>
      <c r="O58" s="4">
        <f t="shared" si="12"/>
        <v>1.5454545454545467</v>
      </c>
      <c r="P58" s="4">
        <f t="shared" si="13"/>
        <v>0.28099173553719031</v>
      </c>
    </row>
    <row r="59" spans="1:16" x14ac:dyDescent="0.3">
      <c r="A59" s="4">
        <v>4600</v>
      </c>
      <c r="B59" s="4">
        <f t="shared" si="9"/>
        <v>65.217391304347828</v>
      </c>
      <c r="C59" s="4">
        <f t="shared" si="14"/>
        <v>32.608695652173914</v>
      </c>
      <c r="D59" s="4">
        <v>1</v>
      </c>
      <c r="E59" s="4">
        <v>3.9</v>
      </c>
      <c r="F59" s="5">
        <v>15.5</v>
      </c>
      <c r="G59" s="19">
        <v>15.5085608432715</v>
      </c>
      <c r="H59" s="6">
        <v>-6</v>
      </c>
      <c r="I59" s="4">
        <v>13</v>
      </c>
      <c r="J59" s="4">
        <v>2</v>
      </c>
      <c r="K59" s="7">
        <v>8</v>
      </c>
      <c r="L59" s="4">
        <v>5.6684000000000001</v>
      </c>
      <c r="M59" s="4">
        <v>5.0693000000000001</v>
      </c>
      <c r="N59" s="4">
        <f t="shared" si="11"/>
        <v>0.59909999999999997</v>
      </c>
      <c r="O59" s="4">
        <f t="shared" si="12"/>
        <v>0.80434782608695699</v>
      </c>
      <c r="P59" s="4">
        <f t="shared" si="13"/>
        <v>0.20624303232998897</v>
      </c>
    </row>
    <row r="60" spans="1:16" x14ac:dyDescent="0.3">
      <c r="A60" s="4">
        <v>4600</v>
      </c>
      <c r="B60" s="4">
        <f t="shared" ref="B60:B61" si="15">(3*POWER(10,11))/(A60*POWER(10,6))</f>
        <v>65.217391304347828</v>
      </c>
      <c r="C60" s="4">
        <f t="shared" si="14"/>
        <v>32.608695652173914</v>
      </c>
      <c r="D60" s="4">
        <v>1</v>
      </c>
      <c r="E60" s="4">
        <v>4.5</v>
      </c>
      <c r="F60" s="5">
        <v>15</v>
      </c>
      <c r="G60" s="19">
        <v>15.0015038289958</v>
      </c>
      <c r="H60" s="6">
        <v>-7</v>
      </c>
      <c r="I60" s="4">
        <v>12</v>
      </c>
      <c r="J60" s="4">
        <v>2</v>
      </c>
      <c r="K60" s="7">
        <v>8</v>
      </c>
      <c r="L60" s="4">
        <v>6.1976000000000004</v>
      </c>
      <c r="M60" s="4">
        <v>5.2274000000000003</v>
      </c>
      <c r="N60" s="4">
        <f t="shared" si="11"/>
        <v>0.97020000000000017</v>
      </c>
      <c r="O60" s="4">
        <f t="shared" si="12"/>
        <v>1.304347826086957</v>
      </c>
      <c r="P60" s="4">
        <f t="shared" si="13"/>
        <v>0.28985507246376824</v>
      </c>
    </row>
    <row r="61" spans="1:16" x14ac:dyDescent="0.3">
      <c r="A61" s="4">
        <v>4600</v>
      </c>
      <c r="B61" s="4">
        <f t="shared" si="15"/>
        <v>65.217391304347828</v>
      </c>
      <c r="C61" s="4">
        <f t="shared" si="14"/>
        <v>32.608695652173914</v>
      </c>
      <c r="D61" s="4">
        <v>1</v>
      </c>
      <c r="E61" s="4">
        <v>5.0999999999999996</v>
      </c>
      <c r="F61" s="5">
        <v>14.5</v>
      </c>
      <c r="G61" s="19">
        <v>14.436562233887001</v>
      </c>
      <c r="H61" s="6">
        <v>-6</v>
      </c>
      <c r="I61" s="4">
        <v>12</v>
      </c>
      <c r="J61" s="4">
        <v>2</v>
      </c>
      <c r="K61" s="7">
        <v>8</v>
      </c>
      <c r="L61" s="4">
        <v>6.2164999999999999</v>
      </c>
      <c r="M61" s="4">
        <v>5.1386000000000003</v>
      </c>
      <c r="N61" s="4">
        <f t="shared" si="11"/>
        <v>1.0778999999999996</v>
      </c>
      <c r="O61" s="4">
        <f t="shared" si="12"/>
        <v>1.804347826086957</v>
      </c>
      <c r="P61" s="4">
        <f t="shared" si="13"/>
        <v>0.35379369138959943</v>
      </c>
    </row>
    <row r="62" spans="1:16" x14ac:dyDescent="0.3">
      <c r="A62" s="4">
        <v>4800</v>
      </c>
      <c r="B62" s="4">
        <v>62.5</v>
      </c>
      <c r="C62" s="4">
        <f t="shared" si="14"/>
        <v>31.25</v>
      </c>
      <c r="D62" s="4">
        <v>1</v>
      </c>
      <c r="E62" s="4">
        <v>3.75</v>
      </c>
      <c r="F62" s="5">
        <v>14.8</v>
      </c>
      <c r="G62" s="19">
        <v>14.824042108532799</v>
      </c>
      <c r="H62" s="6">
        <v>-6</v>
      </c>
      <c r="I62" s="4">
        <v>12</v>
      </c>
      <c r="J62" s="4">
        <v>2</v>
      </c>
      <c r="K62" s="7">
        <v>8</v>
      </c>
      <c r="L62" s="4">
        <v>6.2229000000000001</v>
      </c>
      <c r="M62" s="4">
        <v>5.3234000000000004</v>
      </c>
      <c r="N62" s="4">
        <f t="shared" si="11"/>
        <v>0.89949999999999974</v>
      </c>
      <c r="O62" s="4">
        <f t="shared" si="12"/>
        <v>0.82499999999999929</v>
      </c>
      <c r="P62" s="4">
        <f t="shared" si="13"/>
        <v>0.21999999999999981</v>
      </c>
    </row>
    <row r="63" spans="1:16" x14ac:dyDescent="0.3">
      <c r="A63" s="4">
        <v>4800</v>
      </c>
      <c r="B63" s="4">
        <v>62.5</v>
      </c>
      <c r="C63" s="4">
        <f t="shared" si="14"/>
        <v>31.25</v>
      </c>
      <c r="D63" s="4">
        <v>1</v>
      </c>
      <c r="E63" s="4">
        <v>4.375</v>
      </c>
      <c r="F63" s="5">
        <v>14.2</v>
      </c>
      <c r="G63" s="19">
        <v>14.077115215218299</v>
      </c>
      <c r="H63" s="6">
        <v>-6</v>
      </c>
      <c r="I63" s="4">
        <v>12</v>
      </c>
      <c r="J63" s="4">
        <v>2</v>
      </c>
      <c r="K63" s="7">
        <v>8</v>
      </c>
      <c r="L63" s="4">
        <v>6.4335000000000004</v>
      </c>
      <c r="M63" s="4">
        <v>5.3914999999999997</v>
      </c>
      <c r="N63" s="4">
        <f t="shared" ref="N63:N67" si="16">L63-M63</f>
        <v>1.0420000000000007</v>
      </c>
      <c r="O63" s="4">
        <f t="shared" si="12"/>
        <v>1.4250000000000007</v>
      </c>
      <c r="P63" s="4">
        <f t="shared" si="13"/>
        <v>0.3257142857142859</v>
      </c>
    </row>
    <row r="64" spans="1:16" x14ac:dyDescent="0.3">
      <c r="A64" s="4">
        <v>4800</v>
      </c>
      <c r="B64" s="4">
        <v>62.5</v>
      </c>
      <c r="C64" s="4">
        <f t="shared" si="14"/>
        <v>31.25</v>
      </c>
      <c r="D64" s="4">
        <v>1</v>
      </c>
      <c r="E64" s="4">
        <v>5</v>
      </c>
      <c r="F64" s="5">
        <v>14</v>
      </c>
      <c r="G64" s="19">
        <v>13.962168440144501</v>
      </c>
      <c r="H64" s="6">
        <v>-6</v>
      </c>
      <c r="I64" s="4">
        <v>11</v>
      </c>
      <c r="J64" s="4">
        <v>2</v>
      </c>
      <c r="K64" s="7">
        <v>7</v>
      </c>
      <c r="L64" s="4">
        <v>6.5469999999999997</v>
      </c>
      <c r="M64" s="4">
        <v>5.3986000000000001</v>
      </c>
      <c r="N64" s="4">
        <f t="shared" si="16"/>
        <v>1.1483999999999996</v>
      </c>
      <c r="O64" s="4">
        <f t="shared" si="12"/>
        <v>1.625</v>
      </c>
      <c r="P64" s="4">
        <f t="shared" si="13"/>
        <v>0.32500000000000001</v>
      </c>
    </row>
    <row r="65" spans="1:16" x14ac:dyDescent="0.3">
      <c r="A65" s="4">
        <v>5000</v>
      </c>
      <c r="B65" s="4">
        <v>60</v>
      </c>
      <c r="C65" s="4">
        <f t="shared" si="14"/>
        <v>30</v>
      </c>
      <c r="D65" s="4">
        <v>1</v>
      </c>
      <c r="E65" s="4">
        <v>3.5999999999999996</v>
      </c>
      <c r="F65" s="5">
        <v>14.2</v>
      </c>
      <c r="G65" s="19">
        <v>14.2044982040959</v>
      </c>
      <c r="H65" s="6">
        <v>-5</v>
      </c>
      <c r="I65" s="4">
        <v>11</v>
      </c>
      <c r="J65" s="4">
        <v>2</v>
      </c>
      <c r="K65" s="7">
        <v>7</v>
      </c>
      <c r="L65" s="4">
        <v>6.4428999999999998</v>
      </c>
      <c r="M65" s="4">
        <v>5.4273999999999996</v>
      </c>
      <c r="N65" s="4">
        <f t="shared" si="16"/>
        <v>1.0155000000000003</v>
      </c>
      <c r="O65" s="4">
        <f t="shared" si="12"/>
        <v>0.80000000000000071</v>
      </c>
      <c r="P65" s="4">
        <f t="shared" si="13"/>
        <v>0.22222222222222243</v>
      </c>
    </row>
    <row r="66" spans="1:16" x14ac:dyDescent="0.3">
      <c r="A66" s="4">
        <v>5000</v>
      </c>
      <c r="B66" s="4">
        <v>60</v>
      </c>
      <c r="C66" s="4">
        <f t="shared" si="14"/>
        <v>30</v>
      </c>
      <c r="D66" s="4">
        <v>1</v>
      </c>
      <c r="E66" s="4">
        <v>4.2</v>
      </c>
      <c r="F66" s="5">
        <v>13.6</v>
      </c>
      <c r="G66" s="19">
        <v>13.5543296346462</v>
      </c>
      <c r="H66" s="6">
        <v>-5</v>
      </c>
      <c r="I66" s="4">
        <v>11</v>
      </c>
      <c r="J66" s="4">
        <v>2</v>
      </c>
      <c r="K66" s="7">
        <v>7</v>
      </c>
      <c r="L66" s="4">
        <v>6.5622999999999996</v>
      </c>
      <c r="M66" s="4">
        <v>5.5274999999999999</v>
      </c>
      <c r="N66" s="4">
        <f t="shared" si="16"/>
        <v>1.0347999999999997</v>
      </c>
      <c r="O66" s="4">
        <f t="shared" si="12"/>
        <v>1.4000000000000004</v>
      </c>
      <c r="P66" s="4">
        <f t="shared" si="13"/>
        <v>0.33333333333333343</v>
      </c>
    </row>
    <row r="67" spans="1:16" x14ac:dyDescent="0.3">
      <c r="A67" s="4">
        <v>5000</v>
      </c>
      <c r="B67" s="4">
        <v>60</v>
      </c>
      <c r="C67" s="4">
        <f t="shared" si="14"/>
        <v>30</v>
      </c>
      <c r="D67" s="4">
        <v>1</v>
      </c>
      <c r="E67" s="4">
        <v>4.8</v>
      </c>
      <c r="F67" s="5">
        <v>13.4</v>
      </c>
      <c r="G67" s="19">
        <v>13.5104726852928</v>
      </c>
      <c r="H67" s="6">
        <v>-5</v>
      </c>
      <c r="I67" s="4">
        <v>11</v>
      </c>
      <c r="J67" s="4">
        <v>2</v>
      </c>
      <c r="K67" s="7">
        <v>7</v>
      </c>
      <c r="L67" s="4">
        <v>6.6139000000000001</v>
      </c>
      <c r="M67" s="4">
        <v>5.5133999999999999</v>
      </c>
      <c r="N67" s="4">
        <f t="shared" si="16"/>
        <v>1.1005000000000003</v>
      </c>
      <c r="O67" s="4">
        <f t="shared" si="12"/>
        <v>1.5999999999999996</v>
      </c>
      <c r="P67" s="4">
        <f t="shared" si="13"/>
        <v>0.33333333333333326</v>
      </c>
    </row>
    <row r="72" spans="1:16" x14ac:dyDescent="0.3">
      <c r="A72" s="14"/>
      <c r="B72" s="14"/>
      <c r="C72" s="14"/>
      <c r="D72" s="14"/>
      <c r="E72" s="14"/>
      <c r="F72" s="46"/>
      <c r="G72" s="46"/>
      <c r="H72" s="14"/>
      <c r="I72" s="14"/>
      <c r="J72" s="14"/>
      <c r="K72" s="14"/>
      <c r="L72" s="14"/>
      <c r="M72" s="14"/>
      <c r="N72" s="14"/>
      <c r="O72" s="14"/>
      <c r="P72" s="14"/>
    </row>
    <row r="73" spans="1:16" x14ac:dyDescent="0.3">
      <c r="A73" s="14"/>
      <c r="B73" s="47"/>
      <c r="C73" s="47"/>
      <c r="D73" s="14"/>
      <c r="E73" s="14"/>
      <c r="F73" s="48"/>
      <c r="G73" s="48"/>
      <c r="H73" s="14"/>
      <c r="I73" s="14"/>
      <c r="J73" s="14"/>
      <c r="K73" s="14"/>
      <c r="L73" s="14"/>
      <c r="M73" s="14"/>
      <c r="N73" s="14"/>
      <c r="O73" s="14"/>
      <c r="P7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58B7-251D-43CC-A54B-EE9B5B1BC928}">
  <dimension ref="A1:O25"/>
  <sheetViews>
    <sheetView workbookViewId="0">
      <selection activeCell="H13" sqref="H13"/>
    </sheetView>
  </sheetViews>
  <sheetFormatPr defaultRowHeight="14.4" x14ac:dyDescent="0.3"/>
  <sheetData>
    <row r="1" spans="1:15" ht="15.6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13</v>
      </c>
      <c r="G1" s="3" t="s">
        <v>14</v>
      </c>
      <c r="H1" s="8" t="s">
        <v>11</v>
      </c>
      <c r="I1" s="3" t="s">
        <v>10</v>
      </c>
      <c r="J1" s="3" t="s">
        <v>9</v>
      </c>
      <c r="K1" s="1" t="s">
        <v>5</v>
      </c>
      <c r="L1" s="1" t="s">
        <v>6</v>
      </c>
      <c r="M1" s="1" t="s">
        <v>12</v>
      </c>
      <c r="N1" s="2" t="s">
        <v>7</v>
      </c>
      <c r="O1" s="2" t="s">
        <v>8</v>
      </c>
    </row>
    <row r="2" spans="1:15" x14ac:dyDescent="0.3">
      <c r="A2" s="25">
        <v>600</v>
      </c>
      <c r="B2" s="29">
        <f>(3*POWER(10,11))/(A2*POWER(10,6))</f>
        <v>500</v>
      </c>
      <c r="C2" s="29">
        <f>B2/2</f>
        <v>250</v>
      </c>
      <c r="D2" s="25">
        <v>1</v>
      </c>
      <c r="E2" s="25">
        <f>0.06*B2</f>
        <v>30</v>
      </c>
      <c r="F2" s="25">
        <v>110</v>
      </c>
      <c r="G2" s="30">
        <v>-44</v>
      </c>
      <c r="H2" s="31">
        <v>120</v>
      </c>
      <c r="I2" s="31">
        <v>8</v>
      </c>
      <c r="J2" s="32">
        <v>33</v>
      </c>
      <c r="K2" s="25">
        <v>0.72399999999999998</v>
      </c>
      <c r="L2" s="25">
        <v>0.63549999999999995</v>
      </c>
      <c r="M2" s="25">
        <f t="shared" ref="M2:M5" si="0">K2-L2</f>
        <v>8.8500000000000023E-2</v>
      </c>
      <c r="N2" s="33">
        <f>(C2-2*F2)/2</f>
        <v>15</v>
      </c>
      <c r="O2" s="33">
        <f>N2/E2</f>
        <v>0.5</v>
      </c>
    </row>
    <row r="3" spans="1:15" x14ac:dyDescent="0.3">
      <c r="A3" s="25">
        <v>600</v>
      </c>
      <c r="B3" s="29">
        <f t="shared" ref="B3:B13" si="1">(3*POWER(10,11))/(A3*POWER(10,6))</f>
        <v>500</v>
      </c>
      <c r="C3" s="29">
        <f t="shared" ref="C3:C13" si="2">B3/2</f>
        <v>250</v>
      </c>
      <c r="D3" s="25">
        <v>1</v>
      </c>
      <c r="E3" s="25">
        <f>0.08*B3</f>
        <v>40</v>
      </c>
      <c r="F3" s="25">
        <v>106</v>
      </c>
      <c r="G3" s="15">
        <v>-42</v>
      </c>
      <c r="H3" s="25">
        <v>121</v>
      </c>
      <c r="I3" s="25">
        <v>8</v>
      </c>
      <c r="J3" s="16">
        <v>31</v>
      </c>
      <c r="K3" s="25">
        <v>0.7147</v>
      </c>
      <c r="L3" s="25">
        <v>0.61629999999999996</v>
      </c>
      <c r="M3" s="25">
        <f t="shared" si="0"/>
        <v>9.8400000000000043E-2</v>
      </c>
      <c r="N3" s="33">
        <f t="shared" ref="N3:N13" si="3">(C3-2*F3)/2</f>
        <v>19</v>
      </c>
      <c r="O3" s="33">
        <f t="shared" ref="O3:O13" si="4">N3/E3</f>
        <v>0.47499999999999998</v>
      </c>
    </row>
    <row r="4" spans="1:15" x14ac:dyDescent="0.3">
      <c r="A4" s="25">
        <v>700</v>
      </c>
      <c r="B4" s="29">
        <f t="shared" si="1"/>
        <v>428.57142857142856</v>
      </c>
      <c r="C4" s="29">
        <f t="shared" si="2"/>
        <v>214.28571428571428</v>
      </c>
      <c r="D4" s="25">
        <v>1</v>
      </c>
      <c r="E4" s="25">
        <v>26</v>
      </c>
      <c r="F4" s="25">
        <v>94</v>
      </c>
      <c r="G4" s="15">
        <v>-37</v>
      </c>
      <c r="H4" s="25">
        <v>104</v>
      </c>
      <c r="I4" s="25">
        <v>8</v>
      </c>
      <c r="J4" s="16">
        <v>27</v>
      </c>
      <c r="K4" s="25">
        <v>0.84699999999999998</v>
      </c>
      <c r="L4" s="25">
        <v>0.73929999999999996</v>
      </c>
      <c r="M4" s="25">
        <f t="shared" si="0"/>
        <v>0.10770000000000002</v>
      </c>
      <c r="N4" s="33">
        <f t="shared" si="3"/>
        <v>13.142857142857139</v>
      </c>
      <c r="O4" s="33">
        <f t="shared" si="4"/>
        <v>0.50549450549450536</v>
      </c>
    </row>
    <row r="5" spans="1:15" x14ac:dyDescent="0.3">
      <c r="A5" s="25">
        <v>700</v>
      </c>
      <c r="B5" s="29">
        <f t="shared" si="1"/>
        <v>428.57142857142856</v>
      </c>
      <c r="C5" s="29">
        <f t="shared" si="2"/>
        <v>214.28571428571428</v>
      </c>
      <c r="D5" s="25">
        <v>1</v>
      </c>
      <c r="E5" s="25">
        <v>34</v>
      </c>
      <c r="F5" s="25">
        <v>92</v>
      </c>
      <c r="G5" s="15">
        <v>-40</v>
      </c>
      <c r="H5" s="25">
        <v>107</v>
      </c>
      <c r="I5" s="25">
        <v>8</v>
      </c>
      <c r="J5" s="16">
        <v>27</v>
      </c>
      <c r="K5" s="25">
        <v>0.85589999999999999</v>
      </c>
      <c r="L5" s="25">
        <v>0.70499999999999996</v>
      </c>
      <c r="M5" s="25">
        <f t="shared" si="0"/>
        <v>0.15090000000000003</v>
      </c>
      <c r="N5" s="33">
        <f t="shared" si="3"/>
        <v>15.142857142857139</v>
      </c>
      <c r="O5" s="33">
        <f t="shared" si="4"/>
        <v>0.44537815126050406</v>
      </c>
    </row>
    <row r="6" spans="1:15" x14ac:dyDescent="0.3">
      <c r="A6" s="25">
        <v>900</v>
      </c>
      <c r="B6" s="29">
        <f t="shared" si="1"/>
        <v>333.33333333333331</v>
      </c>
      <c r="C6" s="29">
        <f t="shared" si="2"/>
        <v>166.66666666666666</v>
      </c>
      <c r="D6" s="25">
        <v>1</v>
      </c>
      <c r="E6" s="25">
        <f>0.06*B6</f>
        <v>19.999999999999996</v>
      </c>
      <c r="F6" s="25">
        <v>82</v>
      </c>
      <c r="G6" s="15">
        <v>-28</v>
      </c>
      <c r="H6" s="25">
        <v>82</v>
      </c>
      <c r="I6" s="25">
        <v>8</v>
      </c>
      <c r="J6" s="16">
        <v>23</v>
      </c>
      <c r="K6" s="25">
        <v>0.93820000000000003</v>
      </c>
      <c r="L6" s="25">
        <v>0.9042</v>
      </c>
      <c r="M6" s="25">
        <f>K6-L6</f>
        <v>3.400000000000003E-2</v>
      </c>
      <c r="N6" s="33">
        <f t="shared" si="3"/>
        <v>1.3333333333333286</v>
      </c>
      <c r="O6" s="33">
        <f t="shared" si="4"/>
        <v>6.6666666666666444E-2</v>
      </c>
    </row>
    <row r="7" spans="1:15" x14ac:dyDescent="0.3">
      <c r="A7" s="25">
        <v>900</v>
      </c>
      <c r="B7" s="29">
        <f t="shared" si="1"/>
        <v>333.33333333333331</v>
      </c>
      <c r="C7" s="29">
        <f t="shared" si="2"/>
        <v>166.66666666666666</v>
      </c>
      <c r="D7" s="25">
        <v>1</v>
      </c>
      <c r="E7" s="25">
        <v>26</v>
      </c>
      <c r="F7" s="25">
        <v>78</v>
      </c>
      <c r="G7" s="15">
        <v>-33</v>
      </c>
      <c r="H7" s="25">
        <v>91</v>
      </c>
      <c r="I7" s="25">
        <v>8</v>
      </c>
      <c r="J7" s="16">
        <v>22</v>
      </c>
      <c r="K7" s="25">
        <v>1.0356000000000001</v>
      </c>
      <c r="L7" s="25">
        <v>0.85109999999999997</v>
      </c>
      <c r="M7" s="25">
        <f t="shared" ref="M7:M13" si="5">K7-L7</f>
        <v>0.18450000000000011</v>
      </c>
      <c r="N7" s="33">
        <f t="shared" si="3"/>
        <v>5.3333333333333286</v>
      </c>
      <c r="O7" s="33">
        <f t="shared" si="4"/>
        <v>0.20512820512820495</v>
      </c>
    </row>
    <row r="8" spans="1:15" x14ac:dyDescent="0.3">
      <c r="A8" s="25">
        <v>1500</v>
      </c>
      <c r="B8" s="29">
        <f t="shared" si="1"/>
        <v>200</v>
      </c>
      <c r="C8" s="29">
        <f t="shared" si="2"/>
        <v>100</v>
      </c>
      <c r="D8" s="25">
        <v>1</v>
      </c>
      <c r="E8" s="25">
        <f t="shared" ref="E8" si="6">0.06*B8</f>
        <v>12</v>
      </c>
      <c r="F8" s="25">
        <v>49</v>
      </c>
      <c r="G8" s="15">
        <v>-11</v>
      </c>
      <c r="H8" s="25">
        <v>36</v>
      </c>
      <c r="I8" s="25">
        <v>6</v>
      </c>
      <c r="J8" s="16">
        <v>13</v>
      </c>
      <c r="K8" s="25">
        <v>1.7174</v>
      </c>
      <c r="L8" s="25">
        <v>1.5225</v>
      </c>
      <c r="M8" s="25">
        <f t="shared" si="5"/>
        <v>0.19490000000000007</v>
      </c>
      <c r="N8" s="33">
        <f t="shared" si="3"/>
        <v>1</v>
      </c>
      <c r="O8" s="33">
        <f t="shared" si="4"/>
        <v>8.3333333333333329E-2</v>
      </c>
    </row>
    <row r="9" spans="1:15" x14ac:dyDescent="0.3">
      <c r="A9" s="25">
        <v>1500</v>
      </c>
      <c r="B9" s="29">
        <f t="shared" si="1"/>
        <v>200</v>
      </c>
      <c r="C9" s="29">
        <f t="shared" si="2"/>
        <v>100</v>
      </c>
      <c r="D9" s="25">
        <v>1</v>
      </c>
      <c r="E9" s="25">
        <f t="shared" ref="E9" si="7">0.08*B9</f>
        <v>16</v>
      </c>
      <c r="F9" s="25">
        <v>47</v>
      </c>
      <c r="G9" s="15">
        <v>-17</v>
      </c>
      <c r="H9" s="25">
        <v>56</v>
      </c>
      <c r="I9" s="25">
        <v>6</v>
      </c>
      <c r="J9" s="16">
        <v>13</v>
      </c>
      <c r="K9" s="25">
        <v>1.7063999999999999</v>
      </c>
      <c r="L9" s="25">
        <v>1.4256</v>
      </c>
      <c r="M9" s="25">
        <f t="shared" si="5"/>
        <v>0.28079999999999994</v>
      </c>
      <c r="N9" s="33">
        <f t="shared" si="3"/>
        <v>3</v>
      </c>
      <c r="O9" s="33">
        <f t="shared" si="4"/>
        <v>0.1875</v>
      </c>
    </row>
    <row r="10" spans="1:15" x14ac:dyDescent="0.3">
      <c r="A10" s="25">
        <v>2100</v>
      </c>
      <c r="B10" s="29">
        <f t="shared" si="1"/>
        <v>142.85714285714286</v>
      </c>
      <c r="C10" s="29">
        <f t="shared" si="2"/>
        <v>71.428571428571431</v>
      </c>
      <c r="D10" s="25">
        <v>1</v>
      </c>
      <c r="E10" s="25">
        <v>9</v>
      </c>
      <c r="F10" s="25">
        <v>35</v>
      </c>
      <c r="G10" s="15">
        <v>-14</v>
      </c>
      <c r="H10" s="25">
        <v>36</v>
      </c>
      <c r="I10" s="25">
        <v>5</v>
      </c>
      <c r="J10" s="16">
        <v>9.5</v>
      </c>
      <c r="K10" s="25">
        <v>2.2435999999999998</v>
      </c>
      <c r="L10" s="25">
        <v>2.0796000000000001</v>
      </c>
      <c r="M10" s="25">
        <f t="shared" si="5"/>
        <v>0.1639999999999997</v>
      </c>
      <c r="N10" s="33">
        <f t="shared" si="3"/>
        <v>0.7142857142857153</v>
      </c>
      <c r="O10" s="33">
        <f t="shared" si="4"/>
        <v>7.9365079365079472E-2</v>
      </c>
    </row>
    <row r="11" spans="1:15" x14ac:dyDescent="0.3">
      <c r="A11" s="25">
        <v>2100</v>
      </c>
      <c r="B11" s="29">
        <f t="shared" si="1"/>
        <v>142.85714285714286</v>
      </c>
      <c r="C11" s="29">
        <f t="shared" si="2"/>
        <v>71.428571428571431</v>
      </c>
      <c r="D11" s="25">
        <v>1</v>
      </c>
      <c r="E11" s="25">
        <v>11</v>
      </c>
      <c r="F11" s="25">
        <v>33</v>
      </c>
      <c r="G11" s="15">
        <v>-13</v>
      </c>
      <c r="H11" s="25">
        <v>39</v>
      </c>
      <c r="I11" s="25">
        <v>5</v>
      </c>
      <c r="J11" s="16">
        <v>8.5</v>
      </c>
      <c r="K11" s="25">
        <v>2.3744000000000001</v>
      </c>
      <c r="L11" s="25">
        <v>2.0425</v>
      </c>
      <c r="M11" s="25">
        <f t="shared" si="5"/>
        <v>0.33190000000000008</v>
      </c>
      <c r="N11" s="33">
        <f t="shared" si="3"/>
        <v>2.7142857142857153</v>
      </c>
      <c r="O11" s="33">
        <f t="shared" si="4"/>
        <v>0.24675324675324684</v>
      </c>
    </row>
    <row r="12" spans="1:15" x14ac:dyDescent="0.3">
      <c r="A12" s="25">
        <v>2700</v>
      </c>
      <c r="B12" s="29">
        <f t="shared" si="1"/>
        <v>111.11111111111111</v>
      </c>
      <c r="C12" s="29">
        <f t="shared" si="2"/>
        <v>55.555555555555557</v>
      </c>
      <c r="D12" s="25">
        <v>1</v>
      </c>
      <c r="E12" s="25">
        <v>7</v>
      </c>
      <c r="F12" s="25">
        <v>27</v>
      </c>
      <c r="G12" s="15">
        <v>-9</v>
      </c>
      <c r="H12" s="25">
        <v>28</v>
      </c>
      <c r="I12" s="25">
        <v>4</v>
      </c>
      <c r="J12" s="16">
        <v>7</v>
      </c>
      <c r="K12" s="25">
        <v>2.8462000000000001</v>
      </c>
      <c r="L12" s="25">
        <v>2.7214</v>
      </c>
      <c r="M12" s="25">
        <f t="shared" si="5"/>
        <v>0.12480000000000002</v>
      </c>
      <c r="N12" s="33">
        <f t="shared" si="3"/>
        <v>0.77777777777777857</v>
      </c>
      <c r="O12" s="33">
        <f t="shared" si="4"/>
        <v>0.11111111111111123</v>
      </c>
    </row>
    <row r="13" spans="1:15" x14ac:dyDescent="0.3">
      <c r="A13" s="25">
        <v>2700</v>
      </c>
      <c r="B13" s="29">
        <f t="shared" si="1"/>
        <v>111.11111111111111</v>
      </c>
      <c r="C13" s="29">
        <f t="shared" si="2"/>
        <v>55.555555555555557</v>
      </c>
      <c r="D13" s="25">
        <v>1</v>
      </c>
      <c r="E13" s="25">
        <v>9</v>
      </c>
      <c r="F13" s="25">
        <v>26</v>
      </c>
      <c r="G13" s="15">
        <v>-11</v>
      </c>
      <c r="H13" s="25">
        <v>32</v>
      </c>
      <c r="I13" s="25">
        <v>4</v>
      </c>
      <c r="J13" s="16">
        <v>7</v>
      </c>
      <c r="K13" s="25">
        <v>3.0914999999999999</v>
      </c>
      <c r="L13" s="25">
        <v>2.5238999999999998</v>
      </c>
      <c r="M13" s="25">
        <f t="shared" si="5"/>
        <v>0.5676000000000001</v>
      </c>
      <c r="N13" s="33">
        <f t="shared" si="3"/>
        <v>1.7777777777777786</v>
      </c>
      <c r="O13" s="33">
        <f t="shared" si="4"/>
        <v>0.19753086419753096</v>
      </c>
    </row>
    <row r="14" spans="1:15" x14ac:dyDescent="0.3">
      <c r="A14" s="18">
        <v>3300</v>
      </c>
      <c r="B14" s="34">
        <v>90.909090909090907</v>
      </c>
      <c r="C14" s="34">
        <v>45.454545454545453</v>
      </c>
      <c r="D14" s="18">
        <v>1</v>
      </c>
      <c r="E14" s="34">
        <v>5.4545454545454541</v>
      </c>
      <c r="F14" s="18">
        <v>21.6</v>
      </c>
      <c r="G14" s="11">
        <v>-6</v>
      </c>
      <c r="H14" s="18">
        <v>16.5</v>
      </c>
      <c r="I14" s="18">
        <v>3</v>
      </c>
      <c r="J14" s="12">
        <v>6.5</v>
      </c>
      <c r="K14" s="35">
        <v>3.8582999999999998</v>
      </c>
      <c r="L14" s="35">
        <v>3.4763000000000002</v>
      </c>
      <c r="M14" s="18">
        <v>0.38199999999999967</v>
      </c>
      <c r="N14" s="35">
        <v>1.1272727272727252</v>
      </c>
      <c r="O14" s="35">
        <v>0.2066666666666663</v>
      </c>
    </row>
    <row r="15" spans="1:15" x14ac:dyDescent="0.3">
      <c r="A15" s="18">
        <v>3300</v>
      </c>
      <c r="B15" s="34">
        <v>90.909090909090907</v>
      </c>
      <c r="C15" s="34">
        <v>45.454545454545453</v>
      </c>
      <c r="D15" s="18">
        <v>1</v>
      </c>
      <c r="E15" s="34">
        <v>7.2727272727272725</v>
      </c>
      <c r="F15" s="18">
        <v>20.8</v>
      </c>
      <c r="G15" s="11">
        <v>-6</v>
      </c>
      <c r="H15" s="18">
        <v>16.5</v>
      </c>
      <c r="I15" s="18">
        <v>3</v>
      </c>
      <c r="J15" s="12">
        <v>6.5</v>
      </c>
      <c r="K15" s="35">
        <v>3.8759999999999999</v>
      </c>
      <c r="L15" s="35">
        <v>3.5354000000000001</v>
      </c>
      <c r="M15" s="18">
        <v>0.34059999999999979</v>
      </c>
      <c r="N15" s="35">
        <v>1.9272727272727259</v>
      </c>
      <c r="O15" s="35">
        <v>0.26499999999999985</v>
      </c>
    </row>
    <row r="16" spans="1:15" x14ac:dyDescent="0.3">
      <c r="A16" s="18">
        <v>3900</v>
      </c>
      <c r="B16" s="34">
        <v>76.92307692307692</v>
      </c>
      <c r="C16" s="34">
        <v>38.46153846153846</v>
      </c>
      <c r="D16" s="18">
        <v>1</v>
      </c>
      <c r="E16" s="34">
        <v>4.615384615384615</v>
      </c>
      <c r="F16" s="18">
        <v>18.3</v>
      </c>
      <c r="G16" s="11">
        <v>-4</v>
      </c>
      <c r="H16" s="18">
        <v>14</v>
      </c>
      <c r="I16" s="18">
        <v>2</v>
      </c>
      <c r="J16" s="12">
        <v>6</v>
      </c>
      <c r="K16" s="35">
        <v>4.5307000000000004</v>
      </c>
      <c r="L16" s="35">
        <v>3.9990000000000001</v>
      </c>
      <c r="M16" s="18">
        <v>0.53170000000000028</v>
      </c>
      <c r="N16" s="35">
        <v>0.93076923076922924</v>
      </c>
      <c r="O16" s="35">
        <v>0.20166666666666636</v>
      </c>
    </row>
    <row r="17" spans="1:15" x14ac:dyDescent="0.3">
      <c r="A17" s="18">
        <v>3900</v>
      </c>
      <c r="B17" s="34">
        <v>76.92307692307692</v>
      </c>
      <c r="C17" s="34">
        <v>38.46153846153846</v>
      </c>
      <c r="D17" s="18">
        <v>1</v>
      </c>
      <c r="E17" s="34">
        <v>6.1538461538461533</v>
      </c>
      <c r="F17" s="18">
        <v>17.600000000000001</v>
      </c>
      <c r="G17" s="11">
        <v>-3</v>
      </c>
      <c r="H17" s="18">
        <v>14.5</v>
      </c>
      <c r="I17" s="18">
        <v>2</v>
      </c>
      <c r="J17" s="12">
        <v>5</v>
      </c>
      <c r="K17" s="35">
        <v>4.3491</v>
      </c>
      <c r="L17" s="35">
        <v>4.0035999999999996</v>
      </c>
      <c r="M17" s="18">
        <v>0.34550000000000036</v>
      </c>
      <c r="N17" s="35">
        <v>1.6307692307692285</v>
      </c>
      <c r="O17" s="35">
        <v>0.26499999999999968</v>
      </c>
    </row>
    <row r="18" spans="1:15" x14ac:dyDescent="0.3">
      <c r="A18" s="18">
        <v>4300</v>
      </c>
      <c r="B18" s="34">
        <v>69.767441860465112</v>
      </c>
      <c r="C18" s="34">
        <v>34.883720930232556</v>
      </c>
      <c r="D18" s="18">
        <v>1</v>
      </c>
      <c r="E18" s="34">
        <v>4.1860465116279064</v>
      </c>
      <c r="F18" s="18">
        <v>16.600000000000001</v>
      </c>
      <c r="G18" s="11">
        <v>-3</v>
      </c>
      <c r="H18" s="18">
        <v>13</v>
      </c>
      <c r="I18" s="18">
        <v>2</v>
      </c>
      <c r="J18" s="12">
        <v>5</v>
      </c>
      <c r="K18" s="35">
        <v>4.8967000000000001</v>
      </c>
      <c r="L18" s="35">
        <v>4.3819999999999997</v>
      </c>
      <c r="M18" s="18">
        <v>0.51470000000000038</v>
      </c>
      <c r="N18" s="35">
        <v>0.84186046511627666</v>
      </c>
      <c r="O18" s="35">
        <v>0.20111111111111057</v>
      </c>
    </row>
    <row r="19" spans="1:15" x14ac:dyDescent="0.3">
      <c r="A19" s="18">
        <v>4300</v>
      </c>
      <c r="B19" s="34">
        <v>69.767441860465112</v>
      </c>
      <c r="C19" s="34">
        <v>34.883720930232556</v>
      </c>
      <c r="D19" s="18">
        <v>1</v>
      </c>
      <c r="E19" s="34">
        <v>5.5813953488372094</v>
      </c>
      <c r="F19" s="18">
        <v>16</v>
      </c>
      <c r="G19" s="11">
        <v>-3</v>
      </c>
      <c r="H19" s="18">
        <v>13</v>
      </c>
      <c r="I19" s="18">
        <v>2</v>
      </c>
      <c r="J19" s="12">
        <v>5</v>
      </c>
      <c r="K19" s="35">
        <v>4.8411999999999997</v>
      </c>
      <c r="L19" s="35">
        <v>4.4028</v>
      </c>
      <c r="M19" s="18">
        <v>0.43839999999999968</v>
      </c>
      <c r="N19" s="35">
        <v>1.4418604651162781</v>
      </c>
      <c r="O19" s="35">
        <v>0.25833333333333314</v>
      </c>
    </row>
    <row r="20" spans="1:15" x14ac:dyDescent="0.3">
      <c r="A20" s="18">
        <v>4900</v>
      </c>
      <c r="B20" s="34">
        <v>61.224489795918366</v>
      </c>
      <c r="C20" s="34">
        <v>30.612244897959183</v>
      </c>
      <c r="D20" s="18">
        <v>1</v>
      </c>
      <c r="E20" s="34">
        <v>3.6734693877551017</v>
      </c>
      <c r="F20" s="18">
        <v>14.5</v>
      </c>
      <c r="G20" s="11">
        <v>-3</v>
      </c>
      <c r="H20" s="18">
        <v>11</v>
      </c>
      <c r="I20" s="18">
        <v>2</v>
      </c>
      <c r="J20" s="12">
        <v>4</v>
      </c>
      <c r="K20" s="35">
        <v>5.6102999999999996</v>
      </c>
      <c r="L20" s="35">
        <v>5.0852000000000004</v>
      </c>
      <c r="M20" s="18">
        <v>0.52509999999999923</v>
      </c>
      <c r="N20" s="35">
        <v>0.80612244897959151</v>
      </c>
      <c r="O20" s="35">
        <v>0.21944444444444439</v>
      </c>
    </row>
    <row r="21" spans="1:15" x14ac:dyDescent="0.3">
      <c r="A21" s="18">
        <v>4900</v>
      </c>
      <c r="B21" s="34">
        <v>61.224489795918366</v>
      </c>
      <c r="C21" s="34">
        <v>30.612244897959183</v>
      </c>
      <c r="D21" s="18">
        <v>1</v>
      </c>
      <c r="E21" s="34">
        <v>4.8979591836734695</v>
      </c>
      <c r="F21" s="18">
        <v>14</v>
      </c>
      <c r="G21" s="11">
        <v>-2.5</v>
      </c>
      <c r="H21" s="18">
        <v>11</v>
      </c>
      <c r="I21" s="18">
        <v>2</v>
      </c>
      <c r="J21" s="12">
        <v>4</v>
      </c>
      <c r="K21" s="35">
        <v>5.6363000000000003</v>
      </c>
      <c r="L21" s="35">
        <v>5.1215999999999999</v>
      </c>
      <c r="M21" s="18">
        <v>0.51470000000000038</v>
      </c>
      <c r="N21" s="35">
        <v>1.3061224489795915</v>
      </c>
      <c r="O21" s="35">
        <v>0.26666666666666661</v>
      </c>
    </row>
    <row r="22" spans="1:15" x14ac:dyDescent="0.3">
      <c r="A22" s="25">
        <v>5100</v>
      </c>
      <c r="B22" s="34">
        <v>58.823529411764703</v>
      </c>
      <c r="C22" s="34">
        <v>29.411764705882351</v>
      </c>
      <c r="D22" s="18">
        <v>1</v>
      </c>
      <c r="E22" s="25">
        <v>3.52</v>
      </c>
      <c r="F22" s="25">
        <v>14</v>
      </c>
      <c r="G22" s="15">
        <v>-3</v>
      </c>
      <c r="H22" s="25">
        <v>10.5</v>
      </c>
      <c r="I22" s="25">
        <v>2</v>
      </c>
      <c r="J22" s="16">
        <v>4</v>
      </c>
      <c r="K22" s="36">
        <v>5.9752999999999998</v>
      </c>
      <c r="L22" s="36">
        <v>5.2797000000000001</v>
      </c>
      <c r="M22" s="18">
        <v>0.69559999999999977</v>
      </c>
      <c r="N22" s="35">
        <v>0.70588235294117574</v>
      </c>
      <c r="O22" s="35">
        <v>0.20053475935828857</v>
      </c>
    </row>
    <row r="23" spans="1:15" x14ac:dyDescent="0.3">
      <c r="A23" s="25">
        <v>5100</v>
      </c>
      <c r="B23" s="34">
        <v>58.823529411764703</v>
      </c>
      <c r="C23" s="34">
        <v>29.411764705882351</v>
      </c>
      <c r="D23" s="18">
        <v>1</v>
      </c>
      <c r="E23" s="25">
        <v>4.7</v>
      </c>
      <c r="F23" s="25">
        <v>13.4</v>
      </c>
      <c r="G23" s="15">
        <v>-3</v>
      </c>
      <c r="H23" s="25">
        <v>10.5</v>
      </c>
      <c r="I23" s="25">
        <v>2</v>
      </c>
      <c r="J23" s="16">
        <v>4</v>
      </c>
      <c r="K23" s="36">
        <v>5.9592999999999998</v>
      </c>
      <c r="L23" s="36">
        <v>5.3662000000000001</v>
      </c>
      <c r="M23" s="18">
        <v>0.59309999999999974</v>
      </c>
      <c r="N23" s="35">
        <v>1.3058823529411754</v>
      </c>
      <c r="O23" s="35">
        <v>0.27784730913642031</v>
      </c>
    </row>
    <row r="24" spans="1:15" x14ac:dyDescent="0.3">
      <c r="A24" s="25">
        <v>5500</v>
      </c>
      <c r="B24" s="34">
        <v>54.545454545454547</v>
      </c>
      <c r="C24" s="34">
        <v>27.272727272727273</v>
      </c>
      <c r="D24" s="18">
        <v>1</v>
      </c>
      <c r="E24" s="25">
        <v>3.27</v>
      </c>
      <c r="F24" s="25">
        <v>13</v>
      </c>
      <c r="G24" s="15">
        <v>-3</v>
      </c>
      <c r="H24" s="25">
        <v>10</v>
      </c>
      <c r="I24" s="25">
        <v>2</v>
      </c>
      <c r="J24" s="16">
        <v>4</v>
      </c>
      <c r="K24" s="36">
        <v>6.2968000000000002</v>
      </c>
      <c r="L24" s="36">
        <v>5.7355</v>
      </c>
      <c r="M24" s="18">
        <v>0.56130000000000013</v>
      </c>
      <c r="N24" s="35">
        <v>0.63636363636363669</v>
      </c>
      <c r="O24" s="35">
        <v>0.19460661662496534</v>
      </c>
    </row>
    <row r="25" spans="1:15" x14ac:dyDescent="0.3">
      <c r="A25" s="25">
        <v>5500</v>
      </c>
      <c r="B25" s="34">
        <v>54.545454545454547</v>
      </c>
      <c r="C25" s="34">
        <v>27.272727272727273</v>
      </c>
      <c r="D25" s="18">
        <v>1</v>
      </c>
      <c r="E25" s="25">
        <v>4.3600000000000003</v>
      </c>
      <c r="F25" s="25">
        <v>12.5</v>
      </c>
      <c r="G25" s="15">
        <v>-3</v>
      </c>
      <c r="H25" s="25">
        <v>9.5</v>
      </c>
      <c r="I25" s="25">
        <v>2</v>
      </c>
      <c r="J25" s="16">
        <v>4</v>
      </c>
      <c r="K25" s="36">
        <v>6.5831</v>
      </c>
      <c r="L25" s="36">
        <v>5.8070000000000004</v>
      </c>
      <c r="M25" s="18">
        <v>0.77609999999999957</v>
      </c>
      <c r="N25" s="35">
        <v>1.1363636363636367</v>
      </c>
      <c r="O25" s="35">
        <v>0.26063386155129281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6554-69D9-46B8-BDAF-6C9C904F208D}">
  <dimension ref="A1:L43"/>
  <sheetViews>
    <sheetView topLeftCell="A10" workbookViewId="0">
      <selection activeCell="B35" sqref="B35"/>
    </sheetView>
  </sheetViews>
  <sheetFormatPr defaultRowHeight="14.4" x14ac:dyDescent="0.3"/>
  <cols>
    <col min="1" max="1" width="13.77734375" style="18" customWidth="1"/>
    <col min="2" max="2" width="15.109375" style="18" customWidth="1"/>
    <col min="3" max="3" width="13.77734375" style="12" customWidth="1"/>
    <col min="4" max="7" width="13.77734375" style="61" customWidth="1"/>
    <col min="8" max="12" width="13.77734375" style="18" customWidth="1"/>
    <col min="13" max="16384" width="8.88671875" style="18"/>
  </cols>
  <sheetData>
    <row r="1" spans="1:12" x14ac:dyDescent="0.3">
      <c r="A1" s="53" t="s">
        <v>19</v>
      </c>
      <c r="B1" s="53" t="s">
        <v>31</v>
      </c>
      <c r="C1" s="50" t="s">
        <v>20</v>
      </c>
      <c r="D1" s="53" t="s">
        <v>21</v>
      </c>
      <c r="E1" s="53" t="s">
        <v>17</v>
      </c>
      <c r="F1" s="53" t="s">
        <v>18</v>
      </c>
      <c r="G1" s="53" t="s">
        <v>22</v>
      </c>
      <c r="H1" s="50" t="s">
        <v>16</v>
      </c>
      <c r="K1" s="41"/>
      <c r="L1" s="41"/>
    </row>
    <row r="2" spans="1:12" x14ac:dyDescent="0.3">
      <c r="A2" s="54">
        <v>600</v>
      </c>
      <c r="B2" s="54" t="s">
        <v>27</v>
      </c>
      <c r="C2" s="51">
        <v>-35.914733189990301</v>
      </c>
      <c r="D2" s="56">
        <v>29.984217209697</v>
      </c>
      <c r="E2" s="56">
        <v>100.973446425677</v>
      </c>
      <c r="F2" s="56">
        <v>7.9741056275924302</v>
      </c>
      <c r="G2" s="56">
        <v>25.753370171978801</v>
      </c>
      <c r="H2" s="51">
        <v>87.602890050253194</v>
      </c>
      <c r="I2" s="40" t="s">
        <v>24</v>
      </c>
      <c r="K2" s="37"/>
      <c r="L2" s="37"/>
    </row>
    <row r="3" spans="1:12" x14ac:dyDescent="0.3">
      <c r="A3" s="54">
        <v>600</v>
      </c>
      <c r="B3" s="54" t="s">
        <v>30</v>
      </c>
      <c r="C3" s="51">
        <v>-35.930096774700601</v>
      </c>
      <c r="D3" s="56">
        <v>29.985551541776399</v>
      </c>
      <c r="E3" s="56">
        <v>100.977154949716</v>
      </c>
      <c r="F3" s="56">
        <v>7.9771179541300503</v>
      </c>
      <c r="G3" s="56">
        <v>25.747185751274301</v>
      </c>
      <c r="H3" s="51">
        <v>87.602955345526695</v>
      </c>
      <c r="I3" s="40" t="s">
        <v>24</v>
      </c>
      <c r="K3" s="37"/>
      <c r="L3" s="37"/>
    </row>
    <row r="4" spans="1:12" x14ac:dyDescent="0.3">
      <c r="A4" s="55">
        <v>600</v>
      </c>
      <c r="B4" s="55" t="s">
        <v>28</v>
      </c>
      <c r="C4" s="52">
        <v>-35.918869642291597</v>
      </c>
      <c r="D4" s="57">
        <v>29.982693039615999</v>
      </c>
      <c r="E4" s="57">
        <v>100.97229785248</v>
      </c>
      <c r="F4" s="57">
        <v>7.9766342946917801</v>
      </c>
      <c r="G4" s="57">
        <v>25.739178902952801</v>
      </c>
      <c r="H4" s="52">
        <v>87.596539039952901</v>
      </c>
      <c r="I4" s="42" t="s">
        <v>24</v>
      </c>
      <c r="K4" s="37"/>
      <c r="L4" s="37"/>
    </row>
    <row r="5" spans="1:12" x14ac:dyDescent="0.3">
      <c r="A5" s="54">
        <v>700</v>
      </c>
      <c r="B5" s="54" t="s">
        <v>27</v>
      </c>
      <c r="C5" s="51">
        <v>-35.794417648171901</v>
      </c>
      <c r="D5" s="56">
        <v>29.9747181403316</v>
      </c>
      <c r="E5" s="56">
        <v>100.891544418986</v>
      </c>
      <c r="F5" s="56">
        <v>7.6410496181031897</v>
      </c>
      <c r="G5" s="56">
        <v>23.6480427168066</v>
      </c>
      <c r="H5" s="51">
        <v>85.967097592780206</v>
      </c>
      <c r="I5" s="40" t="s">
        <v>24</v>
      </c>
      <c r="K5" s="37"/>
      <c r="L5" s="37"/>
    </row>
    <row r="6" spans="1:12" x14ac:dyDescent="0.3">
      <c r="A6" s="54">
        <v>700</v>
      </c>
      <c r="B6" s="54" t="s">
        <v>30</v>
      </c>
      <c r="C6" s="51">
        <v>-35.878953269708298</v>
      </c>
      <c r="D6" s="56">
        <v>29.981101662410399</v>
      </c>
      <c r="E6" s="56">
        <v>100.936896985456</v>
      </c>
      <c r="F6" s="56">
        <v>7.7682697669482899</v>
      </c>
      <c r="G6" s="56">
        <v>24.089997057841</v>
      </c>
      <c r="H6" s="51">
        <v>86.445553396682001</v>
      </c>
      <c r="I6" s="40" t="s">
        <v>24</v>
      </c>
      <c r="K6" s="37"/>
      <c r="L6" s="37"/>
    </row>
    <row r="7" spans="1:12" x14ac:dyDescent="0.3">
      <c r="A7" s="55">
        <v>700</v>
      </c>
      <c r="B7" s="55" t="s">
        <v>28</v>
      </c>
      <c r="C7" s="52">
        <v>-35.906863263533097</v>
      </c>
      <c r="D7" s="57">
        <v>29.9825753036313</v>
      </c>
      <c r="E7" s="57">
        <v>100.945857558068</v>
      </c>
      <c r="F7" s="57">
        <v>7.8173825971789999</v>
      </c>
      <c r="G7" s="57">
        <v>24.0273532127895</v>
      </c>
      <c r="H7" s="52">
        <v>86.454199170372803</v>
      </c>
      <c r="I7" s="42" t="s">
        <v>24</v>
      </c>
      <c r="K7" s="37"/>
      <c r="L7" s="37"/>
    </row>
    <row r="8" spans="1:12" x14ac:dyDescent="0.3">
      <c r="A8" s="54">
        <v>900</v>
      </c>
      <c r="B8" s="54" t="s">
        <v>27</v>
      </c>
      <c r="C8" s="51">
        <v>-33.476823659801198</v>
      </c>
      <c r="D8" s="56">
        <v>20.0297419656372</v>
      </c>
      <c r="E8" s="56">
        <v>93.096741178007505</v>
      </c>
      <c r="F8" s="56">
        <v>7.9764602304672403</v>
      </c>
      <c r="G8" s="56">
        <v>25.193016429905001</v>
      </c>
      <c r="H8" s="51">
        <v>86.522972825893603</v>
      </c>
      <c r="I8" s="39" t="s">
        <v>23</v>
      </c>
      <c r="K8" s="37"/>
      <c r="L8" s="37"/>
    </row>
    <row r="9" spans="1:12" x14ac:dyDescent="0.3">
      <c r="A9" s="54">
        <v>900</v>
      </c>
      <c r="B9" s="54" t="s">
        <v>30</v>
      </c>
      <c r="C9" s="51">
        <v>-32.998048627261603</v>
      </c>
      <c r="D9" s="56">
        <v>22.217431411669398</v>
      </c>
      <c r="E9" s="56">
        <v>91</v>
      </c>
      <c r="F9" s="56">
        <v>7.9290296672398002</v>
      </c>
      <c r="G9" s="56">
        <v>24.445841343900501</v>
      </c>
      <c r="H9" s="51">
        <v>84.820410339101599</v>
      </c>
      <c r="I9" s="40" t="s">
        <v>24</v>
      </c>
      <c r="K9" s="37"/>
      <c r="L9" s="37"/>
    </row>
    <row r="10" spans="1:12" x14ac:dyDescent="0.3">
      <c r="A10" s="55">
        <v>900</v>
      </c>
      <c r="B10" s="55" t="s">
        <v>28</v>
      </c>
      <c r="C10" s="52">
        <v>-34.510975778171797</v>
      </c>
      <c r="D10" s="57">
        <v>26.387972585473602</v>
      </c>
      <c r="E10" s="57">
        <v>96.251689525661007</v>
      </c>
      <c r="F10" s="57">
        <v>7.8848622829770498</v>
      </c>
      <c r="G10" s="57">
        <v>22.696954066481702</v>
      </c>
      <c r="H10" s="52">
        <v>81.723988940418494</v>
      </c>
      <c r="I10" s="42" t="s">
        <v>24</v>
      </c>
      <c r="K10" s="37"/>
      <c r="L10" s="37"/>
    </row>
    <row r="11" spans="1:12" x14ac:dyDescent="0.3">
      <c r="A11" s="54">
        <v>1500</v>
      </c>
      <c r="B11" s="54" t="s">
        <v>27</v>
      </c>
      <c r="C11" s="51">
        <v>-12.2197520422186</v>
      </c>
      <c r="D11" s="56">
        <v>10.0670751826536</v>
      </c>
      <c r="E11" s="56">
        <v>35.708286240758703</v>
      </c>
      <c r="F11" s="56">
        <v>5.8522756920433503</v>
      </c>
      <c r="G11" s="56">
        <v>12.406681686195901</v>
      </c>
      <c r="H11" s="51">
        <v>48.527906531485499</v>
      </c>
      <c r="I11" s="40" t="s">
        <v>24</v>
      </c>
      <c r="K11" s="37"/>
      <c r="L11" s="37"/>
    </row>
    <row r="12" spans="1:12" x14ac:dyDescent="0.3">
      <c r="A12" s="54">
        <v>1500</v>
      </c>
      <c r="B12" s="54" t="s">
        <v>30</v>
      </c>
      <c r="C12" s="51">
        <v>-18</v>
      </c>
      <c r="D12" s="56">
        <v>13.629971093643199</v>
      </c>
      <c r="E12" s="56">
        <v>53.831570662407202</v>
      </c>
      <c r="F12" s="56">
        <v>6.2379670170691899</v>
      </c>
      <c r="G12" s="56">
        <v>12.4156610589986</v>
      </c>
      <c r="H12" s="51">
        <v>47.6936855882552</v>
      </c>
      <c r="I12" s="40" t="s">
        <v>24</v>
      </c>
      <c r="K12" s="37"/>
      <c r="L12" s="37"/>
    </row>
    <row r="13" spans="1:12" x14ac:dyDescent="0.3">
      <c r="A13" s="55">
        <v>1500</v>
      </c>
      <c r="B13" s="55" t="s">
        <v>28</v>
      </c>
      <c r="C13" s="52">
        <v>-19.321099455901301</v>
      </c>
      <c r="D13" s="57">
        <v>14.685988274665499</v>
      </c>
      <c r="E13" s="57">
        <v>57.3609155906029</v>
      </c>
      <c r="F13" s="57">
        <v>5.96971610345273</v>
      </c>
      <c r="G13" s="57">
        <v>12.363822804952299</v>
      </c>
      <c r="H13" s="52">
        <v>45.930944542347802</v>
      </c>
      <c r="I13" s="42" t="s">
        <v>24</v>
      </c>
      <c r="K13" s="37"/>
      <c r="L13" s="37"/>
    </row>
    <row r="14" spans="1:12" x14ac:dyDescent="0.3">
      <c r="A14" s="54">
        <v>2100</v>
      </c>
      <c r="B14" s="54" t="s">
        <v>27</v>
      </c>
      <c r="C14" s="51">
        <v>-20.949108005294899</v>
      </c>
      <c r="D14" s="56">
        <v>6.6531838215044399</v>
      </c>
      <c r="E14" s="56">
        <v>37.923121922433701</v>
      </c>
      <c r="F14" s="56">
        <v>6.3422330660796096</v>
      </c>
      <c r="G14" s="56">
        <v>7.9140270958657197</v>
      </c>
      <c r="H14" s="51">
        <v>32.950071663785103</v>
      </c>
      <c r="I14" s="39" t="s">
        <v>23</v>
      </c>
      <c r="K14" s="37"/>
      <c r="L14" s="37"/>
    </row>
    <row r="15" spans="1:12" x14ac:dyDescent="0.3">
      <c r="A15" s="54">
        <v>2100</v>
      </c>
      <c r="B15" s="54" t="s">
        <v>30</v>
      </c>
      <c r="C15" s="51">
        <v>-13.8831708066221</v>
      </c>
      <c r="D15" s="56">
        <v>9.6170910034324901</v>
      </c>
      <c r="E15" s="56">
        <v>38.678488469760197</v>
      </c>
      <c r="F15" s="56">
        <v>5.8797189087957298</v>
      </c>
      <c r="G15" s="56">
        <v>8.1329162122143099</v>
      </c>
      <c r="H15" s="51">
        <v>33.711743765346803</v>
      </c>
      <c r="I15" s="40" t="s">
        <v>24</v>
      </c>
      <c r="K15" s="37"/>
      <c r="L15" s="37"/>
    </row>
    <row r="16" spans="1:12" x14ac:dyDescent="0.3">
      <c r="A16" s="55">
        <v>2100</v>
      </c>
      <c r="B16" s="55" t="s">
        <v>28</v>
      </c>
      <c r="C16" s="52">
        <v>-12.3937466035879</v>
      </c>
      <c r="D16" s="57">
        <v>10.793186087626699</v>
      </c>
      <c r="E16" s="57">
        <v>36.9986296269308</v>
      </c>
      <c r="F16" s="57">
        <v>5.5288043392196</v>
      </c>
      <c r="G16" s="57">
        <v>8.5098300963890807</v>
      </c>
      <c r="H16" s="52">
        <v>33.285007716786701</v>
      </c>
      <c r="I16" s="42" t="s">
        <v>24</v>
      </c>
      <c r="K16" s="37"/>
      <c r="L16" s="37"/>
    </row>
    <row r="17" spans="1:12" x14ac:dyDescent="0.3">
      <c r="A17" s="54">
        <v>2700</v>
      </c>
      <c r="B17" s="54" t="s">
        <v>27</v>
      </c>
      <c r="C17" s="51">
        <v>-9.8945019600106807</v>
      </c>
      <c r="D17" s="56">
        <v>5.1168065904505697</v>
      </c>
      <c r="E17" s="56">
        <v>23.067295952649101</v>
      </c>
      <c r="F17" s="56">
        <v>4.6991405195691103</v>
      </c>
      <c r="G17" s="56">
        <v>6.4115234453647103</v>
      </c>
      <c r="H17" s="51">
        <v>25.385173414535402</v>
      </c>
      <c r="I17" s="39" t="s">
        <v>23</v>
      </c>
      <c r="K17" s="37"/>
      <c r="L17" s="37"/>
    </row>
    <row r="18" spans="1:12" x14ac:dyDescent="0.3">
      <c r="A18" s="54">
        <v>2700</v>
      </c>
      <c r="B18" s="54" t="s">
        <v>30</v>
      </c>
      <c r="C18" s="51">
        <v>-16.351445199367301</v>
      </c>
      <c r="D18" s="56">
        <v>4.8286772844812296</v>
      </c>
      <c r="E18" s="56">
        <v>24.581882316542199</v>
      </c>
      <c r="F18" s="56">
        <v>5.5172434078051804</v>
      </c>
      <c r="G18" s="56">
        <v>6.4060513674202104</v>
      </c>
      <c r="H18" s="51">
        <v>24.528451722655198</v>
      </c>
      <c r="I18" s="39" t="s">
        <v>23</v>
      </c>
      <c r="K18" s="37"/>
      <c r="L18" s="37"/>
    </row>
    <row r="19" spans="1:12" x14ac:dyDescent="0.3">
      <c r="A19" s="55">
        <v>2700</v>
      </c>
      <c r="B19" s="55" t="s">
        <v>28</v>
      </c>
      <c r="C19" s="52">
        <v>-10.5136558412251</v>
      </c>
      <c r="D19" s="57">
        <v>7.1279747839329</v>
      </c>
      <c r="E19" s="62">
        <v>26.670349905684201</v>
      </c>
      <c r="F19" s="57">
        <v>4.42623505374657</v>
      </c>
      <c r="G19" s="57">
        <v>7.2355377936066096</v>
      </c>
      <c r="H19" s="52">
        <v>25.409712913356199</v>
      </c>
      <c r="I19" s="42" t="s">
        <v>24</v>
      </c>
      <c r="J19" s="44" t="s">
        <v>25</v>
      </c>
      <c r="K19" s="37"/>
      <c r="L19" s="37"/>
    </row>
    <row r="20" spans="1:12" x14ac:dyDescent="0.3">
      <c r="A20" s="56">
        <v>3300</v>
      </c>
      <c r="B20" s="54" t="s">
        <v>27</v>
      </c>
      <c r="C20" s="59">
        <v>-5.5991534368626601</v>
      </c>
      <c r="D20" s="56">
        <v>5.5249076316665304</v>
      </c>
      <c r="E20" s="56">
        <v>16.094570760747501</v>
      </c>
      <c r="F20" s="56">
        <v>2.9474521650946701</v>
      </c>
      <c r="G20" s="56">
        <v>6.6329962263030504</v>
      </c>
      <c r="H20" s="51">
        <v>21.308749485818598</v>
      </c>
      <c r="I20" s="40" t="s">
        <v>24</v>
      </c>
      <c r="J20" s="44" t="s">
        <v>25</v>
      </c>
      <c r="K20" s="37"/>
      <c r="L20" s="37"/>
    </row>
    <row r="21" spans="1:12" x14ac:dyDescent="0.3">
      <c r="A21" s="56">
        <v>3300</v>
      </c>
      <c r="B21" s="54" t="s">
        <v>30</v>
      </c>
      <c r="C21" s="59">
        <v>-5.5686356785822699</v>
      </c>
      <c r="D21" s="56">
        <v>5.9167594077981498</v>
      </c>
      <c r="E21" s="56">
        <v>16.174796847096999</v>
      </c>
      <c r="F21" s="56">
        <v>2.9161091376756199</v>
      </c>
      <c r="G21" s="56">
        <v>6.6809845031053197</v>
      </c>
      <c r="H21" s="51">
        <v>21.034282646112501</v>
      </c>
      <c r="I21" s="40" t="s">
        <v>24</v>
      </c>
      <c r="J21" s="44" t="s">
        <v>25</v>
      </c>
      <c r="K21" s="37"/>
      <c r="L21" s="37"/>
    </row>
    <row r="22" spans="1:12" x14ac:dyDescent="0.3">
      <c r="A22" s="57">
        <v>3300</v>
      </c>
      <c r="B22" s="55" t="s">
        <v>28</v>
      </c>
      <c r="C22" s="52">
        <v>-5.5695530724800104</v>
      </c>
      <c r="D22" s="57">
        <v>6.1514129553568901</v>
      </c>
      <c r="E22" s="57">
        <v>16.125551254810301</v>
      </c>
      <c r="F22" s="57">
        <v>2.8942658146109799</v>
      </c>
      <c r="G22" s="57">
        <v>6.6794239232350598</v>
      </c>
      <c r="H22" s="52">
        <v>20.713843460481399</v>
      </c>
      <c r="I22" s="42" t="s">
        <v>24</v>
      </c>
      <c r="J22" s="44" t="s">
        <v>25</v>
      </c>
      <c r="K22" s="37"/>
      <c r="L22" s="37"/>
    </row>
    <row r="23" spans="1:12" x14ac:dyDescent="0.3">
      <c r="A23" s="56">
        <v>3900</v>
      </c>
      <c r="B23" s="54" t="s">
        <v>27</v>
      </c>
      <c r="C23" s="59">
        <v>-4.8184741147408401</v>
      </c>
      <c r="D23" s="56">
        <v>4.7376554708755103</v>
      </c>
      <c r="E23" s="56">
        <v>14.550348625822799</v>
      </c>
      <c r="F23" s="56">
        <v>2.4023521785080599</v>
      </c>
      <c r="G23" s="56">
        <v>5.9406573964222904</v>
      </c>
      <c r="H23" s="51">
        <v>18.849253415691599</v>
      </c>
      <c r="I23" s="40" t="s">
        <v>24</v>
      </c>
      <c r="J23" s="44" t="s">
        <v>25</v>
      </c>
      <c r="K23" s="37"/>
      <c r="L23" s="37"/>
    </row>
    <row r="24" spans="1:12" x14ac:dyDescent="0.3">
      <c r="A24" s="56">
        <v>3900</v>
      </c>
      <c r="B24" s="54" t="s">
        <v>30</v>
      </c>
      <c r="C24" s="51">
        <v>-4.98884853540281</v>
      </c>
      <c r="D24" s="56">
        <v>4.9459600976838001</v>
      </c>
      <c r="E24" s="56">
        <v>14.231055431833999</v>
      </c>
      <c r="F24" s="56">
        <v>2.4036435500668598</v>
      </c>
      <c r="G24" s="56">
        <v>6.1796399518765801</v>
      </c>
      <c r="H24" s="51">
        <v>18.5793395813348</v>
      </c>
      <c r="I24" s="40" t="s">
        <v>24</v>
      </c>
      <c r="J24" s="44"/>
      <c r="K24" s="37"/>
      <c r="L24" s="37"/>
    </row>
    <row r="25" spans="1:12" x14ac:dyDescent="0.3">
      <c r="A25" s="57">
        <v>3900</v>
      </c>
      <c r="B25" s="55" t="s">
        <v>28</v>
      </c>
      <c r="C25" s="60">
        <v>-4.4782976447217502</v>
      </c>
      <c r="D25" s="57">
        <v>5.3428266959114099</v>
      </c>
      <c r="E25" s="62">
        <v>14.811075341769399</v>
      </c>
      <c r="F25" s="57">
        <v>2.4472683925713801</v>
      </c>
      <c r="G25" s="57">
        <v>5.4194624515946801</v>
      </c>
      <c r="H25" s="52">
        <v>18.6782330299657</v>
      </c>
      <c r="I25" s="42" t="s">
        <v>24</v>
      </c>
      <c r="J25" s="44" t="s">
        <v>25</v>
      </c>
      <c r="K25" s="37"/>
      <c r="L25" s="37"/>
    </row>
    <row r="26" spans="1:12" x14ac:dyDescent="0.3">
      <c r="A26" s="56">
        <v>4300</v>
      </c>
      <c r="B26" s="54" t="s">
        <v>27</v>
      </c>
      <c r="C26" s="59">
        <v>-4.5312181573797297</v>
      </c>
      <c r="D26" s="56">
        <v>4.5415663876131998</v>
      </c>
      <c r="E26" s="56">
        <v>13.809832686983199</v>
      </c>
      <c r="F26" s="56">
        <v>2.3918232925769001</v>
      </c>
      <c r="G26" s="56">
        <v>5.4112108909607697</v>
      </c>
      <c r="H26" s="51">
        <v>17.912437018555998</v>
      </c>
      <c r="I26" s="40" t="s">
        <v>24</v>
      </c>
      <c r="J26" s="44" t="s">
        <v>25</v>
      </c>
      <c r="K26" s="37"/>
      <c r="L26" s="37"/>
    </row>
    <row r="27" spans="1:12" x14ac:dyDescent="0.3">
      <c r="A27" s="56">
        <v>4300</v>
      </c>
      <c r="B27" s="54" t="s">
        <v>30</v>
      </c>
      <c r="C27" s="51">
        <v>-4.4795482870490702</v>
      </c>
      <c r="D27" s="56">
        <v>4.8540785016140404</v>
      </c>
      <c r="E27" s="56">
        <v>13.9064911570314</v>
      </c>
      <c r="F27" s="56">
        <v>2.3682516633551001</v>
      </c>
      <c r="G27" s="56">
        <v>5.42634101021787</v>
      </c>
      <c r="H27" s="51">
        <v>17.780631241486098</v>
      </c>
      <c r="I27" s="40" t="s">
        <v>24</v>
      </c>
      <c r="J27" s="44"/>
      <c r="K27" s="37"/>
      <c r="L27" s="37"/>
    </row>
    <row r="28" spans="1:12" x14ac:dyDescent="0.3">
      <c r="A28" s="57">
        <v>4300</v>
      </c>
      <c r="B28" s="55" t="s">
        <v>28</v>
      </c>
      <c r="C28" s="52">
        <v>-4.4569870493149502</v>
      </c>
      <c r="D28" s="57">
        <v>5.0654625284086503</v>
      </c>
      <c r="E28" s="57">
        <v>13.9248762847675</v>
      </c>
      <c r="F28" s="57">
        <v>2.35636963198806</v>
      </c>
      <c r="G28" s="57">
        <v>5.4145962300935002</v>
      </c>
      <c r="H28" s="52">
        <v>17.6170171503219</v>
      </c>
      <c r="I28" s="42" t="s">
        <v>24</v>
      </c>
      <c r="J28" s="44" t="s">
        <v>25</v>
      </c>
      <c r="K28" s="37"/>
      <c r="L28" s="37"/>
    </row>
    <row r="29" spans="1:12" x14ac:dyDescent="0.3">
      <c r="A29" s="56">
        <v>4900</v>
      </c>
      <c r="B29" s="54" t="s">
        <v>27</v>
      </c>
      <c r="C29" s="51">
        <v>-4.4029463736141201</v>
      </c>
      <c r="D29" s="56">
        <v>4.44461587804257</v>
      </c>
      <c r="E29" s="56">
        <v>12.8605614375108</v>
      </c>
      <c r="F29" s="56">
        <v>2.3644472227477999</v>
      </c>
      <c r="G29" s="56">
        <v>5.1517925219873097</v>
      </c>
      <c r="H29" s="51">
        <v>16.813202299660102</v>
      </c>
      <c r="I29" s="40" t="s">
        <v>24</v>
      </c>
      <c r="J29" s="44"/>
      <c r="K29" s="37"/>
      <c r="L29" s="37"/>
    </row>
    <row r="30" spans="1:12" x14ac:dyDescent="0.3">
      <c r="A30" s="56">
        <v>4900</v>
      </c>
      <c r="B30" s="54" t="s">
        <v>30</v>
      </c>
      <c r="C30" s="51">
        <v>-4.3848725404712301</v>
      </c>
      <c r="D30" s="56">
        <v>4.5526750813418797</v>
      </c>
      <c r="E30" s="56">
        <v>12.857172067324001</v>
      </c>
      <c r="F30" s="56">
        <v>2.3509614085080202</v>
      </c>
      <c r="G30" s="56">
        <v>5.1531035512625998</v>
      </c>
      <c r="H30" s="51">
        <v>16.7223371632282</v>
      </c>
      <c r="I30" s="40" t="s">
        <v>24</v>
      </c>
      <c r="J30" s="44"/>
      <c r="K30" s="37"/>
      <c r="L30" s="37"/>
    </row>
    <row r="31" spans="1:12" x14ac:dyDescent="0.3">
      <c r="A31" s="57">
        <v>4900</v>
      </c>
      <c r="B31" s="55" t="s">
        <v>28</v>
      </c>
      <c r="C31" s="52">
        <v>-4.3058015700730801</v>
      </c>
      <c r="D31" s="57">
        <v>4.8032843823034401</v>
      </c>
      <c r="E31" s="57">
        <v>12.926775543653401</v>
      </c>
      <c r="F31" s="57">
        <v>2.3273374585283002</v>
      </c>
      <c r="G31" s="57">
        <v>5.0912159419864498</v>
      </c>
      <c r="H31" s="52">
        <v>16.5699803304082</v>
      </c>
      <c r="I31" s="42" t="s">
        <v>24</v>
      </c>
      <c r="J31" s="44"/>
      <c r="K31" s="37"/>
      <c r="L31" s="37"/>
    </row>
    <row r="32" spans="1:12" x14ac:dyDescent="0.3">
      <c r="A32" s="54">
        <v>5100</v>
      </c>
      <c r="B32" s="54" t="s">
        <v>27</v>
      </c>
      <c r="C32" s="51">
        <v>-4.4319629797609004</v>
      </c>
      <c r="D32" s="56">
        <v>4.2580261182336203</v>
      </c>
      <c r="E32" s="56">
        <v>12.628226196122601</v>
      </c>
      <c r="F32" s="56">
        <v>2.3481189607681401</v>
      </c>
      <c r="G32" s="56">
        <v>5.1438390473001103</v>
      </c>
      <c r="H32" s="51">
        <v>16.546989234320201</v>
      </c>
      <c r="I32" s="40" t="s">
        <v>24</v>
      </c>
      <c r="J32" s="44"/>
      <c r="K32" s="37"/>
      <c r="L32" s="37"/>
    </row>
    <row r="33" spans="1:12" x14ac:dyDescent="0.3">
      <c r="A33" s="54">
        <v>5100</v>
      </c>
      <c r="B33" s="54" t="s">
        <v>30</v>
      </c>
      <c r="C33" s="59">
        <v>-4.3160074386184899</v>
      </c>
      <c r="D33" s="56">
        <v>4.5948567407084804</v>
      </c>
      <c r="E33" s="56">
        <v>12.7291789154171</v>
      </c>
      <c r="F33" s="56">
        <v>2.30805621305025</v>
      </c>
      <c r="G33" s="56">
        <v>5.1047182909490303</v>
      </c>
      <c r="H33" s="51">
        <v>16.406413391721401</v>
      </c>
      <c r="I33" s="40" t="s">
        <v>24</v>
      </c>
      <c r="J33" s="44" t="s">
        <v>25</v>
      </c>
      <c r="K33" s="37"/>
      <c r="L33" s="37"/>
    </row>
    <row r="34" spans="1:12" x14ac:dyDescent="0.3">
      <c r="A34" s="55">
        <v>5100</v>
      </c>
      <c r="B34" s="55" t="s">
        <v>28</v>
      </c>
      <c r="C34" s="60">
        <v>-4.34938783084137</v>
      </c>
      <c r="D34" s="57">
        <v>4.7502831646914103</v>
      </c>
      <c r="E34" s="57">
        <v>12.6063573862175</v>
      </c>
      <c r="F34" s="57">
        <v>2.29565557976002</v>
      </c>
      <c r="G34" s="57">
        <v>5.1321680644936203</v>
      </c>
      <c r="H34" s="52">
        <v>16.146173866694902</v>
      </c>
      <c r="I34" s="42" t="s">
        <v>24</v>
      </c>
      <c r="J34" s="44" t="s">
        <v>25</v>
      </c>
      <c r="K34" s="37"/>
      <c r="L34" s="37"/>
    </row>
    <row r="35" spans="1:12" x14ac:dyDescent="0.3">
      <c r="A35" s="54">
        <v>5500</v>
      </c>
      <c r="B35" s="54" t="s">
        <v>27</v>
      </c>
      <c r="C35" s="59">
        <v>-4.4496752786332801</v>
      </c>
      <c r="D35" s="56">
        <v>4.1472496913350998</v>
      </c>
      <c r="E35" s="56">
        <v>12.343702804818401</v>
      </c>
      <c r="F35" s="56">
        <v>2.2966008384035201</v>
      </c>
      <c r="G35" s="56">
        <v>5.1400534630346</v>
      </c>
      <c r="H35" s="51">
        <v>16.0388950151</v>
      </c>
      <c r="I35" s="40" t="s">
        <v>24</v>
      </c>
      <c r="J35" s="44" t="s">
        <v>25</v>
      </c>
      <c r="K35" s="37"/>
      <c r="L35" s="37"/>
    </row>
    <row r="36" spans="1:12" x14ac:dyDescent="0.3">
      <c r="A36" s="54">
        <v>5500</v>
      </c>
      <c r="B36" s="54" t="s">
        <v>30</v>
      </c>
      <c r="C36" s="59">
        <v>-4.3659382577572501</v>
      </c>
      <c r="D36" s="56">
        <v>4.4408150452026103</v>
      </c>
      <c r="E36" s="56">
        <v>12.2624862708764</v>
      </c>
      <c r="F36" s="56">
        <v>2.2564829264333701</v>
      </c>
      <c r="G36" s="56">
        <v>5.1620681923287597</v>
      </c>
      <c r="H36" s="51">
        <v>15.802647095671601</v>
      </c>
      <c r="I36" s="40" t="s">
        <v>24</v>
      </c>
      <c r="J36" s="44" t="s">
        <v>25</v>
      </c>
      <c r="K36" s="37"/>
      <c r="L36" s="37"/>
    </row>
    <row r="37" spans="1:12" x14ac:dyDescent="0.3">
      <c r="A37" s="55">
        <v>5500</v>
      </c>
      <c r="B37" s="55" t="s">
        <v>28</v>
      </c>
      <c r="C37" s="52">
        <v>-4.3555621444147503</v>
      </c>
      <c r="D37" s="57">
        <v>4.5129224095454497</v>
      </c>
      <c r="E37" s="57">
        <v>12.2343085618238</v>
      </c>
      <c r="F37" s="57">
        <v>2.2478003467485101</v>
      </c>
      <c r="G37" s="57">
        <v>5.1563694989295898</v>
      </c>
      <c r="H37" s="52">
        <v>15.705388989262101</v>
      </c>
      <c r="I37" s="42" t="s">
        <v>24</v>
      </c>
      <c r="J37" s="44"/>
      <c r="K37" s="37"/>
      <c r="L37" s="37"/>
    </row>
    <row r="38" spans="1:12" x14ac:dyDescent="0.3">
      <c r="A38" s="58">
        <v>1200</v>
      </c>
      <c r="B38" s="54" t="s">
        <v>28</v>
      </c>
      <c r="C38" s="51">
        <v>-23.006852046513</v>
      </c>
      <c r="D38" s="56">
        <v>19.328953598007701</v>
      </c>
      <c r="E38" s="56">
        <v>66.506316969004502</v>
      </c>
      <c r="F38" s="56">
        <v>6.3825404066028399</v>
      </c>
      <c r="G38" s="56">
        <v>16.142826125011599</v>
      </c>
      <c r="H38" s="37">
        <v>57.421045226176197</v>
      </c>
      <c r="I38" s="23"/>
      <c r="J38" s="44"/>
      <c r="K38" s="37"/>
      <c r="L38" s="37"/>
    </row>
    <row r="39" spans="1:12" x14ac:dyDescent="0.3">
      <c r="A39" s="58">
        <v>1800</v>
      </c>
      <c r="B39" s="38" t="s">
        <v>28</v>
      </c>
      <c r="C39" s="51">
        <v>-12.493520238431501</v>
      </c>
      <c r="D39" s="56">
        <v>13.281707626596599</v>
      </c>
      <c r="E39" s="56">
        <v>42.689154869164703</v>
      </c>
      <c r="F39" s="56">
        <v>5.2554930286268897</v>
      </c>
      <c r="G39" s="56">
        <v>10.031814587020101</v>
      </c>
      <c r="H39" s="37">
        <v>38.459391539726703</v>
      </c>
      <c r="I39" s="23"/>
      <c r="J39" s="44"/>
      <c r="K39" s="37"/>
      <c r="L39" s="37"/>
    </row>
    <row r="42" spans="1:12" x14ac:dyDescent="0.3">
      <c r="F42" s="63" t="s">
        <v>32</v>
      </c>
      <c r="G42" s="63"/>
      <c r="H42" s="45"/>
      <c r="I42" s="23"/>
    </row>
    <row r="43" spans="1:12" x14ac:dyDescent="0.3">
      <c r="F43" s="63" t="s">
        <v>33</v>
      </c>
      <c r="G43" s="63"/>
      <c r="H43" s="45"/>
      <c r="I43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9AF8-0235-4CBB-9C2F-589D485A9265}">
  <dimension ref="A1:L13"/>
  <sheetViews>
    <sheetView tabSelected="1" workbookViewId="0">
      <selection activeCell="G8" sqref="G8"/>
    </sheetView>
  </sheetViews>
  <sheetFormatPr defaultRowHeight="14.4" x14ac:dyDescent="0.3"/>
  <cols>
    <col min="1" max="1" width="13.77734375" customWidth="1"/>
    <col min="2" max="2" width="13.77734375" style="23" customWidth="1"/>
    <col min="3" max="8" width="13.77734375" customWidth="1"/>
  </cols>
  <sheetData>
    <row r="1" spans="1:12" x14ac:dyDescent="0.3">
      <c r="A1" s="53" t="s">
        <v>19</v>
      </c>
      <c r="B1" s="53" t="s">
        <v>26</v>
      </c>
      <c r="C1" s="53" t="s">
        <v>20</v>
      </c>
      <c r="D1" s="53" t="s">
        <v>21</v>
      </c>
      <c r="E1" s="53" t="s">
        <v>17</v>
      </c>
      <c r="F1" s="53" t="s">
        <v>18</v>
      </c>
      <c r="G1" s="53" t="s">
        <v>22</v>
      </c>
      <c r="H1" s="53" t="s">
        <v>16</v>
      </c>
    </row>
    <row r="2" spans="1:12" x14ac:dyDescent="0.3">
      <c r="A2" s="64">
        <v>2700</v>
      </c>
      <c r="B2" s="64" t="s">
        <v>28</v>
      </c>
      <c r="C2" s="65">
        <v>-10.5136558412251</v>
      </c>
      <c r="D2" s="65">
        <v>7.1279747839329</v>
      </c>
      <c r="E2" s="66">
        <v>28.5</v>
      </c>
      <c r="F2" s="65">
        <v>4.42623505374657</v>
      </c>
      <c r="G2" s="65">
        <v>7.2355377936066096</v>
      </c>
      <c r="H2" s="65">
        <v>25.409712913356199</v>
      </c>
    </row>
    <row r="3" spans="1:12" x14ac:dyDescent="0.3">
      <c r="A3" s="56">
        <v>3300</v>
      </c>
      <c r="B3" s="54" t="s">
        <v>27</v>
      </c>
      <c r="C3" s="49">
        <v>-5</v>
      </c>
      <c r="D3" s="56">
        <v>5.5249076316665304</v>
      </c>
      <c r="E3" s="43">
        <v>16.094570760747501</v>
      </c>
      <c r="F3" s="56">
        <v>2.9474521650946701</v>
      </c>
      <c r="G3" s="43">
        <v>6.6329962263030504</v>
      </c>
      <c r="H3" s="56">
        <v>21.308749485818598</v>
      </c>
    </row>
    <row r="4" spans="1:12" s="23" customFormat="1" x14ac:dyDescent="0.3">
      <c r="A4" s="56">
        <v>3300</v>
      </c>
      <c r="B4" s="54" t="s">
        <v>30</v>
      </c>
      <c r="C4" s="49">
        <v>-5</v>
      </c>
      <c r="D4" s="56">
        <v>5.9167594077981498</v>
      </c>
      <c r="E4" s="43">
        <v>16.174796847096999</v>
      </c>
      <c r="F4" s="56">
        <v>2.9161091376756199</v>
      </c>
      <c r="G4" s="43">
        <v>6.6809845031053197</v>
      </c>
      <c r="H4" s="56">
        <v>21.034282646112501</v>
      </c>
    </row>
    <row r="5" spans="1:12" x14ac:dyDescent="0.3">
      <c r="A5" s="56">
        <v>3300</v>
      </c>
      <c r="B5" s="54" t="s">
        <v>29</v>
      </c>
      <c r="C5" s="49">
        <v>-5</v>
      </c>
      <c r="D5" s="56">
        <v>5.5249076316665304</v>
      </c>
      <c r="E5" s="43">
        <v>16.094570760747501</v>
      </c>
      <c r="F5" s="56">
        <v>2.9474521650946701</v>
      </c>
      <c r="G5" s="43">
        <v>6.6329962263030504</v>
      </c>
      <c r="H5" s="56">
        <v>21.308749485818598</v>
      </c>
    </row>
    <row r="6" spans="1:12" x14ac:dyDescent="0.3">
      <c r="A6" s="56">
        <v>3900</v>
      </c>
      <c r="B6" s="54" t="s">
        <v>27</v>
      </c>
      <c r="C6" s="49">
        <v>-4</v>
      </c>
      <c r="D6" s="56">
        <v>4.7376554708755103</v>
      </c>
      <c r="E6" s="43">
        <v>14.550348625822799</v>
      </c>
      <c r="F6" s="56">
        <v>2.4023521785080599</v>
      </c>
      <c r="G6" s="43">
        <v>5.9406573964222904</v>
      </c>
      <c r="H6" s="56">
        <v>18.849253415691599</v>
      </c>
    </row>
    <row r="7" spans="1:12" x14ac:dyDescent="0.3">
      <c r="A7" s="56">
        <v>3900</v>
      </c>
      <c r="B7" s="54" t="s">
        <v>28</v>
      </c>
      <c r="C7" s="49">
        <v>-5</v>
      </c>
      <c r="D7" s="56">
        <v>5.3428266959114099</v>
      </c>
      <c r="E7" s="49">
        <v>14</v>
      </c>
      <c r="F7" s="56">
        <v>2.4472683925713801</v>
      </c>
      <c r="G7" s="43">
        <v>5.4194624515946801</v>
      </c>
      <c r="H7" s="56">
        <v>18.6782330299657</v>
      </c>
      <c r="I7" s="23"/>
      <c r="J7" s="23"/>
      <c r="K7" s="23"/>
      <c r="L7" s="23"/>
    </row>
    <row r="8" spans="1:12" x14ac:dyDescent="0.3">
      <c r="A8" s="56">
        <v>4300</v>
      </c>
      <c r="B8" s="54" t="s">
        <v>27</v>
      </c>
      <c r="C8" s="49">
        <v>-4</v>
      </c>
      <c r="D8" s="56">
        <v>4.5415663876131998</v>
      </c>
      <c r="E8" s="43">
        <v>13.809832686983199</v>
      </c>
      <c r="F8" s="56">
        <v>2.3918232925769001</v>
      </c>
      <c r="G8" s="43">
        <v>5.4112108909607697</v>
      </c>
      <c r="H8" s="56">
        <v>17.912437018555998</v>
      </c>
    </row>
    <row r="9" spans="1:12" x14ac:dyDescent="0.3">
      <c r="A9" s="56">
        <v>4300</v>
      </c>
      <c r="B9" s="54" t="s">
        <v>28</v>
      </c>
      <c r="C9" s="49">
        <v>-4</v>
      </c>
      <c r="D9" s="56">
        <v>4.5415663876131998</v>
      </c>
      <c r="E9" s="43">
        <v>13.809832686983199</v>
      </c>
      <c r="F9" s="56">
        <v>2.3918232925769001</v>
      </c>
      <c r="G9" s="43">
        <v>5.4112108909607697</v>
      </c>
      <c r="H9" s="56">
        <v>17.912437018555998</v>
      </c>
    </row>
    <row r="10" spans="1:12" s="23" customFormat="1" x14ac:dyDescent="0.3">
      <c r="A10" s="54">
        <v>5100</v>
      </c>
      <c r="B10" s="54" t="s">
        <v>30</v>
      </c>
      <c r="C10" s="49">
        <v>-3</v>
      </c>
      <c r="D10" s="56">
        <v>4.5948567407084804</v>
      </c>
      <c r="E10" s="43">
        <v>12.7291789154171</v>
      </c>
      <c r="F10" s="56">
        <v>2.30805621305025</v>
      </c>
      <c r="G10" s="43">
        <v>5.1047182909490303</v>
      </c>
      <c r="H10" s="56">
        <v>16.406413391721401</v>
      </c>
    </row>
    <row r="11" spans="1:12" x14ac:dyDescent="0.3">
      <c r="A11" s="54">
        <v>5100</v>
      </c>
      <c r="B11" s="54" t="s">
        <v>28</v>
      </c>
      <c r="C11" s="49">
        <v>-3</v>
      </c>
      <c r="D11" s="56">
        <v>4.7502831646914103</v>
      </c>
      <c r="E11" s="43">
        <v>12.6063573862175</v>
      </c>
      <c r="F11" s="56">
        <v>2.29565557976002</v>
      </c>
      <c r="G11" s="43">
        <v>5.1321680644936203</v>
      </c>
      <c r="H11" s="56">
        <v>16.146173866694902</v>
      </c>
    </row>
    <row r="12" spans="1:12" x14ac:dyDescent="0.3">
      <c r="A12" s="54">
        <v>5500</v>
      </c>
      <c r="B12" s="54" t="s">
        <v>27</v>
      </c>
      <c r="C12" s="49">
        <v>-3</v>
      </c>
      <c r="D12" s="56">
        <v>4.1472496913350998</v>
      </c>
      <c r="E12" s="43">
        <v>12.343702804818401</v>
      </c>
      <c r="F12" s="56">
        <v>2.2966008384035201</v>
      </c>
      <c r="G12" s="43">
        <v>5.1400534630346</v>
      </c>
      <c r="H12" s="56">
        <v>16.0388950151</v>
      </c>
    </row>
    <row r="13" spans="1:12" x14ac:dyDescent="0.3">
      <c r="A13" s="55">
        <v>5500</v>
      </c>
      <c r="B13" s="55" t="s">
        <v>30</v>
      </c>
      <c r="C13" s="62">
        <v>-3</v>
      </c>
      <c r="D13" s="57">
        <v>4.4408150452026103</v>
      </c>
      <c r="E13" s="57">
        <v>12.2624862708764</v>
      </c>
      <c r="F13" s="57">
        <v>2.2564829264333701</v>
      </c>
      <c r="G13" s="57">
        <v>5.1620681923287597</v>
      </c>
      <c r="H13" s="57">
        <v>15.802647095671601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Testing Values</vt:lpstr>
      <vt:lpstr>Practical Values</vt:lpstr>
      <vt:lpstr>Optimized Practical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 Vora</dc:creator>
  <cp:lastModifiedBy>Parin Vora</cp:lastModifiedBy>
  <dcterms:created xsi:type="dcterms:W3CDTF">2021-01-17T06:29:28Z</dcterms:created>
  <dcterms:modified xsi:type="dcterms:W3CDTF">2021-04-09T13:16:16Z</dcterms:modified>
</cp:coreProperties>
</file>