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 PROJECT - 2\U-CMSA\"/>
    </mc:Choice>
  </mc:AlternateContent>
  <xr:revisionPtr revIDLastSave="0" documentId="13_ncr:1_{9B9F95E7-5C73-4DD2-B5FD-9D395AFC6F56}" xr6:coauthVersionLast="46" xr6:coauthVersionMax="46" xr10:uidLastSave="{00000000-0000-0000-0000-000000000000}"/>
  <bookViews>
    <workbookView xWindow="-108" yWindow="-108" windowWidth="23256" windowHeight="13176" activeTab="3" xr2:uid="{99C3947F-34E5-4083-9E23-1FE0A42ECD96}"/>
  </bookViews>
  <sheets>
    <sheet name="Training Set" sheetId="1" r:id="rId1"/>
    <sheet name="Testing Set" sheetId="2" r:id="rId2"/>
    <sheet name="Practical Values" sheetId="3" r:id="rId3"/>
    <sheet name="Optimized Prac Valu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2" l="1"/>
  <c r="B37" i="2"/>
  <c r="C37" i="2" s="1"/>
  <c r="N37" i="2" s="1"/>
  <c r="O37" i="2" s="1"/>
  <c r="M36" i="2"/>
  <c r="B36" i="2"/>
  <c r="C36" i="2" s="1"/>
  <c r="N36" i="2" s="1"/>
  <c r="M35" i="2"/>
  <c r="B35" i="2"/>
  <c r="E35" i="2" s="1"/>
  <c r="M34" i="2"/>
  <c r="B34" i="2"/>
  <c r="E34" i="2" s="1"/>
  <c r="M33" i="2"/>
  <c r="B33" i="2"/>
  <c r="E33" i="2" s="1"/>
  <c r="M32" i="2"/>
  <c r="B32" i="2"/>
  <c r="C32" i="2" s="1"/>
  <c r="N32" i="2" s="1"/>
  <c r="M31" i="2"/>
  <c r="B31" i="2"/>
  <c r="E31" i="2" s="1"/>
  <c r="M30" i="2"/>
  <c r="B30" i="2"/>
  <c r="C30" i="2" s="1"/>
  <c r="N30" i="2" s="1"/>
  <c r="M29" i="2"/>
  <c r="B29" i="2"/>
  <c r="E29" i="2" s="1"/>
  <c r="M28" i="2"/>
  <c r="E28" i="2"/>
  <c r="B28" i="2"/>
  <c r="C28" i="2" s="1"/>
  <c r="N28" i="2" s="1"/>
  <c r="M27" i="2"/>
  <c r="B27" i="2"/>
  <c r="E27" i="2" s="1"/>
  <c r="M26" i="2"/>
  <c r="B26" i="2"/>
  <c r="C26" i="2" s="1"/>
  <c r="N26" i="2" s="1"/>
  <c r="M25" i="2"/>
  <c r="B25" i="2"/>
  <c r="E25" i="2" s="1"/>
  <c r="M24" i="2"/>
  <c r="B24" i="2"/>
  <c r="C24" i="2" s="1"/>
  <c r="N24" i="2" s="1"/>
  <c r="M23" i="2"/>
  <c r="B23" i="2"/>
  <c r="E23" i="2" s="1"/>
  <c r="M22" i="2"/>
  <c r="B22" i="2"/>
  <c r="E22" i="2" s="1"/>
  <c r="M21" i="2"/>
  <c r="B21" i="2"/>
  <c r="E21" i="2" s="1"/>
  <c r="M20" i="2"/>
  <c r="B20" i="2"/>
  <c r="C20" i="2" s="1"/>
  <c r="N20" i="2" s="1"/>
  <c r="M19" i="2"/>
  <c r="B19" i="2"/>
  <c r="C19" i="2" s="1"/>
  <c r="N19" i="2" s="1"/>
  <c r="M18" i="2"/>
  <c r="B18" i="2"/>
  <c r="E18" i="2" s="1"/>
  <c r="M17" i="2"/>
  <c r="B17" i="2"/>
  <c r="E17" i="2" s="1"/>
  <c r="M16" i="2"/>
  <c r="B16" i="2"/>
  <c r="C16" i="2" s="1"/>
  <c r="N16" i="2" s="1"/>
  <c r="M15" i="2"/>
  <c r="B15" i="2"/>
  <c r="E15" i="2" s="1"/>
  <c r="M14" i="2"/>
  <c r="B14" i="2"/>
  <c r="E14" i="2" s="1"/>
  <c r="M13" i="2"/>
  <c r="B13" i="2"/>
  <c r="E13" i="2" s="1"/>
  <c r="M12" i="2"/>
  <c r="B12" i="2"/>
  <c r="C12" i="2" s="1"/>
  <c r="N12" i="2" s="1"/>
  <c r="M11" i="2"/>
  <c r="B11" i="2"/>
  <c r="E11" i="2" s="1"/>
  <c r="M10" i="2"/>
  <c r="B10" i="2"/>
  <c r="E10" i="2" s="1"/>
  <c r="M9" i="2"/>
  <c r="B9" i="2"/>
  <c r="E9" i="2" s="1"/>
  <c r="M8" i="2"/>
  <c r="B8" i="2"/>
  <c r="C8" i="2" s="1"/>
  <c r="N8" i="2" s="1"/>
  <c r="M7" i="2"/>
  <c r="B7" i="2"/>
  <c r="E7" i="2" s="1"/>
  <c r="M6" i="2"/>
  <c r="B6" i="2"/>
  <c r="E6" i="2" s="1"/>
  <c r="M5" i="2"/>
  <c r="B5" i="2"/>
  <c r="E5" i="2" s="1"/>
  <c r="M4" i="2"/>
  <c r="B4" i="2"/>
  <c r="C4" i="2" s="1"/>
  <c r="N4" i="2" s="1"/>
  <c r="M3" i="2"/>
  <c r="B3" i="2"/>
  <c r="E3" i="2" s="1"/>
  <c r="M2" i="2"/>
  <c r="B2" i="2"/>
  <c r="C2" i="2" s="1"/>
  <c r="N2" i="2" s="1"/>
  <c r="O20" i="1"/>
  <c r="N45" i="1"/>
  <c r="N44" i="1"/>
  <c r="O8" i="1"/>
  <c r="O22" i="1"/>
  <c r="P2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E20" i="2" l="1"/>
  <c r="E36" i="2"/>
  <c r="E16" i="2"/>
  <c r="C23" i="2"/>
  <c r="N23" i="2" s="1"/>
  <c r="O23" i="2" s="1"/>
  <c r="O28" i="2"/>
  <c r="C35" i="2"/>
  <c r="N35" i="2" s="1"/>
  <c r="O35" i="2" s="1"/>
  <c r="E8" i="2"/>
  <c r="O8" i="2" s="1"/>
  <c r="C7" i="2"/>
  <c r="N7" i="2" s="1"/>
  <c r="O7" i="2" s="1"/>
  <c r="E24" i="2"/>
  <c r="O24" i="2" s="1"/>
  <c r="E4" i="2"/>
  <c r="O4" i="2" s="1"/>
  <c r="C31" i="2"/>
  <c r="N31" i="2" s="1"/>
  <c r="O31" i="2" s="1"/>
  <c r="C27" i="2"/>
  <c r="N27" i="2" s="1"/>
  <c r="O27" i="2" s="1"/>
  <c r="E12" i="2"/>
  <c r="O12" i="2" s="1"/>
  <c r="O16" i="2"/>
  <c r="E32" i="2"/>
  <c r="O32" i="2" s="1"/>
  <c r="O20" i="2"/>
  <c r="O36" i="2"/>
  <c r="E19" i="2"/>
  <c r="O19" i="2" s="1"/>
  <c r="C10" i="2"/>
  <c r="N10" i="2" s="1"/>
  <c r="O10" i="2" s="1"/>
  <c r="C14" i="2"/>
  <c r="N14" i="2" s="1"/>
  <c r="O14" i="2" s="1"/>
  <c r="C18" i="2"/>
  <c r="N18" i="2" s="1"/>
  <c r="O18" i="2" s="1"/>
  <c r="C22" i="2"/>
  <c r="N22" i="2" s="1"/>
  <c r="O22" i="2" s="1"/>
  <c r="C34" i="2"/>
  <c r="N34" i="2" s="1"/>
  <c r="O34" i="2" s="1"/>
  <c r="E2" i="2"/>
  <c r="O2" i="2" s="1"/>
  <c r="E26" i="2"/>
  <c r="O26" i="2" s="1"/>
  <c r="E30" i="2"/>
  <c r="O30" i="2" s="1"/>
  <c r="C5" i="2"/>
  <c r="N5" i="2" s="1"/>
  <c r="O5" i="2" s="1"/>
  <c r="C9" i="2"/>
  <c r="N9" i="2" s="1"/>
  <c r="O9" i="2" s="1"/>
  <c r="C13" i="2"/>
  <c r="N13" i="2" s="1"/>
  <c r="O13" i="2" s="1"/>
  <c r="C17" i="2"/>
  <c r="N17" i="2" s="1"/>
  <c r="O17" i="2" s="1"/>
  <c r="C21" i="2"/>
  <c r="N21" i="2" s="1"/>
  <c r="O21" i="2" s="1"/>
  <c r="C25" i="2"/>
  <c r="N25" i="2" s="1"/>
  <c r="O25" i="2" s="1"/>
  <c r="C29" i="2"/>
  <c r="N29" i="2" s="1"/>
  <c r="O29" i="2" s="1"/>
  <c r="C33" i="2"/>
  <c r="N33" i="2" s="1"/>
  <c r="O33" i="2" s="1"/>
  <c r="C3" i="2"/>
  <c r="N3" i="2" s="1"/>
  <c r="O3" i="2" s="1"/>
  <c r="C11" i="2"/>
  <c r="N11" i="2" s="1"/>
  <c r="O11" i="2" s="1"/>
  <c r="C15" i="2"/>
  <c r="N15" i="2" s="1"/>
  <c r="O15" i="2" s="1"/>
  <c r="C6" i="2"/>
  <c r="N6" i="2" s="1"/>
  <c r="O6" i="2" s="1"/>
  <c r="O18" i="1"/>
  <c r="P18" i="1" s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3" i="1"/>
  <c r="N24" i="1"/>
  <c r="N25" i="1"/>
  <c r="N26" i="1"/>
  <c r="N27" i="1"/>
  <c r="N28" i="1"/>
  <c r="N29" i="1"/>
  <c r="E25" i="1"/>
  <c r="E33" i="1"/>
  <c r="E41" i="1"/>
  <c r="E43" i="1"/>
  <c r="E49" i="1"/>
  <c r="E51" i="1"/>
  <c r="E57" i="1"/>
  <c r="E59" i="1"/>
  <c r="E65" i="1"/>
  <c r="E67" i="1"/>
  <c r="B67" i="1"/>
  <c r="C67" i="1" s="1"/>
  <c r="O67" i="1" s="1"/>
  <c r="B66" i="1"/>
  <c r="C66" i="1" s="1"/>
  <c r="O66" i="1" s="1"/>
  <c r="B65" i="1"/>
  <c r="C65" i="1" s="1"/>
  <c r="O65" i="1" s="1"/>
  <c r="P65" i="1" s="1"/>
  <c r="B64" i="1"/>
  <c r="C64" i="1" s="1"/>
  <c r="O64" i="1" s="1"/>
  <c r="B63" i="1"/>
  <c r="C63" i="1" s="1"/>
  <c r="O63" i="1" s="1"/>
  <c r="B62" i="1"/>
  <c r="C62" i="1" s="1"/>
  <c r="O62" i="1" s="1"/>
  <c r="B61" i="1"/>
  <c r="C61" i="1" s="1"/>
  <c r="O61" i="1" s="1"/>
  <c r="B60" i="1"/>
  <c r="C60" i="1" s="1"/>
  <c r="O60" i="1" s="1"/>
  <c r="B59" i="1"/>
  <c r="C59" i="1" s="1"/>
  <c r="O59" i="1" s="1"/>
  <c r="B58" i="1"/>
  <c r="C58" i="1" s="1"/>
  <c r="O58" i="1" s="1"/>
  <c r="B57" i="1"/>
  <c r="C57" i="1" s="1"/>
  <c r="O57" i="1" s="1"/>
  <c r="P57" i="1" s="1"/>
  <c r="B56" i="1"/>
  <c r="C56" i="1" s="1"/>
  <c r="O56" i="1" s="1"/>
  <c r="B55" i="1"/>
  <c r="C55" i="1" s="1"/>
  <c r="O55" i="1" s="1"/>
  <c r="B54" i="1"/>
  <c r="C54" i="1" s="1"/>
  <c r="O54" i="1" s="1"/>
  <c r="B53" i="1"/>
  <c r="C53" i="1" s="1"/>
  <c r="O53" i="1" s="1"/>
  <c r="B52" i="1"/>
  <c r="C52" i="1" s="1"/>
  <c r="O52" i="1" s="1"/>
  <c r="B51" i="1"/>
  <c r="C51" i="1" s="1"/>
  <c r="O51" i="1" s="1"/>
  <c r="B50" i="1"/>
  <c r="C50" i="1" s="1"/>
  <c r="O50" i="1" s="1"/>
  <c r="B49" i="1"/>
  <c r="C49" i="1" s="1"/>
  <c r="O49" i="1" s="1"/>
  <c r="P49" i="1" s="1"/>
  <c r="B48" i="1"/>
  <c r="C48" i="1" s="1"/>
  <c r="O48" i="1" s="1"/>
  <c r="B47" i="1"/>
  <c r="C47" i="1" s="1"/>
  <c r="O47" i="1" s="1"/>
  <c r="B46" i="1"/>
  <c r="C46" i="1" s="1"/>
  <c r="O46" i="1" s="1"/>
  <c r="B45" i="1"/>
  <c r="C45" i="1" s="1"/>
  <c r="O45" i="1" s="1"/>
  <c r="B44" i="1"/>
  <c r="C44" i="1" s="1"/>
  <c r="O44" i="1" s="1"/>
  <c r="B43" i="1"/>
  <c r="C43" i="1" s="1"/>
  <c r="O43" i="1" s="1"/>
  <c r="B42" i="1"/>
  <c r="C42" i="1" s="1"/>
  <c r="O42" i="1" s="1"/>
  <c r="B41" i="1"/>
  <c r="C41" i="1" s="1"/>
  <c r="O41" i="1" s="1"/>
  <c r="P41" i="1" s="1"/>
  <c r="B40" i="1"/>
  <c r="C40" i="1" s="1"/>
  <c r="O40" i="1" s="1"/>
  <c r="B39" i="1"/>
  <c r="E39" i="1" s="1"/>
  <c r="C39" i="1"/>
  <c r="O39" i="1" s="1"/>
  <c r="P39" i="1" s="1"/>
  <c r="B38" i="1"/>
  <c r="C38" i="1" s="1"/>
  <c r="O38" i="1" s="1"/>
  <c r="B37" i="1"/>
  <c r="C37" i="1" s="1"/>
  <c r="O37" i="1" s="1"/>
  <c r="B36" i="1"/>
  <c r="C36" i="1" s="1"/>
  <c r="O36" i="1" s="1"/>
  <c r="B35" i="1"/>
  <c r="C35" i="1" s="1"/>
  <c r="O35" i="1" s="1"/>
  <c r="B34" i="1"/>
  <c r="C34" i="1" s="1"/>
  <c r="O34" i="1" s="1"/>
  <c r="B33" i="1"/>
  <c r="C33" i="1" s="1"/>
  <c r="O33" i="1" s="1"/>
  <c r="P33" i="1" s="1"/>
  <c r="B32" i="1"/>
  <c r="C32" i="1" s="1"/>
  <c r="O32" i="1" s="1"/>
  <c r="B31" i="1"/>
  <c r="C31" i="1" s="1"/>
  <c r="O31" i="1" s="1"/>
  <c r="B30" i="1"/>
  <c r="C30" i="1" s="1"/>
  <c r="O30" i="1" s="1"/>
  <c r="B29" i="1"/>
  <c r="C29" i="1" s="1"/>
  <c r="O29" i="1" s="1"/>
  <c r="B28" i="1"/>
  <c r="C28" i="1" s="1"/>
  <c r="O28" i="1" s="1"/>
  <c r="B27" i="1"/>
  <c r="C27" i="1" s="1"/>
  <c r="O27" i="1" s="1"/>
  <c r="B26" i="1"/>
  <c r="C26" i="1" s="1"/>
  <c r="O26" i="1" s="1"/>
  <c r="B25" i="1"/>
  <c r="C25" i="1" s="1"/>
  <c r="O25" i="1" s="1"/>
  <c r="P25" i="1" s="1"/>
  <c r="B24" i="1"/>
  <c r="C24" i="1" s="1"/>
  <c r="O24" i="1" s="1"/>
  <c r="B23" i="1"/>
  <c r="C23" i="1" s="1"/>
  <c r="O23" i="1" s="1"/>
  <c r="B22" i="1"/>
  <c r="C22" i="1" s="1"/>
  <c r="B21" i="1"/>
  <c r="C21" i="1" s="1"/>
  <c r="O21" i="1" s="1"/>
  <c r="B20" i="1"/>
  <c r="C20" i="1" s="1"/>
  <c r="E8" i="1"/>
  <c r="E11" i="1"/>
  <c r="E12" i="1"/>
  <c r="E16" i="1"/>
  <c r="B5" i="1"/>
  <c r="E5" i="1" s="1"/>
  <c r="C5" i="1"/>
  <c r="O5" i="1" s="1"/>
  <c r="B6" i="1"/>
  <c r="E6" i="1" s="1"/>
  <c r="B7" i="1"/>
  <c r="E7" i="1" s="1"/>
  <c r="C7" i="1"/>
  <c r="O7" i="1" s="1"/>
  <c r="B8" i="1"/>
  <c r="C8" i="1" s="1"/>
  <c r="P8" i="1" s="1"/>
  <c r="B9" i="1"/>
  <c r="C9" i="1" s="1"/>
  <c r="O9" i="1" s="1"/>
  <c r="B10" i="1"/>
  <c r="C10" i="1" s="1"/>
  <c r="O10" i="1" s="1"/>
  <c r="B11" i="1"/>
  <c r="C11" i="1"/>
  <c r="O11" i="1" s="1"/>
  <c r="P11" i="1" s="1"/>
  <c r="B12" i="1"/>
  <c r="C12" i="1" s="1"/>
  <c r="O12" i="1" s="1"/>
  <c r="P12" i="1" s="1"/>
  <c r="B13" i="1"/>
  <c r="E13" i="1" s="1"/>
  <c r="C13" i="1"/>
  <c r="O13" i="1" s="1"/>
  <c r="B14" i="1"/>
  <c r="E14" i="1" s="1"/>
  <c r="C14" i="1"/>
  <c r="O14" i="1" s="1"/>
  <c r="P14" i="1" s="1"/>
  <c r="B15" i="1"/>
  <c r="C15" i="1" s="1"/>
  <c r="O15" i="1" s="1"/>
  <c r="B16" i="1"/>
  <c r="C16" i="1" s="1"/>
  <c r="O16" i="1" s="1"/>
  <c r="P16" i="1" s="1"/>
  <c r="B17" i="1"/>
  <c r="E17" i="1" s="1"/>
  <c r="B19" i="1"/>
  <c r="C19" i="1" s="1"/>
  <c r="O19" i="1" s="1"/>
  <c r="E4" i="1"/>
  <c r="B4" i="1"/>
  <c r="C4" i="1" s="1"/>
  <c r="O4" i="1" s="1"/>
  <c r="B2" i="1"/>
  <c r="C2" i="1" s="1"/>
  <c r="O2" i="1" s="1"/>
  <c r="B3" i="1"/>
  <c r="C3" i="1" s="1"/>
  <c r="O3" i="1" s="1"/>
  <c r="P59" i="1" l="1"/>
  <c r="P51" i="1"/>
  <c r="P43" i="1"/>
  <c r="P67" i="1"/>
  <c r="P13" i="1"/>
  <c r="P7" i="1"/>
  <c r="P35" i="1"/>
  <c r="P19" i="1"/>
  <c r="P5" i="1"/>
  <c r="P30" i="1"/>
  <c r="P31" i="1"/>
  <c r="P15" i="1"/>
  <c r="P10" i="1"/>
  <c r="P47" i="1"/>
  <c r="E10" i="1"/>
  <c r="C17" i="1"/>
  <c r="O17" i="1" s="1"/>
  <c r="P17" i="1" s="1"/>
  <c r="E9" i="1"/>
  <c r="P9" i="1" s="1"/>
  <c r="E64" i="1"/>
  <c r="P64" i="1" s="1"/>
  <c r="E56" i="1"/>
  <c r="P56" i="1" s="1"/>
  <c r="E48" i="1"/>
  <c r="P48" i="1" s="1"/>
  <c r="E40" i="1"/>
  <c r="P40" i="1" s="1"/>
  <c r="E32" i="1"/>
  <c r="P32" i="1" s="1"/>
  <c r="E24" i="1"/>
  <c r="P24" i="1" s="1"/>
  <c r="E63" i="1"/>
  <c r="P63" i="1" s="1"/>
  <c r="E55" i="1"/>
  <c r="P55" i="1" s="1"/>
  <c r="E47" i="1"/>
  <c r="E31" i="1"/>
  <c r="E23" i="1"/>
  <c r="P23" i="1" s="1"/>
  <c r="E15" i="1"/>
  <c r="E62" i="1"/>
  <c r="P62" i="1" s="1"/>
  <c r="E54" i="1"/>
  <c r="P54" i="1" s="1"/>
  <c r="E46" i="1"/>
  <c r="P46" i="1" s="1"/>
  <c r="E38" i="1"/>
  <c r="P38" i="1" s="1"/>
  <c r="E30" i="1"/>
  <c r="E3" i="1"/>
  <c r="C6" i="1"/>
  <c r="O6" i="1" s="1"/>
  <c r="P6" i="1" s="1"/>
  <c r="E61" i="1"/>
  <c r="P61" i="1" s="1"/>
  <c r="E53" i="1"/>
  <c r="P53" i="1" s="1"/>
  <c r="E45" i="1"/>
  <c r="P45" i="1" s="1"/>
  <c r="E37" i="1"/>
  <c r="P37" i="1" s="1"/>
  <c r="E29" i="1"/>
  <c r="P29" i="1" s="1"/>
  <c r="E21" i="1"/>
  <c r="P21" i="1" s="1"/>
  <c r="P3" i="1"/>
  <c r="E19" i="1"/>
  <c r="E2" i="1"/>
  <c r="E60" i="1"/>
  <c r="P60" i="1" s="1"/>
  <c r="E52" i="1"/>
  <c r="P52" i="1" s="1"/>
  <c r="E44" i="1"/>
  <c r="P44" i="1" s="1"/>
  <c r="E36" i="1"/>
  <c r="P36" i="1" s="1"/>
  <c r="E28" i="1"/>
  <c r="P28" i="1" s="1"/>
  <c r="E20" i="1"/>
  <c r="P20" i="1" s="1"/>
  <c r="E35" i="1"/>
  <c r="E27" i="1"/>
  <c r="P27" i="1" s="1"/>
  <c r="E66" i="1"/>
  <c r="P66" i="1" s="1"/>
  <c r="E58" i="1"/>
  <c r="P58" i="1" s="1"/>
  <c r="E50" i="1"/>
  <c r="P50" i="1" s="1"/>
  <c r="E42" i="1"/>
  <c r="P42" i="1" s="1"/>
  <c r="E34" i="1"/>
  <c r="P34" i="1" s="1"/>
  <c r="E26" i="1"/>
  <c r="P26" i="1" s="1"/>
  <c r="P4" i="1"/>
  <c r="P2" i="1"/>
</calcChain>
</file>

<file path=xl/sharedStrings.xml><?xml version="1.0" encoding="utf-8"?>
<sst xmlns="http://schemas.openxmlformats.org/spreadsheetml/2006/main" count="148" uniqueCount="31">
  <si>
    <t>f0 (MHz)</t>
  </si>
  <si>
    <t>λ (mm)</t>
  </si>
  <si>
    <t>λ/2 (mm)</t>
  </si>
  <si>
    <t>Er</t>
  </si>
  <si>
    <t>h (mm)</t>
  </si>
  <si>
    <t>r</t>
  </si>
  <si>
    <t>r (ANN)</t>
  </si>
  <si>
    <t>Sw</t>
  </si>
  <si>
    <t>f2</t>
  </si>
  <si>
    <t>f1</t>
  </si>
  <si>
    <t>Bw</t>
  </si>
  <si>
    <t>Δa</t>
  </si>
  <si>
    <t>Δa/h</t>
  </si>
  <si>
    <t>Freq (MHz)</t>
  </si>
  <si>
    <t>Substrate Height</t>
  </si>
  <si>
    <t>feed position</t>
  </si>
  <si>
    <t>height (mm)</t>
  </si>
  <si>
    <t>slot width</t>
  </si>
  <si>
    <t>radius</t>
  </si>
  <si>
    <r>
      <t>0.06</t>
    </r>
    <r>
      <rPr>
        <sz val="11"/>
        <color theme="1"/>
        <rFont val="Calibri"/>
        <family val="2"/>
      </rPr>
      <t>λ</t>
    </r>
  </si>
  <si>
    <t>INSIDE</t>
  </si>
  <si>
    <t>OUTSIDE</t>
  </si>
  <si>
    <t>VSL</t>
  </si>
  <si>
    <t>HSL</t>
  </si>
  <si>
    <r>
      <t>0.05</t>
    </r>
    <r>
      <rPr>
        <sz val="11"/>
        <color theme="1"/>
        <rFont val="Calibri"/>
        <family val="2"/>
      </rPr>
      <t>λ</t>
    </r>
  </si>
  <si>
    <t>0.07λ</t>
  </si>
  <si>
    <t>*</t>
  </si>
  <si>
    <t>The * rows are optimized in the next sheet</t>
  </si>
  <si>
    <t>The parameters in bold are the ones optimized in the next sheet</t>
  </si>
  <si>
    <t>fp</t>
  </si>
  <si>
    <t>Loop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</si>
</sst>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84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2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2" xfId="2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6" fillId="3" borderId="11" xfId="3" applyBorder="1" applyAlignment="1">
      <alignment horizontal="center"/>
    </xf>
    <xf numFmtId="0" fontId="6" fillId="3" borderId="12" xfId="3" applyBorder="1" applyAlignment="1">
      <alignment horizontal="center"/>
    </xf>
    <xf numFmtId="0" fontId="7" fillId="4" borderId="12" xfId="4" applyBorder="1" applyAlignment="1">
      <alignment horizontal="center"/>
    </xf>
    <xf numFmtId="0" fontId="7" fillId="4" borderId="11" xfId="4" applyBorder="1" applyAlignment="1">
      <alignment horizontal="center"/>
    </xf>
    <xf numFmtId="0" fontId="6" fillId="3" borderId="17" xfId="3" applyBorder="1" applyAlignment="1">
      <alignment horizontal="center"/>
    </xf>
    <xf numFmtId="0" fontId="1" fillId="2" borderId="18" xfId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" fontId="0" fillId="0" borderId="1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2" xr:uid="{CE7366FA-8E53-42CF-854B-B96EAEC7A895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EB9E-4361-43F4-A414-551889543491}">
  <dimension ref="A1:P67"/>
  <sheetViews>
    <sheetView topLeftCell="A13" workbookViewId="0">
      <selection activeCell="J4" sqref="J4"/>
    </sheetView>
  </sheetViews>
  <sheetFormatPr defaultRowHeight="14.4" x14ac:dyDescent="0.3"/>
  <cols>
    <col min="1" max="16384" width="8.88671875" style="6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23</v>
      </c>
      <c r="J1" s="1" t="s">
        <v>7</v>
      </c>
      <c r="K1" s="1" t="s">
        <v>22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s="6">
        <v>800</v>
      </c>
      <c r="B2" s="2">
        <f t="shared" ref="B2" si="0">(3*POWER(10,11))/(A2*POWER(10,6))</f>
        <v>375</v>
      </c>
      <c r="C2" s="2">
        <f t="shared" ref="C2" si="1">B2/2</f>
        <v>187.5</v>
      </c>
      <c r="D2" s="2">
        <v>1</v>
      </c>
      <c r="E2" s="6">
        <f>0.05*B2</f>
        <v>18.75</v>
      </c>
      <c r="F2" s="13">
        <v>89.9</v>
      </c>
      <c r="G2" s="27">
        <v>89.892748435147595</v>
      </c>
      <c r="H2" s="7">
        <v>25</v>
      </c>
      <c r="I2" s="10">
        <v>80</v>
      </c>
      <c r="J2" s="8">
        <v>10</v>
      </c>
      <c r="K2" s="11">
        <v>42</v>
      </c>
      <c r="L2" s="28">
        <v>0.93820000000000003</v>
      </c>
      <c r="M2" s="28">
        <v>0.76800000000000002</v>
      </c>
      <c r="N2" s="29">
        <f t="shared" ref="N2:N67" si="2">L2-M2</f>
        <v>0.17020000000000002</v>
      </c>
      <c r="O2" s="2">
        <f t="shared" ref="O2" si="3">(C2-2*F2)/2</f>
        <v>3.8499999999999943</v>
      </c>
      <c r="P2" s="2">
        <f t="shared" ref="P2" si="4">O2/E2</f>
        <v>0.20533333333333303</v>
      </c>
    </row>
    <row r="3" spans="1:16" x14ac:dyDescent="0.3">
      <c r="A3" s="2">
        <v>800</v>
      </c>
      <c r="B3" s="2">
        <f t="shared" ref="B3:B4" si="5">(3*POWER(10,11))/(A3*POWER(10,6))</f>
        <v>375</v>
      </c>
      <c r="C3" s="2">
        <f t="shared" ref="C3:C4" si="6">B3/2</f>
        <v>187.5</v>
      </c>
      <c r="D3" s="2">
        <v>1</v>
      </c>
      <c r="E3" s="2">
        <f>0.06*B3</f>
        <v>22.5</v>
      </c>
      <c r="F3" s="13">
        <v>88.5</v>
      </c>
      <c r="G3" s="38">
        <v>89.899983413509005</v>
      </c>
      <c r="H3" s="4">
        <v>24</v>
      </c>
      <c r="I3" s="2">
        <v>80</v>
      </c>
      <c r="J3" s="2">
        <v>10</v>
      </c>
      <c r="K3" s="5">
        <v>42</v>
      </c>
      <c r="L3" s="2">
        <v>0.92120000000000002</v>
      </c>
      <c r="M3" s="2">
        <v>0.77470000000000006</v>
      </c>
      <c r="N3" s="29">
        <f t="shared" si="2"/>
        <v>0.14649999999999996</v>
      </c>
      <c r="O3" s="2">
        <f t="shared" ref="O3:O4" si="7">(C3-2*F3)/2</f>
        <v>5.25</v>
      </c>
      <c r="P3" s="2">
        <f t="shared" ref="P3:P4" si="8">O3/E3</f>
        <v>0.23333333333333334</v>
      </c>
    </row>
    <row r="4" spans="1:16" x14ac:dyDescent="0.3">
      <c r="A4" s="15">
        <v>800</v>
      </c>
      <c r="B4" s="15">
        <f t="shared" si="5"/>
        <v>375</v>
      </c>
      <c r="C4" s="15">
        <f t="shared" si="6"/>
        <v>187.5</v>
      </c>
      <c r="D4" s="15">
        <v>1</v>
      </c>
      <c r="E4" s="15">
        <f>0.07*B4</f>
        <v>26.250000000000004</v>
      </c>
      <c r="F4" s="16">
        <v>88</v>
      </c>
      <c r="G4" s="39">
        <v>89.9</v>
      </c>
      <c r="H4" s="18">
        <v>22</v>
      </c>
      <c r="I4" s="15">
        <v>80</v>
      </c>
      <c r="J4" s="15">
        <v>10</v>
      </c>
      <c r="K4" s="19">
        <v>42</v>
      </c>
      <c r="L4" s="15">
        <v>0.91820000000000002</v>
      </c>
      <c r="M4" s="15">
        <v>0.78800000000000003</v>
      </c>
      <c r="N4" s="34">
        <f t="shared" si="2"/>
        <v>0.13019999999999998</v>
      </c>
      <c r="O4" s="15">
        <f t="shared" si="7"/>
        <v>5.75</v>
      </c>
      <c r="P4" s="15">
        <f t="shared" si="8"/>
        <v>0.21904761904761902</v>
      </c>
    </row>
    <row r="5" spans="1:16" x14ac:dyDescent="0.3">
      <c r="A5" s="6">
        <v>1000</v>
      </c>
      <c r="B5" s="2">
        <f t="shared" ref="B5:B67" si="9">(3*POWER(10,11))/(A5*POWER(10,6))</f>
        <v>300</v>
      </c>
      <c r="C5" s="2">
        <f t="shared" ref="C5:C67" si="10">B5/2</f>
        <v>150</v>
      </c>
      <c r="D5" s="2">
        <v>1</v>
      </c>
      <c r="E5" s="6">
        <f t="shared" ref="E5" si="11">0.05*B5</f>
        <v>15</v>
      </c>
      <c r="F5" s="13">
        <v>73.5</v>
      </c>
      <c r="G5" s="27">
        <v>73.499844907350607</v>
      </c>
      <c r="H5" s="9">
        <v>17</v>
      </c>
      <c r="I5" s="6">
        <v>67</v>
      </c>
      <c r="J5" s="6">
        <v>10</v>
      </c>
      <c r="K5" s="12">
        <v>40</v>
      </c>
      <c r="L5" s="28">
        <v>1.1311</v>
      </c>
      <c r="M5" s="28">
        <v>0.96330000000000005</v>
      </c>
      <c r="N5" s="29">
        <f t="shared" si="2"/>
        <v>0.16779999999999995</v>
      </c>
      <c r="O5" s="2">
        <f t="shared" ref="O5:O67" si="12">(C5-2*F5)/2</f>
        <v>1.5</v>
      </c>
      <c r="P5" s="2">
        <f t="shared" ref="P5:P67" si="13">O5/E5</f>
        <v>0.1</v>
      </c>
    </row>
    <row r="6" spans="1:16" x14ac:dyDescent="0.3">
      <c r="A6" s="6">
        <v>1000</v>
      </c>
      <c r="B6" s="2">
        <f t="shared" si="9"/>
        <v>300</v>
      </c>
      <c r="C6" s="2">
        <f t="shared" si="10"/>
        <v>150</v>
      </c>
      <c r="D6" s="2">
        <v>1</v>
      </c>
      <c r="E6" s="2">
        <f t="shared" ref="E6" si="14">0.06*B6</f>
        <v>18</v>
      </c>
      <c r="F6" s="13">
        <v>72</v>
      </c>
      <c r="G6" s="27">
        <v>72.000077182079096</v>
      </c>
      <c r="H6" s="9">
        <v>17</v>
      </c>
      <c r="I6" s="6">
        <v>67</v>
      </c>
      <c r="J6" s="6">
        <v>10</v>
      </c>
      <c r="K6" s="12">
        <v>40</v>
      </c>
      <c r="L6" s="28">
        <v>1.1246</v>
      </c>
      <c r="M6" s="28">
        <v>0.95799999999999996</v>
      </c>
      <c r="N6" s="29">
        <f t="shared" si="2"/>
        <v>0.16660000000000008</v>
      </c>
      <c r="O6" s="2">
        <f t="shared" si="12"/>
        <v>3</v>
      </c>
      <c r="P6" s="2">
        <f t="shared" si="13"/>
        <v>0.16666666666666666</v>
      </c>
    </row>
    <row r="7" spans="1:16" x14ac:dyDescent="0.3">
      <c r="A7" s="20">
        <v>1000</v>
      </c>
      <c r="B7" s="15">
        <f t="shared" si="9"/>
        <v>300</v>
      </c>
      <c r="C7" s="15">
        <f t="shared" si="10"/>
        <v>150</v>
      </c>
      <c r="D7" s="15">
        <v>1</v>
      </c>
      <c r="E7" s="15">
        <f t="shared" ref="E7" si="15">0.07*B7</f>
        <v>21.000000000000004</v>
      </c>
      <c r="F7" s="16">
        <v>70</v>
      </c>
      <c r="G7" s="40">
        <v>69.999993025988005</v>
      </c>
      <c r="H7" s="21">
        <v>15</v>
      </c>
      <c r="I7" s="20">
        <v>67</v>
      </c>
      <c r="J7" s="20">
        <v>10</v>
      </c>
      <c r="K7" s="22">
        <v>40</v>
      </c>
      <c r="L7" s="35">
        <v>1.1309</v>
      </c>
      <c r="M7" s="35">
        <v>0.95809999999999995</v>
      </c>
      <c r="N7" s="34">
        <f t="shared" si="2"/>
        <v>0.17280000000000006</v>
      </c>
      <c r="O7" s="15">
        <f t="shared" si="12"/>
        <v>5</v>
      </c>
      <c r="P7" s="15">
        <f t="shared" si="13"/>
        <v>0.23809523809523805</v>
      </c>
    </row>
    <row r="8" spans="1:16" x14ac:dyDescent="0.3">
      <c r="A8" s="6">
        <v>1200</v>
      </c>
      <c r="B8" s="2">
        <f t="shared" si="9"/>
        <v>250</v>
      </c>
      <c r="C8" s="2">
        <f t="shared" si="10"/>
        <v>125</v>
      </c>
      <c r="D8" s="2">
        <v>1</v>
      </c>
      <c r="E8" s="6">
        <f t="shared" ref="E8" si="16">0.05*B8</f>
        <v>12.5</v>
      </c>
      <c r="F8" s="13">
        <v>61</v>
      </c>
      <c r="G8" s="27">
        <v>60.830537514895802</v>
      </c>
      <c r="H8" s="9">
        <v>13</v>
      </c>
      <c r="I8" s="6">
        <v>60</v>
      </c>
      <c r="J8" s="6">
        <v>10</v>
      </c>
      <c r="K8" s="12">
        <v>32</v>
      </c>
      <c r="L8" s="28">
        <v>1.3337000000000001</v>
      </c>
      <c r="M8" s="28">
        <v>1.1801999999999999</v>
      </c>
      <c r="N8" s="29">
        <f t="shared" si="2"/>
        <v>0.15350000000000019</v>
      </c>
      <c r="O8" s="2">
        <f>(C8-2*F8)/2</f>
        <v>1.5</v>
      </c>
      <c r="P8" s="2">
        <f t="shared" si="13"/>
        <v>0.12</v>
      </c>
    </row>
    <row r="9" spans="1:16" x14ac:dyDescent="0.3">
      <c r="A9" s="6">
        <v>1200</v>
      </c>
      <c r="B9" s="2">
        <f t="shared" si="9"/>
        <v>250</v>
      </c>
      <c r="C9" s="2">
        <f t="shared" si="10"/>
        <v>125</v>
      </c>
      <c r="D9" s="2">
        <v>1</v>
      </c>
      <c r="E9" s="2">
        <f t="shared" ref="E9" si="17">0.06*B9</f>
        <v>15</v>
      </c>
      <c r="F9" s="14">
        <v>59.5</v>
      </c>
      <c r="G9" s="27">
        <v>59.5000432268398</v>
      </c>
      <c r="H9" s="9">
        <v>13</v>
      </c>
      <c r="I9" s="6">
        <v>60</v>
      </c>
      <c r="J9" s="6">
        <v>10</v>
      </c>
      <c r="K9" s="12">
        <v>32</v>
      </c>
      <c r="L9" s="28">
        <v>1.3352999999999999</v>
      </c>
      <c r="M9" s="28">
        <v>1.1719999999999999</v>
      </c>
      <c r="N9" s="29">
        <f t="shared" si="2"/>
        <v>0.1633</v>
      </c>
      <c r="O9" s="2">
        <f t="shared" si="12"/>
        <v>3</v>
      </c>
      <c r="P9" s="2">
        <f t="shared" si="13"/>
        <v>0.2</v>
      </c>
    </row>
    <row r="10" spans="1:16" x14ac:dyDescent="0.3">
      <c r="A10" s="20">
        <v>1200</v>
      </c>
      <c r="B10" s="15">
        <f t="shared" si="9"/>
        <v>250</v>
      </c>
      <c r="C10" s="15">
        <f t="shared" si="10"/>
        <v>125</v>
      </c>
      <c r="D10" s="15">
        <v>1</v>
      </c>
      <c r="E10" s="15">
        <f t="shared" ref="E10" si="18">0.07*B10</f>
        <v>17.5</v>
      </c>
      <c r="F10" s="23">
        <v>58.5</v>
      </c>
      <c r="G10" s="40">
        <v>58.496431302149297</v>
      </c>
      <c r="H10" s="21">
        <v>11</v>
      </c>
      <c r="I10" s="20">
        <v>60</v>
      </c>
      <c r="J10" s="20">
        <v>10</v>
      </c>
      <c r="K10" s="22">
        <v>32</v>
      </c>
      <c r="L10" s="35">
        <v>1.3512999999999999</v>
      </c>
      <c r="M10" s="35">
        <v>1.1780999999999999</v>
      </c>
      <c r="N10" s="34">
        <f t="shared" si="2"/>
        <v>0.17320000000000002</v>
      </c>
      <c r="O10" s="15">
        <f t="shared" si="12"/>
        <v>4</v>
      </c>
      <c r="P10" s="15">
        <f t="shared" si="13"/>
        <v>0.22857142857142856</v>
      </c>
    </row>
    <row r="11" spans="1:16" x14ac:dyDescent="0.3">
      <c r="A11" s="6">
        <v>1400</v>
      </c>
      <c r="B11" s="2">
        <f t="shared" si="9"/>
        <v>214.28571428571428</v>
      </c>
      <c r="C11" s="2">
        <f t="shared" si="10"/>
        <v>107.14285714285714</v>
      </c>
      <c r="D11" s="2">
        <v>1</v>
      </c>
      <c r="E11" s="6">
        <f t="shared" ref="E11" si="19">0.05*B11</f>
        <v>10.714285714285715</v>
      </c>
      <c r="F11" s="14">
        <v>52.3</v>
      </c>
      <c r="G11" s="27">
        <v>52.300968546002998</v>
      </c>
      <c r="H11" s="9">
        <v>11</v>
      </c>
      <c r="I11" s="6">
        <v>51</v>
      </c>
      <c r="J11" s="6">
        <v>8</v>
      </c>
      <c r="K11" s="12">
        <v>28</v>
      </c>
      <c r="L11" s="28">
        <v>1.5531999999999999</v>
      </c>
      <c r="M11" s="28">
        <v>1.3871</v>
      </c>
      <c r="N11" s="29">
        <f t="shared" si="2"/>
        <v>0.16609999999999991</v>
      </c>
      <c r="O11" s="2">
        <f t="shared" si="12"/>
        <v>1.2714285714285722</v>
      </c>
      <c r="P11" s="2">
        <f t="shared" si="13"/>
        <v>0.11866666666666673</v>
      </c>
    </row>
    <row r="12" spans="1:16" x14ac:dyDescent="0.3">
      <c r="A12" s="6">
        <v>1400</v>
      </c>
      <c r="B12" s="2">
        <f t="shared" si="9"/>
        <v>214.28571428571428</v>
      </c>
      <c r="C12" s="2">
        <f t="shared" si="10"/>
        <v>107.14285714285714</v>
      </c>
      <c r="D12" s="2">
        <v>1</v>
      </c>
      <c r="E12" s="2">
        <f t="shared" ref="E12" si="20">0.06*B12</f>
        <v>12.857142857142856</v>
      </c>
      <c r="F12" s="13">
        <v>51.2</v>
      </c>
      <c r="G12" s="27">
        <v>51.224394085024002</v>
      </c>
      <c r="H12" s="9">
        <v>11</v>
      </c>
      <c r="I12" s="6">
        <v>51</v>
      </c>
      <c r="J12" s="6">
        <v>8</v>
      </c>
      <c r="K12" s="12">
        <v>28</v>
      </c>
      <c r="L12" s="28">
        <v>1.5407999999999999</v>
      </c>
      <c r="M12" s="28">
        <v>1.3716999999999999</v>
      </c>
      <c r="N12" s="29">
        <f t="shared" si="2"/>
        <v>0.16910000000000003</v>
      </c>
      <c r="O12" s="2">
        <f t="shared" si="12"/>
        <v>2.3714285714285666</v>
      </c>
      <c r="P12" s="2">
        <f t="shared" si="13"/>
        <v>0.18444444444444408</v>
      </c>
    </row>
    <row r="13" spans="1:16" x14ac:dyDescent="0.3">
      <c r="A13" s="20">
        <v>1400</v>
      </c>
      <c r="B13" s="15">
        <f t="shared" si="9"/>
        <v>214.28571428571428</v>
      </c>
      <c r="C13" s="15">
        <f t="shared" si="10"/>
        <v>107.14285714285714</v>
      </c>
      <c r="D13" s="15">
        <v>1</v>
      </c>
      <c r="E13" s="15">
        <f t="shared" ref="E13" si="21">0.07*B13</f>
        <v>15</v>
      </c>
      <c r="F13" s="16">
        <v>50.2</v>
      </c>
      <c r="G13" s="40">
        <v>50.208618597481703</v>
      </c>
      <c r="H13" s="21">
        <v>9</v>
      </c>
      <c r="I13" s="20">
        <v>51</v>
      </c>
      <c r="J13" s="20">
        <v>8</v>
      </c>
      <c r="K13" s="22">
        <v>28</v>
      </c>
      <c r="L13" s="35">
        <v>1.5589</v>
      </c>
      <c r="M13" s="35">
        <v>1.3666</v>
      </c>
      <c r="N13" s="34">
        <f t="shared" si="2"/>
        <v>0.19229999999999992</v>
      </c>
      <c r="O13" s="15">
        <f t="shared" si="12"/>
        <v>3.3714285714285666</v>
      </c>
      <c r="P13" s="15">
        <f t="shared" si="13"/>
        <v>0.22476190476190444</v>
      </c>
    </row>
    <row r="14" spans="1:16" x14ac:dyDescent="0.3">
      <c r="A14" s="6">
        <v>1600</v>
      </c>
      <c r="B14" s="2">
        <f t="shared" si="9"/>
        <v>187.5</v>
      </c>
      <c r="C14" s="2">
        <f t="shared" si="10"/>
        <v>93.75</v>
      </c>
      <c r="D14" s="2">
        <v>1</v>
      </c>
      <c r="E14" s="6">
        <f t="shared" ref="E14" si="22">0.05*B14</f>
        <v>9.375</v>
      </c>
      <c r="F14" s="14">
        <v>45.5</v>
      </c>
      <c r="G14" s="27">
        <v>45.498600534143499</v>
      </c>
      <c r="H14" s="9">
        <v>13</v>
      </c>
      <c r="I14" s="6">
        <v>43</v>
      </c>
      <c r="J14" s="6">
        <v>8</v>
      </c>
      <c r="K14" s="12">
        <v>24</v>
      </c>
      <c r="L14" s="28">
        <v>1.8643000000000001</v>
      </c>
      <c r="M14" s="28">
        <v>1.6012999999999999</v>
      </c>
      <c r="N14" s="29">
        <f t="shared" si="2"/>
        <v>0.26300000000000012</v>
      </c>
      <c r="O14" s="2">
        <f t="shared" si="12"/>
        <v>1.375</v>
      </c>
      <c r="P14" s="2">
        <f t="shared" si="13"/>
        <v>0.14666666666666667</v>
      </c>
    </row>
    <row r="15" spans="1:16" x14ac:dyDescent="0.3">
      <c r="A15" s="6">
        <v>1600</v>
      </c>
      <c r="B15" s="2">
        <f t="shared" si="9"/>
        <v>187.5</v>
      </c>
      <c r="C15" s="2">
        <f t="shared" si="10"/>
        <v>93.75</v>
      </c>
      <c r="D15" s="2">
        <v>1</v>
      </c>
      <c r="E15" s="2">
        <f t="shared" ref="E15" si="23">0.06*B15</f>
        <v>11.25</v>
      </c>
      <c r="F15" s="13">
        <v>44.6</v>
      </c>
      <c r="G15" s="27">
        <v>44.588990077875003</v>
      </c>
      <c r="H15" s="9">
        <v>13</v>
      </c>
      <c r="I15" s="6">
        <v>43</v>
      </c>
      <c r="J15" s="6">
        <v>8</v>
      </c>
      <c r="K15" s="12">
        <v>24</v>
      </c>
      <c r="L15" s="28">
        <v>1.847</v>
      </c>
      <c r="M15" s="28">
        <v>1.5780000000000001</v>
      </c>
      <c r="N15" s="29">
        <f t="shared" si="2"/>
        <v>0.26899999999999991</v>
      </c>
      <c r="O15" s="2">
        <f t="shared" si="12"/>
        <v>2.2749999999999986</v>
      </c>
      <c r="P15" s="2">
        <f t="shared" si="13"/>
        <v>0.20222222222222211</v>
      </c>
    </row>
    <row r="16" spans="1:16" x14ac:dyDescent="0.3">
      <c r="A16" s="20">
        <v>1600</v>
      </c>
      <c r="B16" s="15">
        <f t="shared" si="9"/>
        <v>187.5</v>
      </c>
      <c r="C16" s="15">
        <f t="shared" si="10"/>
        <v>93.75</v>
      </c>
      <c r="D16" s="15">
        <v>1</v>
      </c>
      <c r="E16" s="15">
        <f t="shared" ref="E16" si="24">0.07*B16</f>
        <v>13.125000000000002</v>
      </c>
      <c r="F16" s="16">
        <v>43.7</v>
      </c>
      <c r="G16" s="40">
        <v>43.661823009872499</v>
      </c>
      <c r="H16" s="21">
        <v>13</v>
      </c>
      <c r="I16" s="20">
        <v>43</v>
      </c>
      <c r="J16" s="20">
        <v>8</v>
      </c>
      <c r="K16" s="22">
        <v>24</v>
      </c>
      <c r="L16" s="35">
        <v>1.8449</v>
      </c>
      <c r="M16" s="35">
        <v>1.5770999999999999</v>
      </c>
      <c r="N16" s="34">
        <f t="shared" si="2"/>
        <v>0.26780000000000004</v>
      </c>
      <c r="O16" s="15">
        <f t="shared" si="12"/>
        <v>3.1749999999999972</v>
      </c>
      <c r="P16" s="15">
        <f t="shared" si="13"/>
        <v>0.24190476190476165</v>
      </c>
    </row>
    <row r="17" spans="1:16" x14ac:dyDescent="0.3">
      <c r="A17" s="6">
        <v>1800</v>
      </c>
      <c r="B17" s="2">
        <f t="shared" si="9"/>
        <v>166.66666666666666</v>
      </c>
      <c r="C17" s="2">
        <f t="shared" si="10"/>
        <v>83.333333333333329</v>
      </c>
      <c r="D17" s="2">
        <v>1</v>
      </c>
      <c r="E17" s="6">
        <f t="shared" ref="E17" si="25">0.05*B17</f>
        <v>8.3333333333333339</v>
      </c>
      <c r="F17" s="6">
        <v>41</v>
      </c>
      <c r="G17" s="27">
        <v>40.934359599464401</v>
      </c>
      <c r="H17" s="9">
        <v>10</v>
      </c>
      <c r="I17" s="6">
        <v>35</v>
      </c>
      <c r="J17" s="6">
        <v>5</v>
      </c>
      <c r="K17" s="12">
        <v>20</v>
      </c>
      <c r="L17" s="28">
        <v>2.1040000000000001</v>
      </c>
      <c r="M17" s="28">
        <v>1.782</v>
      </c>
      <c r="N17" s="29">
        <f t="shared" si="2"/>
        <v>0.32200000000000006</v>
      </c>
      <c r="O17" s="2">
        <f t="shared" si="12"/>
        <v>0.6666666666666643</v>
      </c>
      <c r="P17" s="2">
        <f t="shared" si="13"/>
        <v>7.999999999999971E-2</v>
      </c>
    </row>
    <row r="18" spans="1:16" x14ac:dyDescent="0.3">
      <c r="A18" s="6">
        <v>1800</v>
      </c>
      <c r="B18" s="2">
        <v>166.66666670000001</v>
      </c>
      <c r="C18" s="2">
        <v>83.333333330000002</v>
      </c>
      <c r="D18" s="2">
        <v>1</v>
      </c>
      <c r="E18" s="2">
        <v>10</v>
      </c>
      <c r="F18" s="6">
        <v>39.799999999999997</v>
      </c>
      <c r="G18" s="27">
        <v>39.788544718136798</v>
      </c>
      <c r="H18" s="9">
        <v>10</v>
      </c>
      <c r="I18" s="6">
        <v>35</v>
      </c>
      <c r="J18" s="6">
        <v>5</v>
      </c>
      <c r="K18" s="12">
        <v>20</v>
      </c>
      <c r="L18" s="29">
        <v>2.1105</v>
      </c>
      <c r="M18" s="29">
        <v>1.77</v>
      </c>
      <c r="N18" s="29">
        <f t="shared" si="2"/>
        <v>0.34050000000000002</v>
      </c>
      <c r="O18" s="2">
        <f t="shared" si="12"/>
        <v>1.8666666650000039</v>
      </c>
      <c r="P18" s="2">
        <f t="shared" si="13"/>
        <v>0.18666666650000038</v>
      </c>
    </row>
    <row r="19" spans="1:16" x14ac:dyDescent="0.3">
      <c r="A19" s="20">
        <v>1800</v>
      </c>
      <c r="B19" s="15">
        <f t="shared" si="9"/>
        <v>166.66666666666666</v>
      </c>
      <c r="C19" s="15">
        <f t="shared" si="10"/>
        <v>83.333333333333329</v>
      </c>
      <c r="D19" s="15">
        <v>1</v>
      </c>
      <c r="E19" s="15">
        <f t="shared" ref="E19" si="26">0.07*B19</f>
        <v>11.666666666666668</v>
      </c>
      <c r="F19" s="20">
        <v>38.6</v>
      </c>
      <c r="G19" s="40">
        <v>38.588636540938602</v>
      </c>
      <c r="H19" s="21">
        <v>10</v>
      </c>
      <c r="I19" s="20">
        <v>35</v>
      </c>
      <c r="J19" s="20">
        <v>5</v>
      </c>
      <c r="K19" s="22">
        <v>20</v>
      </c>
      <c r="L19" s="35">
        <v>2.1069</v>
      </c>
      <c r="M19" s="35">
        <v>1.774</v>
      </c>
      <c r="N19" s="34">
        <f t="shared" si="2"/>
        <v>0.33289999999999997</v>
      </c>
      <c r="O19" s="15">
        <f t="shared" si="12"/>
        <v>3.0666666666666629</v>
      </c>
      <c r="P19" s="15">
        <f t="shared" si="13"/>
        <v>0.26285714285714251</v>
      </c>
    </row>
    <row r="20" spans="1:16" x14ac:dyDescent="0.3">
      <c r="A20" s="6">
        <v>2000</v>
      </c>
      <c r="B20" s="6">
        <f t="shared" si="9"/>
        <v>150</v>
      </c>
      <c r="C20" s="6">
        <f t="shared" si="10"/>
        <v>75</v>
      </c>
      <c r="D20" s="2">
        <v>1</v>
      </c>
      <c r="E20" s="6">
        <f t="shared" ref="E20" si="27">0.05*B20</f>
        <v>7.5</v>
      </c>
      <c r="F20" s="13">
        <v>35.700000000000003</v>
      </c>
      <c r="G20" s="27">
        <v>35.697815652311903</v>
      </c>
      <c r="H20" s="9">
        <v>5</v>
      </c>
      <c r="I20" s="6">
        <v>32</v>
      </c>
      <c r="J20" s="6">
        <v>4</v>
      </c>
      <c r="K20" s="12">
        <v>20</v>
      </c>
      <c r="L20" s="28">
        <v>2.2543000000000002</v>
      </c>
      <c r="M20" s="28">
        <v>1.9487000000000001</v>
      </c>
      <c r="N20" s="29">
        <f t="shared" si="2"/>
        <v>0.30560000000000009</v>
      </c>
      <c r="O20" s="6">
        <f>(C20-2*F20)/2</f>
        <v>1.7999999999999972</v>
      </c>
      <c r="P20" s="2">
        <f t="shared" si="13"/>
        <v>0.23999999999999963</v>
      </c>
    </row>
    <row r="21" spans="1:16" x14ac:dyDescent="0.3">
      <c r="A21" s="6">
        <v>2000</v>
      </c>
      <c r="B21" s="6">
        <f t="shared" si="9"/>
        <v>150</v>
      </c>
      <c r="C21" s="6">
        <f t="shared" si="10"/>
        <v>75</v>
      </c>
      <c r="D21" s="2">
        <v>1</v>
      </c>
      <c r="E21" s="2">
        <f t="shared" ref="E21" si="28">0.06*B21</f>
        <v>9</v>
      </c>
      <c r="F21" s="13">
        <v>35.5</v>
      </c>
      <c r="G21" s="27">
        <v>35.521410382803403</v>
      </c>
      <c r="H21" s="9">
        <v>9</v>
      </c>
      <c r="I21" s="6">
        <v>32</v>
      </c>
      <c r="J21" s="6">
        <v>4</v>
      </c>
      <c r="K21" s="12">
        <v>18</v>
      </c>
      <c r="L21" s="28">
        <v>2.3993000000000002</v>
      </c>
      <c r="M21" s="28">
        <v>1.9635</v>
      </c>
      <c r="N21" s="29">
        <f t="shared" si="2"/>
        <v>0.43580000000000019</v>
      </c>
      <c r="O21" s="6">
        <f t="shared" si="12"/>
        <v>2</v>
      </c>
      <c r="P21" s="2">
        <f t="shared" si="13"/>
        <v>0.22222222222222221</v>
      </c>
    </row>
    <row r="22" spans="1:16" x14ac:dyDescent="0.3">
      <c r="A22" s="20">
        <v>2000</v>
      </c>
      <c r="B22" s="20">
        <f t="shared" si="9"/>
        <v>150</v>
      </c>
      <c r="C22" s="20">
        <f t="shared" si="10"/>
        <v>75</v>
      </c>
      <c r="D22" s="15">
        <v>1</v>
      </c>
      <c r="E22" s="15">
        <v>11</v>
      </c>
      <c r="F22" s="16">
        <v>34.799999999999997</v>
      </c>
      <c r="G22" s="40">
        <v>34.7821817678199</v>
      </c>
      <c r="H22" s="21">
        <v>9</v>
      </c>
      <c r="I22" s="20">
        <v>32</v>
      </c>
      <c r="J22" s="20">
        <v>4</v>
      </c>
      <c r="K22" s="22">
        <v>20</v>
      </c>
      <c r="L22" s="35">
        <v>2.3957999999999999</v>
      </c>
      <c r="M22" s="35">
        <v>1.9922</v>
      </c>
      <c r="N22" s="34">
        <f t="shared" si="2"/>
        <v>0.40359999999999996</v>
      </c>
      <c r="O22" s="15">
        <f t="shared" ref="O22" si="29">(C22-2*F22)/2</f>
        <v>2.7000000000000028</v>
      </c>
      <c r="P22" s="15">
        <f t="shared" ref="P22" si="30">O22/E22</f>
        <v>0.2454545454545457</v>
      </c>
    </row>
    <row r="23" spans="1:16" x14ac:dyDescent="0.3">
      <c r="A23" s="6">
        <v>2200</v>
      </c>
      <c r="B23" s="6">
        <f t="shared" si="9"/>
        <v>136.36363636363637</v>
      </c>
      <c r="C23" s="6">
        <f t="shared" si="10"/>
        <v>68.181818181818187</v>
      </c>
      <c r="D23" s="2">
        <v>1</v>
      </c>
      <c r="E23" s="6">
        <f t="shared" ref="E23" si="31">0.05*B23</f>
        <v>6.8181818181818192</v>
      </c>
      <c r="F23" s="3">
        <v>34</v>
      </c>
      <c r="G23" s="27">
        <v>33.9967843637355</v>
      </c>
      <c r="H23" s="9">
        <v>4</v>
      </c>
      <c r="I23" s="6">
        <v>32</v>
      </c>
      <c r="J23" s="6">
        <v>4</v>
      </c>
      <c r="K23" s="12">
        <v>18</v>
      </c>
      <c r="L23" s="28">
        <v>2.4531000000000001</v>
      </c>
      <c r="M23" s="28">
        <v>2.1240000000000001</v>
      </c>
      <c r="N23" s="29">
        <f t="shared" si="2"/>
        <v>0.32909999999999995</v>
      </c>
      <c r="O23" s="6">
        <f t="shared" si="12"/>
        <v>9.0909090909093493E-2</v>
      </c>
      <c r="P23" s="2">
        <f t="shared" si="13"/>
        <v>1.3333333333333711E-2</v>
      </c>
    </row>
    <row r="24" spans="1:16" x14ac:dyDescent="0.3">
      <c r="A24" s="6">
        <v>2200</v>
      </c>
      <c r="B24" s="6">
        <f t="shared" si="9"/>
        <v>136.36363636363637</v>
      </c>
      <c r="C24" s="6">
        <f t="shared" si="10"/>
        <v>68.181818181818187</v>
      </c>
      <c r="D24" s="2">
        <v>1</v>
      </c>
      <c r="E24" s="2">
        <f t="shared" ref="E24" si="32">0.06*B24</f>
        <v>8.1818181818181817</v>
      </c>
      <c r="F24" s="3">
        <v>32</v>
      </c>
      <c r="G24" s="27">
        <v>32.024655155701303</v>
      </c>
      <c r="H24" s="9">
        <v>4</v>
      </c>
      <c r="I24" s="6">
        <v>32</v>
      </c>
      <c r="J24" s="6">
        <v>4</v>
      </c>
      <c r="K24" s="12">
        <v>18</v>
      </c>
      <c r="L24" s="28">
        <v>2.4683000000000002</v>
      </c>
      <c r="M24" s="28">
        <v>2.0988000000000002</v>
      </c>
      <c r="N24" s="29">
        <f t="shared" si="2"/>
        <v>0.36949999999999994</v>
      </c>
      <c r="O24" s="6">
        <f t="shared" si="12"/>
        <v>2.0909090909090935</v>
      </c>
      <c r="P24" s="2">
        <f t="shared" si="13"/>
        <v>0.25555555555555587</v>
      </c>
    </row>
    <row r="25" spans="1:16" x14ac:dyDescent="0.3">
      <c r="A25" s="20">
        <v>2200</v>
      </c>
      <c r="B25" s="20">
        <f t="shared" si="9"/>
        <v>136.36363636363637</v>
      </c>
      <c r="C25" s="20">
        <f t="shared" si="10"/>
        <v>68.181818181818187</v>
      </c>
      <c r="D25" s="15">
        <v>1</v>
      </c>
      <c r="E25" s="15">
        <f t="shared" ref="E25" si="33">0.07*B25</f>
        <v>9.5454545454545467</v>
      </c>
      <c r="F25" s="17">
        <v>32</v>
      </c>
      <c r="G25" s="40">
        <v>31.991527910679501</v>
      </c>
      <c r="H25" s="21">
        <v>4</v>
      </c>
      <c r="I25" s="20">
        <v>32</v>
      </c>
      <c r="J25" s="20">
        <v>4</v>
      </c>
      <c r="K25" s="22">
        <v>18</v>
      </c>
      <c r="L25" s="35">
        <v>2.4396</v>
      </c>
      <c r="M25" s="35">
        <v>2.0876000000000001</v>
      </c>
      <c r="N25" s="34">
        <f t="shared" si="2"/>
        <v>0.35199999999999987</v>
      </c>
      <c r="O25" s="20">
        <f t="shared" si="12"/>
        <v>2.0909090909090935</v>
      </c>
      <c r="P25" s="15">
        <f t="shared" si="13"/>
        <v>0.2190476190476193</v>
      </c>
    </row>
    <row r="26" spans="1:16" x14ac:dyDescent="0.3">
      <c r="A26" s="6">
        <v>2400</v>
      </c>
      <c r="B26" s="6">
        <f t="shared" si="9"/>
        <v>125</v>
      </c>
      <c r="C26" s="6">
        <f t="shared" si="10"/>
        <v>62.5</v>
      </c>
      <c r="D26" s="2">
        <v>1</v>
      </c>
      <c r="E26" s="6">
        <f t="shared" ref="E26" si="34">0.05*B26</f>
        <v>6.25</v>
      </c>
      <c r="F26" s="3">
        <v>31</v>
      </c>
      <c r="G26" s="27">
        <v>31.055476191707498</v>
      </c>
      <c r="H26" s="9">
        <v>3</v>
      </c>
      <c r="I26" s="6">
        <v>29</v>
      </c>
      <c r="J26" s="6">
        <v>4</v>
      </c>
      <c r="K26" s="12">
        <v>18</v>
      </c>
      <c r="L26" s="28">
        <v>2.7281</v>
      </c>
      <c r="M26" s="28">
        <v>2.2850999999999999</v>
      </c>
      <c r="N26" s="29">
        <f t="shared" si="2"/>
        <v>0.44300000000000006</v>
      </c>
      <c r="O26" s="6">
        <f t="shared" si="12"/>
        <v>0.25</v>
      </c>
      <c r="P26" s="2">
        <f t="shared" si="13"/>
        <v>0.04</v>
      </c>
    </row>
    <row r="27" spans="1:16" x14ac:dyDescent="0.3">
      <c r="A27" s="6">
        <v>2400</v>
      </c>
      <c r="B27" s="6">
        <f t="shared" si="9"/>
        <v>125</v>
      </c>
      <c r="C27" s="6">
        <f t="shared" si="10"/>
        <v>62.5</v>
      </c>
      <c r="D27" s="2">
        <v>1</v>
      </c>
      <c r="E27" s="2">
        <f t="shared" ref="E27" si="35">0.06*B27</f>
        <v>7.5</v>
      </c>
      <c r="F27" s="3">
        <v>30</v>
      </c>
      <c r="G27" s="27">
        <v>29.9994257659121</v>
      </c>
      <c r="H27" s="9">
        <v>4</v>
      </c>
      <c r="I27" s="6">
        <v>29</v>
      </c>
      <c r="J27" s="6">
        <v>4</v>
      </c>
      <c r="K27" s="12">
        <v>18</v>
      </c>
      <c r="L27" s="28">
        <v>2.6648999999999998</v>
      </c>
      <c r="M27" s="28">
        <v>2.2789999999999999</v>
      </c>
      <c r="N27" s="29">
        <f t="shared" si="2"/>
        <v>0.38589999999999991</v>
      </c>
      <c r="O27" s="6">
        <f t="shared" si="12"/>
        <v>1.25</v>
      </c>
      <c r="P27" s="2">
        <f t="shared" si="13"/>
        <v>0.16666666666666666</v>
      </c>
    </row>
    <row r="28" spans="1:16" x14ac:dyDescent="0.3">
      <c r="A28" s="20">
        <v>2400</v>
      </c>
      <c r="B28" s="20">
        <f t="shared" si="9"/>
        <v>125</v>
      </c>
      <c r="C28" s="20">
        <f t="shared" si="10"/>
        <v>62.5</v>
      </c>
      <c r="D28" s="15">
        <v>1</v>
      </c>
      <c r="E28" s="15">
        <f t="shared" ref="E28" si="36">0.07*B28</f>
        <v>8.75</v>
      </c>
      <c r="F28" s="17">
        <v>29</v>
      </c>
      <c r="G28" s="40">
        <v>29.0243019856551</v>
      </c>
      <c r="H28" s="21">
        <v>4</v>
      </c>
      <c r="I28" s="20">
        <v>29</v>
      </c>
      <c r="J28" s="20">
        <v>4</v>
      </c>
      <c r="K28" s="22">
        <v>18</v>
      </c>
      <c r="L28" s="35">
        <v>2.6493000000000002</v>
      </c>
      <c r="M28" s="35">
        <v>2.2688000000000001</v>
      </c>
      <c r="N28" s="34">
        <f t="shared" si="2"/>
        <v>0.38050000000000006</v>
      </c>
      <c r="O28" s="20">
        <f t="shared" si="12"/>
        <v>2.25</v>
      </c>
      <c r="P28" s="15">
        <f t="shared" si="13"/>
        <v>0.25714285714285712</v>
      </c>
    </row>
    <row r="29" spans="1:16" x14ac:dyDescent="0.3">
      <c r="A29" s="6">
        <v>2600</v>
      </c>
      <c r="B29" s="6">
        <f t="shared" si="9"/>
        <v>115.38461538461539</v>
      </c>
      <c r="C29" s="6">
        <f t="shared" si="10"/>
        <v>57.692307692307693</v>
      </c>
      <c r="D29" s="2">
        <v>1</v>
      </c>
      <c r="E29" s="6">
        <f t="shared" ref="E29" si="37">0.05*B29</f>
        <v>5.7692307692307701</v>
      </c>
      <c r="F29" s="3">
        <v>28</v>
      </c>
      <c r="G29" s="27">
        <v>28.013397330366001</v>
      </c>
      <c r="H29" s="9">
        <v>7</v>
      </c>
      <c r="I29" s="6">
        <v>26</v>
      </c>
      <c r="J29" s="6">
        <v>4</v>
      </c>
      <c r="K29" s="12">
        <v>14</v>
      </c>
      <c r="L29" s="28">
        <v>2.9706999999999999</v>
      </c>
      <c r="M29" s="28">
        <v>2.5486</v>
      </c>
      <c r="N29" s="29">
        <f t="shared" si="2"/>
        <v>0.42209999999999992</v>
      </c>
      <c r="O29" s="6">
        <f t="shared" si="12"/>
        <v>0.8461538461538467</v>
      </c>
      <c r="P29" s="2">
        <f t="shared" si="13"/>
        <v>0.14666666666666675</v>
      </c>
    </row>
    <row r="30" spans="1:16" x14ac:dyDescent="0.3">
      <c r="A30" s="6">
        <v>2600</v>
      </c>
      <c r="B30" s="6">
        <f t="shared" si="9"/>
        <v>115.38461538461539</v>
      </c>
      <c r="C30" s="6">
        <f t="shared" si="10"/>
        <v>57.692307692307693</v>
      </c>
      <c r="D30" s="2">
        <v>1</v>
      </c>
      <c r="E30" s="2">
        <f t="shared" ref="E30" si="38">0.06*B30</f>
        <v>6.9230769230769234</v>
      </c>
      <c r="F30" s="3">
        <v>27</v>
      </c>
      <c r="G30" s="27">
        <v>26.982700604653299</v>
      </c>
      <c r="H30" s="9">
        <v>7</v>
      </c>
      <c r="I30" s="6">
        <v>26</v>
      </c>
      <c r="J30" s="6">
        <v>4</v>
      </c>
      <c r="K30" s="12">
        <v>14</v>
      </c>
      <c r="L30" s="28">
        <v>2.9567999999999999</v>
      </c>
      <c r="M30" s="28">
        <v>2.536</v>
      </c>
      <c r="N30" s="29">
        <f t="shared" si="2"/>
        <v>0.42079999999999984</v>
      </c>
      <c r="O30" s="6">
        <f t="shared" si="12"/>
        <v>1.8461538461538467</v>
      </c>
      <c r="P30" s="2">
        <f t="shared" si="13"/>
        <v>0.26666666666666672</v>
      </c>
    </row>
    <row r="31" spans="1:16" x14ac:dyDescent="0.3">
      <c r="A31" s="20">
        <v>2600</v>
      </c>
      <c r="B31" s="20">
        <f t="shared" si="9"/>
        <v>115.38461538461539</v>
      </c>
      <c r="C31" s="20">
        <f t="shared" si="10"/>
        <v>57.692307692307693</v>
      </c>
      <c r="D31" s="15">
        <v>1</v>
      </c>
      <c r="E31" s="15">
        <f t="shared" ref="E31" si="39">0.07*B31</f>
        <v>8.0769230769230784</v>
      </c>
      <c r="F31" s="17">
        <v>27</v>
      </c>
      <c r="G31" s="40">
        <v>26.994569140513502</v>
      </c>
      <c r="H31" s="21">
        <v>6</v>
      </c>
      <c r="I31" s="20">
        <v>26</v>
      </c>
      <c r="J31" s="20">
        <v>4</v>
      </c>
      <c r="K31" s="22">
        <v>14</v>
      </c>
      <c r="L31" s="35">
        <v>2.9624999999999999</v>
      </c>
      <c r="M31" s="35">
        <v>2.5552999999999999</v>
      </c>
      <c r="N31" s="34">
        <f t="shared" si="2"/>
        <v>0.40720000000000001</v>
      </c>
      <c r="O31" s="20">
        <f t="shared" si="12"/>
        <v>1.8461538461538467</v>
      </c>
      <c r="P31" s="15">
        <f t="shared" si="13"/>
        <v>0.22857142857142859</v>
      </c>
    </row>
    <row r="32" spans="1:16" x14ac:dyDescent="0.3">
      <c r="A32" s="6">
        <v>2800</v>
      </c>
      <c r="B32" s="6">
        <f t="shared" si="9"/>
        <v>107.14285714285714</v>
      </c>
      <c r="C32" s="6">
        <f t="shared" si="10"/>
        <v>53.571428571428569</v>
      </c>
      <c r="D32" s="2">
        <v>1</v>
      </c>
      <c r="E32" s="6">
        <f t="shared" ref="E32" si="40">0.05*B32</f>
        <v>5.3571428571428577</v>
      </c>
      <c r="F32" s="3">
        <v>26</v>
      </c>
      <c r="G32" s="27">
        <v>26.002014113842801</v>
      </c>
      <c r="H32" s="9">
        <v>6</v>
      </c>
      <c r="I32" s="6">
        <v>24</v>
      </c>
      <c r="J32" s="6">
        <v>4</v>
      </c>
      <c r="K32" s="12">
        <v>14</v>
      </c>
      <c r="L32" s="28">
        <v>3.2391999999999999</v>
      </c>
      <c r="M32" s="28">
        <v>2.7311000000000001</v>
      </c>
      <c r="N32" s="29">
        <f t="shared" si="2"/>
        <v>0.50809999999999977</v>
      </c>
      <c r="O32" s="6">
        <f t="shared" si="12"/>
        <v>0.7857142857142847</v>
      </c>
      <c r="P32" s="2">
        <f t="shared" si="13"/>
        <v>0.14666666666666647</v>
      </c>
    </row>
    <row r="33" spans="1:16" x14ac:dyDescent="0.3">
      <c r="A33" s="6">
        <v>2800</v>
      </c>
      <c r="B33" s="6">
        <f t="shared" si="9"/>
        <v>107.14285714285714</v>
      </c>
      <c r="C33" s="6">
        <f t="shared" si="10"/>
        <v>53.571428571428569</v>
      </c>
      <c r="D33" s="2">
        <v>1</v>
      </c>
      <c r="E33" s="2">
        <f t="shared" ref="E33" si="41">0.06*B33</f>
        <v>6.4285714285714279</v>
      </c>
      <c r="F33" s="3">
        <v>25</v>
      </c>
      <c r="G33" s="27">
        <v>24.960453890107701</v>
      </c>
      <c r="H33" s="9">
        <v>6</v>
      </c>
      <c r="I33" s="6">
        <v>24</v>
      </c>
      <c r="J33" s="6">
        <v>4</v>
      </c>
      <c r="K33" s="12">
        <v>14</v>
      </c>
      <c r="L33" s="28">
        <v>3.2128000000000001</v>
      </c>
      <c r="M33" s="28">
        <v>2.7225999999999999</v>
      </c>
      <c r="N33" s="29">
        <f t="shared" si="2"/>
        <v>0.49020000000000019</v>
      </c>
      <c r="O33" s="6">
        <f t="shared" si="12"/>
        <v>1.7857142857142847</v>
      </c>
      <c r="P33" s="2">
        <f t="shared" si="13"/>
        <v>0.27777777777777762</v>
      </c>
    </row>
    <row r="34" spans="1:16" x14ac:dyDescent="0.3">
      <c r="A34" s="20">
        <v>2800</v>
      </c>
      <c r="B34" s="20">
        <f t="shared" si="9"/>
        <v>107.14285714285714</v>
      </c>
      <c r="C34" s="20">
        <f t="shared" si="10"/>
        <v>53.571428571428569</v>
      </c>
      <c r="D34" s="15">
        <v>1</v>
      </c>
      <c r="E34" s="15">
        <f t="shared" ref="E34" si="42">0.07*B34</f>
        <v>7.5</v>
      </c>
      <c r="F34" s="17">
        <v>25</v>
      </c>
      <c r="G34" s="40">
        <v>24.9941788963636</v>
      </c>
      <c r="H34" s="21">
        <v>6</v>
      </c>
      <c r="I34" s="20">
        <v>24</v>
      </c>
      <c r="J34" s="20">
        <v>4</v>
      </c>
      <c r="K34" s="22">
        <v>14</v>
      </c>
      <c r="L34" s="35">
        <v>3.1831</v>
      </c>
      <c r="M34" s="35">
        <v>2.7280000000000002</v>
      </c>
      <c r="N34" s="34">
        <f t="shared" si="2"/>
        <v>0.45509999999999984</v>
      </c>
      <c r="O34" s="20">
        <f t="shared" si="12"/>
        <v>1.7857142857142847</v>
      </c>
      <c r="P34" s="15">
        <f t="shared" si="13"/>
        <v>0.23809523809523797</v>
      </c>
    </row>
    <row r="35" spans="1:16" x14ac:dyDescent="0.3">
      <c r="A35" s="6">
        <v>3000</v>
      </c>
      <c r="B35" s="6">
        <f t="shared" si="9"/>
        <v>100</v>
      </c>
      <c r="C35" s="6">
        <f t="shared" si="10"/>
        <v>50</v>
      </c>
      <c r="D35" s="2">
        <v>1</v>
      </c>
      <c r="E35" s="6">
        <f t="shared" ref="E35" si="43">0.05*B35</f>
        <v>5</v>
      </c>
      <c r="F35" s="3">
        <v>24.4</v>
      </c>
      <c r="G35" s="27">
        <v>24.415562690015701</v>
      </c>
      <c r="H35" s="9">
        <v>7</v>
      </c>
      <c r="I35" s="10">
        <v>22</v>
      </c>
      <c r="J35" s="10">
        <v>3</v>
      </c>
      <c r="K35" s="12">
        <v>13</v>
      </c>
      <c r="L35" s="28">
        <v>3.4863</v>
      </c>
      <c r="M35" s="28">
        <v>3.0503999999999998</v>
      </c>
      <c r="N35" s="29">
        <f t="shared" si="2"/>
        <v>0.43590000000000018</v>
      </c>
      <c r="O35" s="6">
        <f t="shared" si="12"/>
        <v>0.60000000000000142</v>
      </c>
      <c r="P35" s="2">
        <f t="shared" si="13"/>
        <v>0.12000000000000029</v>
      </c>
    </row>
    <row r="36" spans="1:16" x14ac:dyDescent="0.3">
      <c r="A36" s="6">
        <v>3000</v>
      </c>
      <c r="B36" s="6">
        <f t="shared" si="9"/>
        <v>100</v>
      </c>
      <c r="C36" s="6">
        <f t="shared" si="10"/>
        <v>50</v>
      </c>
      <c r="D36" s="2">
        <v>1</v>
      </c>
      <c r="E36" s="2">
        <f t="shared" ref="E36" si="44">0.06*B36</f>
        <v>6</v>
      </c>
      <c r="F36" s="3">
        <v>23.4</v>
      </c>
      <c r="G36" s="27">
        <v>23.3527009864554</v>
      </c>
      <c r="H36" s="9">
        <v>5</v>
      </c>
      <c r="I36" s="10">
        <v>22</v>
      </c>
      <c r="J36" s="10">
        <v>3</v>
      </c>
      <c r="K36" s="12">
        <v>15</v>
      </c>
      <c r="L36" s="28">
        <v>3.6583999999999999</v>
      </c>
      <c r="M36" s="28">
        <v>2.9586999999999999</v>
      </c>
      <c r="N36" s="29">
        <f t="shared" si="2"/>
        <v>0.69969999999999999</v>
      </c>
      <c r="O36" s="6">
        <f t="shared" si="12"/>
        <v>1.6000000000000014</v>
      </c>
      <c r="P36" s="2">
        <f t="shared" si="13"/>
        <v>0.26666666666666689</v>
      </c>
    </row>
    <row r="37" spans="1:16" x14ac:dyDescent="0.3">
      <c r="A37" s="20">
        <v>3000</v>
      </c>
      <c r="B37" s="20">
        <f t="shared" si="9"/>
        <v>100</v>
      </c>
      <c r="C37" s="20">
        <f t="shared" si="10"/>
        <v>50</v>
      </c>
      <c r="D37" s="15">
        <v>1</v>
      </c>
      <c r="E37" s="15">
        <f t="shared" ref="E37" si="45">0.07*B37</f>
        <v>7.0000000000000009</v>
      </c>
      <c r="F37" s="17">
        <v>23</v>
      </c>
      <c r="G37" s="40">
        <v>23.0057189785845</v>
      </c>
      <c r="H37" s="21">
        <v>4</v>
      </c>
      <c r="I37" s="20">
        <v>22</v>
      </c>
      <c r="J37" s="20">
        <v>3</v>
      </c>
      <c r="K37" s="22">
        <v>15</v>
      </c>
      <c r="L37" s="35">
        <v>3.6257000000000001</v>
      </c>
      <c r="M37" s="35">
        <v>2.8904999999999998</v>
      </c>
      <c r="N37" s="34">
        <f t="shared" si="2"/>
        <v>0.7352000000000003</v>
      </c>
      <c r="O37" s="20">
        <f t="shared" si="12"/>
        <v>2</v>
      </c>
      <c r="P37" s="15">
        <f t="shared" si="13"/>
        <v>0.2857142857142857</v>
      </c>
    </row>
    <row r="38" spans="1:16" x14ac:dyDescent="0.3">
      <c r="A38" s="6">
        <v>3200</v>
      </c>
      <c r="B38" s="6">
        <f t="shared" si="9"/>
        <v>93.75</v>
      </c>
      <c r="C38" s="6">
        <f t="shared" si="10"/>
        <v>46.875</v>
      </c>
      <c r="D38" s="2">
        <v>1</v>
      </c>
      <c r="E38" s="6">
        <f t="shared" ref="E38" si="46">0.05*B38</f>
        <v>4.6875</v>
      </c>
      <c r="F38" s="13">
        <v>22.8</v>
      </c>
      <c r="G38" s="27">
        <v>22.791050548666099</v>
      </c>
      <c r="H38" s="9">
        <v>8</v>
      </c>
      <c r="I38" s="10">
        <v>20</v>
      </c>
      <c r="J38" s="10">
        <v>3</v>
      </c>
      <c r="K38" s="12">
        <v>11</v>
      </c>
      <c r="L38" s="28">
        <v>3.7450000000000001</v>
      </c>
      <c r="M38" s="28">
        <v>3.2942</v>
      </c>
      <c r="N38" s="29">
        <f t="shared" si="2"/>
        <v>0.45080000000000009</v>
      </c>
      <c r="O38" s="6">
        <f t="shared" si="12"/>
        <v>0.63749999999999929</v>
      </c>
      <c r="P38" s="2">
        <f t="shared" si="13"/>
        <v>0.13599999999999984</v>
      </c>
    </row>
    <row r="39" spans="1:16" x14ac:dyDescent="0.3">
      <c r="A39" s="6">
        <v>3200</v>
      </c>
      <c r="B39" s="6">
        <f t="shared" si="9"/>
        <v>93.75</v>
      </c>
      <c r="C39" s="6">
        <f t="shared" si="10"/>
        <v>46.875</v>
      </c>
      <c r="D39" s="2">
        <v>1</v>
      </c>
      <c r="E39" s="2">
        <f t="shared" ref="E39" si="47">0.06*B39</f>
        <v>5.625</v>
      </c>
      <c r="F39" s="13">
        <v>22.3</v>
      </c>
      <c r="G39" s="27">
        <v>22.270629208437601</v>
      </c>
      <c r="H39" s="9">
        <v>4</v>
      </c>
      <c r="I39" s="10">
        <v>22</v>
      </c>
      <c r="J39" s="10">
        <v>3</v>
      </c>
      <c r="K39" s="12">
        <v>15</v>
      </c>
      <c r="L39" s="28">
        <v>3.8290000000000002</v>
      </c>
      <c r="M39" s="28">
        <v>3.1311</v>
      </c>
      <c r="N39" s="29">
        <f t="shared" si="2"/>
        <v>0.69790000000000019</v>
      </c>
      <c r="O39" s="6">
        <f t="shared" si="12"/>
        <v>1.1374999999999993</v>
      </c>
      <c r="P39" s="2">
        <f t="shared" si="13"/>
        <v>0.20222222222222211</v>
      </c>
    </row>
    <row r="40" spans="1:16" x14ac:dyDescent="0.3">
      <c r="A40" s="20">
        <v>3200</v>
      </c>
      <c r="B40" s="20">
        <f t="shared" si="9"/>
        <v>93.75</v>
      </c>
      <c r="C40" s="20">
        <f t="shared" si="10"/>
        <v>46.875</v>
      </c>
      <c r="D40" s="15">
        <v>1</v>
      </c>
      <c r="E40" s="15">
        <f t="shared" ref="E40" si="48">0.07*B40</f>
        <v>6.5625000000000009</v>
      </c>
      <c r="F40" s="16">
        <v>21.9</v>
      </c>
      <c r="G40" s="40">
        <v>21.890814075019001</v>
      </c>
      <c r="H40" s="21">
        <v>5</v>
      </c>
      <c r="I40" s="20">
        <v>22</v>
      </c>
      <c r="J40" s="20">
        <v>3</v>
      </c>
      <c r="K40" s="22">
        <v>13</v>
      </c>
      <c r="L40" s="35">
        <v>3.7467000000000001</v>
      </c>
      <c r="M40" s="35">
        <v>3.1086</v>
      </c>
      <c r="N40" s="34">
        <f t="shared" si="2"/>
        <v>0.63810000000000011</v>
      </c>
      <c r="O40" s="20">
        <f t="shared" si="12"/>
        <v>1.5375000000000014</v>
      </c>
      <c r="P40" s="15">
        <f t="shared" si="13"/>
        <v>0.23428571428571446</v>
      </c>
    </row>
    <row r="41" spans="1:16" x14ac:dyDescent="0.3">
      <c r="A41" s="6">
        <v>3400</v>
      </c>
      <c r="B41" s="6">
        <f t="shared" si="9"/>
        <v>88.235294117647058</v>
      </c>
      <c r="C41" s="6">
        <f t="shared" si="10"/>
        <v>44.117647058823529</v>
      </c>
      <c r="D41" s="2">
        <v>1</v>
      </c>
      <c r="E41" s="6">
        <f t="shared" ref="E41" si="49">0.05*B41</f>
        <v>4.4117647058823533</v>
      </c>
      <c r="F41" s="13">
        <v>21.4</v>
      </c>
      <c r="G41" s="27">
        <v>21.3775189613626</v>
      </c>
      <c r="H41" s="9">
        <v>8</v>
      </c>
      <c r="I41" s="10">
        <v>18</v>
      </c>
      <c r="J41" s="10">
        <v>3</v>
      </c>
      <c r="K41" s="12">
        <v>11</v>
      </c>
      <c r="L41" s="28">
        <v>3.9266000000000001</v>
      </c>
      <c r="M41" s="28">
        <v>3.6171000000000002</v>
      </c>
      <c r="N41" s="29">
        <f t="shared" si="2"/>
        <v>0.30949999999999989</v>
      </c>
      <c r="O41" s="6">
        <f t="shared" si="12"/>
        <v>0.65882352941176592</v>
      </c>
      <c r="P41" s="2">
        <f t="shared" si="13"/>
        <v>0.1493333333333336</v>
      </c>
    </row>
    <row r="42" spans="1:16" x14ac:dyDescent="0.3">
      <c r="A42" s="6">
        <v>3400</v>
      </c>
      <c r="B42" s="6">
        <f t="shared" si="9"/>
        <v>88.235294117647058</v>
      </c>
      <c r="C42" s="6">
        <f t="shared" si="10"/>
        <v>44.117647058823529</v>
      </c>
      <c r="D42" s="2">
        <v>1</v>
      </c>
      <c r="E42" s="2">
        <f t="shared" ref="E42" si="50">0.06*B42</f>
        <v>5.2941176470588234</v>
      </c>
      <c r="F42" s="13">
        <v>21</v>
      </c>
      <c r="G42" s="27">
        <v>20.9754508696101</v>
      </c>
      <c r="H42" s="9">
        <v>5</v>
      </c>
      <c r="I42" s="10">
        <v>20</v>
      </c>
      <c r="J42" s="10">
        <v>3</v>
      </c>
      <c r="K42" s="12">
        <v>13</v>
      </c>
      <c r="L42" s="28">
        <v>4.0795000000000003</v>
      </c>
      <c r="M42" s="28">
        <v>3.3206000000000002</v>
      </c>
      <c r="N42" s="29">
        <f t="shared" si="2"/>
        <v>0.75890000000000013</v>
      </c>
      <c r="O42" s="6">
        <f t="shared" si="12"/>
        <v>1.0588235294117645</v>
      </c>
      <c r="P42" s="2">
        <f t="shared" si="13"/>
        <v>0.19999999999999996</v>
      </c>
    </row>
    <row r="43" spans="1:16" x14ac:dyDescent="0.3">
      <c r="A43" s="20">
        <v>3400</v>
      </c>
      <c r="B43" s="20">
        <f t="shared" si="9"/>
        <v>88.235294117647058</v>
      </c>
      <c r="C43" s="20">
        <f t="shared" si="10"/>
        <v>44.117647058823529</v>
      </c>
      <c r="D43" s="15">
        <v>1</v>
      </c>
      <c r="E43" s="15">
        <f t="shared" ref="E43" si="51">0.07*B43</f>
        <v>6.1764705882352944</v>
      </c>
      <c r="F43" s="16">
        <v>20.6</v>
      </c>
      <c r="G43" s="40">
        <v>20.597680448965601</v>
      </c>
      <c r="H43" s="21">
        <v>5</v>
      </c>
      <c r="I43" s="20">
        <v>20</v>
      </c>
      <c r="J43" s="20">
        <v>3</v>
      </c>
      <c r="K43" s="22">
        <v>13</v>
      </c>
      <c r="L43" s="35">
        <v>4.0867000000000004</v>
      </c>
      <c r="M43" s="35">
        <v>3.2833999999999999</v>
      </c>
      <c r="N43" s="34">
        <f t="shared" si="2"/>
        <v>0.80330000000000057</v>
      </c>
      <c r="O43" s="20">
        <f t="shared" si="12"/>
        <v>1.4588235294117631</v>
      </c>
      <c r="P43" s="15">
        <f t="shared" si="13"/>
        <v>0.23619047619047592</v>
      </c>
    </row>
    <row r="44" spans="1:16" x14ac:dyDescent="0.3">
      <c r="A44" s="6">
        <v>3600</v>
      </c>
      <c r="B44" s="6">
        <f t="shared" si="9"/>
        <v>83.333333333333329</v>
      </c>
      <c r="C44" s="6">
        <f t="shared" si="10"/>
        <v>41.666666666666664</v>
      </c>
      <c r="D44" s="2">
        <v>1</v>
      </c>
      <c r="E44" s="6">
        <f t="shared" ref="E44" si="52">0.05*B44</f>
        <v>4.166666666666667</v>
      </c>
      <c r="F44" s="13">
        <v>20.2</v>
      </c>
      <c r="G44" s="27">
        <v>20.184746063375002</v>
      </c>
      <c r="H44" s="9">
        <v>7</v>
      </c>
      <c r="I44" s="10">
        <v>18</v>
      </c>
      <c r="J44" s="10">
        <v>3</v>
      </c>
      <c r="K44" s="12">
        <v>11</v>
      </c>
      <c r="L44" s="28">
        <v>4.3232999999999997</v>
      </c>
      <c r="M44" s="28">
        <v>3.7812000000000001</v>
      </c>
      <c r="N44" s="29">
        <f t="shared" si="2"/>
        <v>0.54209999999999958</v>
      </c>
      <c r="O44" s="6">
        <f t="shared" si="12"/>
        <v>0.63333333333333286</v>
      </c>
      <c r="P44" s="2">
        <f t="shared" si="13"/>
        <v>0.15199999999999989</v>
      </c>
    </row>
    <row r="45" spans="1:16" x14ac:dyDescent="0.3">
      <c r="A45" s="6">
        <v>3600</v>
      </c>
      <c r="B45" s="6">
        <f t="shared" si="9"/>
        <v>83.333333333333329</v>
      </c>
      <c r="C45" s="6">
        <f t="shared" si="10"/>
        <v>41.666666666666664</v>
      </c>
      <c r="D45" s="2">
        <v>1</v>
      </c>
      <c r="E45" s="2">
        <f t="shared" ref="E45" si="53">0.06*B45</f>
        <v>4.9999999999999991</v>
      </c>
      <c r="F45" s="13">
        <v>19.8</v>
      </c>
      <c r="G45" s="27">
        <v>19.785911760386298</v>
      </c>
      <c r="H45" s="9">
        <v>4</v>
      </c>
      <c r="I45" s="10">
        <v>18</v>
      </c>
      <c r="J45" s="10">
        <v>2</v>
      </c>
      <c r="K45" s="12">
        <v>12</v>
      </c>
      <c r="L45" s="28">
        <v>4.2583000000000002</v>
      </c>
      <c r="M45" s="28">
        <v>3.5598999999999998</v>
      </c>
      <c r="N45" s="29">
        <f t="shared" si="2"/>
        <v>0.69840000000000035</v>
      </c>
      <c r="O45" s="6">
        <f t="shared" si="12"/>
        <v>1.0333333333333314</v>
      </c>
      <c r="P45" s="2">
        <f t="shared" si="13"/>
        <v>0.20666666666666633</v>
      </c>
    </row>
    <row r="46" spans="1:16" x14ac:dyDescent="0.3">
      <c r="A46" s="20">
        <v>3600</v>
      </c>
      <c r="B46" s="20">
        <f t="shared" si="9"/>
        <v>83.333333333333329</v>
      </c>
      <c r="C46" s="20">
        <f t="shared" si="10"/>
        <v>41.666666666666664</v>
      </c>
      <c r="D46" s="15">
        <v>1</v>
      </c>
      <c r="E46" s="15">
        <f t="shared" ref="E46" si="54">0.07*B46</f>
        <v>5.8333333333333339</v>
      </c>
      <c r="F46" s="16">
        <v>19.399999999999999</v>
      </c>
      <c r="G46" s="40">
        <v>19.410082282235301</v>
      </c>
      <c r="H46" s="21">
        <v>2</v>
      </c>
      <c r="I46" s="20">
        <v>20</v>
      </c>
      <c r="J46" s="20">
        <v>2</v>
      </c>
      <c r="K46" s="22">
        <v>12</v>
      </c>
      <c r="L46" s="35">
        <v>4.3109000000000002</v>
      </c>
      <c r="M46" s="35">
        <v>3.4072</v>
      </c>
      <c r="N46" s="34">
        <f t="shared" si="2"/>
        <v>0.90370000000000017</v>
      </c>
      <c r="O46" s="20">
        <f t="shared" si="12"/>
        <v>1.4333333333333336</v>
      </c>
      <c r="P46" s="15">
        <f t="shared" si="13"/>
        <v>0.24571428571428572</v>
      </c>
    </row>
    <row r="47" spans="1:16" x14ac:dyDescent="0.3">
      <c r="A47" s="6">
        <v>3800</v>
      </c>
      <c r="B47" s="6">
        <f t="shared" si="9"/>
        <v>78.94736842105263</v>
      </c>
      <c r="C47" s="6">
        <f t="shared" si="10"/>
        <v>39.473684210526315</v>
      </c>
      <c r="D47" s="2">
        <v>1</v>
      </c>
      <c r="E47" s="6">
        <f t="shared" ref="E47" si="55">0.05*B47</f>
        <v>3.9473684210526319</v>
      </c>
      <c r="F47" s="13">
        <v>19.2</v>
      </c>
      <c r="G47" s="27">
        <v>19.2058814109092</v>
      </c>
      <c r="H47" s="9">
        <v>6</v>
      </c>
      <c r="I47" s="10">
        <v>16</v>
      </c>
      <c r="J47" s="10">
        <v>2</v>
      </c>
      <c r="K47" s="12">
        <v>10</v>
      </c>
      <c r="L47" s="28">
        <v>4.0686</v>
      </c>
      <c r="M47" s="28">
        <v>3.8877999999999999</v>
      </c>
      <c r="N47" s="29">
        <f t="shared" si="2"/>
        <v>0.18080000000000007</v>
      </c>
      <c r="O47" s="6">
        <f t="shared" si="12"/>
        <v>0.53684210526315823</v>
      </c>
      <c r="P47" s="2">
        <f t="shared" si="13"/>
        <v>0.13600000000000007</v>
      </c>
    </row>
    <row r="48" spans="1:16" x14ac:dyDescent="0.3">
      <c r="A48" s="6">
        <v>3800</v>
      </c>
      <c r="B48" s="6">
        <f t="shared" si="9"/>
        <v>78.94736842105263</v>
      </c>
      <c r="C48" s="6">
        <f t="shared" si="10"/>
        <v>39.473684210526315</v>
      </c>
      <c r="D48" s="2">
        <v>1</v>
      </c>
      <c r="E48" s="2">
        <f t="shared" ref="E48" si="56">0.06*B48</f>
        <v>4.7368421052631575</v>
      </c>
      <c r="F48" s="13">
        <v>18.8</v>
      </c>
      <c r="G48" s="27">
        <v>18.8097169053603</v>
      </c>
      <c r="H48" s="9">
        <v>4</v>
      </c>
      <c r="I48" s="10">
        <v>18</v>
      </c>
      <c r="J48" s="10">
        <v>2</v>
      </c>
      <c r="K48" s="12">
        <v>10</v>
      </c>
      <c r="L48" s="28">
        <v>4.3455000000000004</v>
      </c>
      <c r="M48" s="28">
        <v>3.7584</v>
      </c>
      <c r="N48" s="29">
        <f t="shared" si="2"/>
        <v>0.5871000000000004</v>
      </c>
      <c r="O48" s="6">
        <f t="shared" si="12"/>
        <v>0.93684210526315681</v>
      </c>
      <c r="P48" s="2">
        <f t="shared" si="13"/>
        <v>0.19777777777777755</v>
      </c>
    </row>
    <row r="49" spans="1:16" x14ac:dyDescent="0.3">
      <c r="A49" s="20">
        <v>3800</v>
      </c>
      <c r="B49" s="20">
        <f t="shared" si="9"/>
        <v>78.94736842105263</v>
      </c>
      <c r="C49" s="20">
        <f t="shared" si="10"/>
        <v>39.473684210526315</v>
      </c>
      <c r="D49" s="15">
        <v>1</v>
      </c>
      <c r="E49" s="15">
        <f t="shared" ref="E49" si="57">0.07*B49</f>
        <v>5.526315789473685</v>
      </c>
      <c r="F49" s="16">
        <v>18.2</v>
      </c>
      <c r="G49" s="40">
        <v>18.2242403156568</v>
      </c>
      <c r="H49" s="21">
        <v>2</v>
      </c>
      <c r="I49" s="20">
        <v>18</v>
      </c>
      <c r="J49" s="20">
        <v>2</v>
      </c>
      <c r="K49" s="22">
        <v>12</v>
      </c>
      <c r="L49" s="35">
        <v>4.7008999999999999</v>
      </c>
      <c r="M49" s="35">
        <v>3.6002999999999998</v>
      </c>
      <c r="N49" s="34">
        <f t="shared" si="2"/>
        <v>1.1006</v>
      </c>
      <c r="O49" s="20">
        <f t="shared" si="12"/>
        <v>1.5368421052631582</v>
      </c>
      <c r="P49" s="15">
        <f t="shared" si="13"/>
        <v>0.27809523809523812</v>
      </c>
    </row>
    <row r="50" spans="1:16" x14ac:dyDescent="0.3">
      <c r="A50" s="6">
        <v>4000</v>
      </c>
      <c r="B50" s="6">
        <f t="shared" si="9"/>
        <v>75</v>
      </c>
      <c r="C50" s="6">
        <f t="shared" si="10"/>
        <v>37.5</v>
      </c>
      <c r="D50" s="2">
        <v>1</v>
      </c>
      <c r="E50" s="6">
        <f t="shared" ref="E50" si="58">0.05*B50</f>
        <v>3.75</v>
      </c>
      <c r="F50" s="13">
        <v>18.2</v>
      </c>
      <c r="G50" s="27">
        <v>18.2213202395289</v>
      </c>
      <c r="H50" s="9">
        <v>5</v>
      </c>
      <c r="I50" s="10">
        <v>16</v>
      </c>
      <c r="J50" s="10">
        <v>2</v>
      </c>
      <c r="K50" s="12">
        <v>10</v>
      </c>
      <c r="L50" s="28">
        <v>4.7121000000000004</v>
      </c>
      <c r="M50" s="28">
        <v>4.1612</v>
      </c>
      <c r="N50" s="29">
        <f t="shared" si="2"/>
        <v>0.55090000000000039</v>
      </c>
      <c r="O50" s="6">
        <f t="shared" si="12"/>
        <v>0.55000000000000071</v>
      </c>
      <c r="P50" s="2">
        <f t="shared" si="13"/>
        <v>0.14666666666666686</v>
      </c>
    </row>
    <row r="51" spans="1:16" x14ac:dyDescent="0.3">
      <c r="A51" s="6">
        <v>4000</v>
      </c>
      <c r="B51" s="6">
        <f t="shared" si="9"/>
        <v>75</v>
      </c>
      <c r="C51" s="6">
        <f t="shared" si="10"/>
        <v>37.5</v>
      </c>
      <c r="D51" s="2">
        <v>1</v>
      </c>
      <c r="E51" s="2">
        <f t="shared" ref="E51" si="59">0.06*B51</f>
        <v>4.5</v>
      </c>
      <c r="F51" s="13">
        <v>17.8</v>
      </c>
      <c r="G51" s="27">
        <v>17.822308279081501</v>
      </c>
      <c r="H51" s="9">
        <v>5</v>
      </c>
      <c r="I51" s="10">
        <v>16</v>
      </c>
      <c r="J51" s="10">
        <v>2</v>
      </c>
      <c r="K51" s="12">
        <v>10</v>
      </c>
      <c r="L51" s="28">
        <v>4.7343000000000002</v>
      </c>
      <c r="M51" s="28">
        <v>4.0265000000000004</v>
      </c>
      <c r="N51" s="29">
        <f t="shared" si="2"/>
        <v>0.70779999999999976</v>
      </c>
      <c r="O51" s="6">
        <f t="shared" si="12"/>
        <v>0.94999999999999929</v>
      </c>
      <c r="P51" s="2">
        <f t="shared" si="13"/>
        <v>0.21111111111111094</v>
      </c>
    </row>
    <row r="52" spans="1:16" x14ac:dyDescent="0.3">
      <c r="A52" s="20">
        <v>4000</v>
      </c>
      <c r="B52" s="20">
        <f t="shared" si="9"/>
        <v>75</v>
      </c>
      <c r="C52" s="20">
        <f t="shared" si="10"/>
        <v>37.5</v>
      </c>
      <c r="D52" s="15">
        <v>1</v>
      </c>
      <c r="E52" s="15">
        <f t="shared" ref="E52" si="60">0.07*B52</f>
        <v>5.2500000000000009</v>
      </c>
      <c r="F52" s="16">
        <v>17.2</v>
      </c>
      <c r="G52" s="40">
        <v>17.2226794923236</v>
      </c>
      <c r="H52" s="21">
        <v>4</v>
      </c>
      <c r="I52" s="20">
        <v>16</v>
      </c>
      <c r="J52" s="20">
        <v>2</v>
      </c>
      <c r="K52" s="22">
        <v>10</v>
      </c>
      <c r="L52" s="35">
        <v>4.8734999999999999</v>
      </c>
      <c r="M52" s="35">
        <v>3.9695999999999998</v>
      </c>
      <c r="N52" s="34">
        <f t="shared" si="2"/>
        <v>0.90390000000000015</v>
      </c>
      <c r="O52" s="20">
        <f t="shared" si="12"/>
        <v>1.5500000000000007</v>
      </c>
      <c r="P52" s="15">
        <f t="shared" si="13"/>
        <v>0.2952380952380953</v>
      </c>
    </row>
    <row r="53" spans="1:16" x14ac:dyDescent="0.3">
      <c r="A53" s="6">
        <v>4200</v>
      </c>
      <c r="B53" s="6">
        <f t="shared" si="9"/>
        <v>71.428571428571431</v>
      </c>
      <c r="C53" s="6">
        <f t="shared" si="10"/>
        <v>35.714285714285715</v>
      </c>
      <c r="D53" s="2">
        <v>1</v>
      </c>
      <c r="E53" s="6">
        <f t="shared" ref="E53" si="61">0.05*B53</f>
        <v>3.5714285714285716</v>
      </c>
      <c r="F53" s="13">
        <v>17</v>
      </c>
      <c r="G53" s="27">
        <v>16.992674004530802</v>
      </c>
      <c r="H53" s="9">
        <v>6</v>
      </c>
      <c r="I53" s="10">
        <v>14</v>
      </c>
      <c r="J53" s="10">
        <v>2</v>
      </c>
      <c r="K53" s="12">
        <v>8</v>
      </c>
      <c r="L53" s="28">
        <v>5.1818999999999997</v>
      </c>
      <c r="M53" s="28">
        <v>4.4461000000000004</v>
      </c>
      <c r="N53" s="29">
        <f t="shared" si="2"/>
        <v>0.73579999999999934</v>
      </c>
      <c r="O53" s="6">
        <f t="shared" si="12"/>
        <v>0.85714285714285765</v>
      </c>
      <c r="P53" s="2">
        <f t="shared" si="13"/>
        <v>0.24000000000000013</v>
      </c>
    </row>
    <row r="54" spans="1:16" x14ac:dyDescent="0.3">
      <c r="A54" s="6">
        <v>4200</v>
      </c>
      <c r="B54" s="6">
        <f t="shared" si="9"/>
        <v>71.428571428571431</v>
      </c>
      <c r="C54" s="6">
        <f t="shared" si="10"/>
        <v>35.714285714285715</v>
      </c>
      <c r="D54" s="2">
        <v>1</v>
      </c>
      <c r="E54" s="2">
        <f t="shared" ref="E54" si="62">0.06*B54</f>
        <v>4.2857142857142856</v>
      </c>
      <c r="F54" s="13">
        <v>16.5</v>
      </c>
      <c r="G54" s="27">
        <v>16.476812852789202</v>
      </c>
      <c r="H54" s="9">
        <v>6</v>
      </c>
      <c r="I54" s="10">
        <v>14</v>
      </c>
      <c r="J54" s="10">
        <v>2</v>
      </c>
      <c r="K54" s="12">
        <v>8</v>
      </c>
      <c r="L54" s="28">
        <v>5.1795</v>
      </c>
      <c r="M54" s="28">
        <v>4.3971</v>
      </c>
      <c r="N54" s="29">
        <f t="shared" si="2"/>
        <v>0.78239999999999998</v>
      </c>
      <c r="O54" s="6">
        <f t="shared" si="12"/>
        <v>1.3571428571428577</v>
      </c>
      <c r="P54" s="2">
        <f t="shared" si="13"/>
        <v>0.31666666666666682</v>
      </c>
    </row>
    <row r="55" spans="1:16" x14ac:dyDescent="0.3">
      <c r="A55" s="20">
        <v>4200</v>
      </c>
      <c r="B55" s="20">
        <f t="shared" si="9"/>
        <v>71.428571428571431</v>
      </c>
      <c r="C55" s="20">
        <f t="shared" si="10"/>
        <v>35.714285714285715</v>
      </c>
      <c r="D55" s="15">
        <v>1</v>
      </c>
      <c r="E55" s="15">
        <f t="shared" ref="E55" si="63">0.07*B55</f>
        <v>5.0000000000000009</v>
      </c>
      <c r="F55" s="16">
        <v>16</v>
      </c>
      <c r="G55" s="40">
        <v>15.9942814597281</v>
      </c>
      <c r="H55" s="21">
        <v>6</v>
      </c>
      <c r="I55" s="20">
        <v>14</v>
      </c>
      <c r="J55" s="20">
        <v>2</v>
      </c>
      <c r="K55" s="22">
        <v>8</v>
      </c>
      <c r="L55" s="35">
        <v>5.1492000000000004</v>
      </c>
      <c r="M55" s="35">
        <v>4.4291999999999998</v>
      </c>
      <c r="N55" s="34">
        <f t="shared" si="2"/>
        <v>0.72000000000000064</v>
      </c>
      <c r="O55" s="20">
        <f t="shared" si="12"/>
        <v>1.8571428571428577</v>
      </c>
      <c r="P55" s="15">
        <f t="shared" si="13"/>
        <v>0.37142857142857144</v>
      </c>
    </row>
    <row r="56" spans="1:16" x14ac:dyDescent="0.3">
      <c r="A56" s="6">
        <v>4400</v>
      </c>
      <c r="B56" s="6">
        <f t="shared" si="9"/>
        <v>68.181818181818187</v>
      </c>
      <c r="C56" s="6">
        <f t="shared" si="10"/>
        <v>34.090909090909093</v>
      </c>
      <c r="D56" s="2">
        <v>1</v>
      </c>
      <c r="E56" s="6">
        <f t="shared" ref="E56" si="64">0.05*B56</f>
        <v>3.4090909090909096</v>
      </c>
      <c r="F56" s="13">
        <v>16.8</v>
      </c>
      <c r="G56" s="27">
        <v>16.790480952730999</v>
      </c>
      <c r="H56" s="9">
        <v>6</v>
      </c>
      <c r="I56" s="10">
        <v>14</v>
      </c>
      <c r="J56" s="10">
        <v>2</v>
      </c>
      <c r="K56" s="12">
        <v>8</v>
      </c>
      <c r="L56" s="28">
        <v>5.2306999999999997</v>
      </c>
      <c r="M56" s="28">
        <v>4.5769000000000002</v>
      </c>
      <c r="N56" s="29">
        <f t="shared" si="2"/>
        <v>0.65379999999999949</v>
      </c>
      <c r="O56" s="6">
        <f t="shared" si="12"/>
        <v>0.24545454545454604</v>
      </c>
      <c r="P56" s="2">
        <f t="shared" si="13"/>
        <v>7.2000000000000161E-2</v>
      </c>
    </row>
    <row r="57" spans="1:16" x14ac:dyDescent="0.3">
      <c r="A57" s="6">
        <v>4400</v>
      </c>
      <c r="B57" s="6">
        <f t="shared" si="9"/>
        <v>68.181818181818187</v>
      </c>
      <c r="C57" s="6">
        <f t="shared" si="10"/>
        <v>34.090909090909093</v>
      </c>
      <c r="D57" s="2">
        <v>1</v>
      </c>
      <c r="E57" s="2">
        <f t="shared" ref="E57" si="65">0.06*B57</f>
        <v>4.0909090909090908</v>
      </c>
      <c r="F57" s="13">
        <v>16</v>
      </c>
      <c r="G57" s="27">
        <v>15.994711923040001</v>
      </c>
      <c r="H57" s="9">
        <v>6</v>
      </c>
      <c r="I57" s="10">
        <v>14</v>
      </c>
      <c r="J57" s="10">
        <v>2</v>
      </c>
      <c r="K57" s="12">
        <v>8</v>
      </c>
      <c r="L57" s="28">
        <v>5.2202999999999999</v>
      </c>
      <c r="M57" s="28">
        <v>4.6159999999999997</v>
      </c>
      <c r="N57" s="29">
        <f t="shared" si="2"/>
        <v>0.60430000000000028</v>
      </c>
      <c r="O57" s="6">
        <f t="shared" si="12"/>
        <v>1.0454545454545467</v>
      </c>
      <c r="P57" s="2">
        <f t="shared" si="13"/>
        <v>0.25555555555555587</v>
      </c>
    </row>
    <row r="58" spans="1:16" x14ac:dyDescent="0.3">
      <c r="A58" s="20">
        <v>4400</v>
      </c>
      <c r="B58" s="20">
        <f t="shared" si="9"/>
        <v>68.181818181818187</v>
      </c>
      <c r="C58" s="20">
        <f t="shared" si="10"/>
        <v>34.090909090909093</v>
      </c>
      <c r="D58" s="15">
        <v>1</v>
      </c>
      <c r="E58" s="15">
        <f t="shared" ref="E58" si="66">0.07*B58</f>
        <v>4.7727272727272734</v>
      </c>
      <c r="F58" s="16">
        <v>16</v>
      </c>
      <c r="G58" s="40">
        <v>15.9837442225537</v>
      </c>
      <c r="H58" s="21">
        <v>5</v>
      </c>
      <c r="I58" s="20">
        <v>14</v>
      </c>
      <c r="J58" s="20">
        <v>2</v>
      </c>
      <c r="K58" s="22">
        <v>8</v>
      </c>
      <c r="L58" s="35">
        <v>5.3620000000000001</v>
      </c>
      <c r="M58" s="35">
        <v>4.4980000000000002</v>
      </c>
      <c r="N58" s="34">
        <f t="shared" si="2"/>
        <v>0.86399999999999988</v>
      </c>
      <c r="O58" s="20">
        <f t="shared" si="12"/>
        <v>1.0454545454545467</v>
      </c>
      <c r="P58" s="15">
        <f t="shared" si="13"/>
        <v>0.2190476190476193</v>
      </c>
    </row>
    <row r="59" spans="1:16" x14ac:dyDescent="0.3">
      <c r="A59" s="6">
        <v>4600</v>
      </c>
      <c r="B59" s="6">
        <f t="shared" si="9"/>
        <v>65.217391304347828</v>
      </c>
      <c r="C59" s="6">
        <f t="shared" si="10"/>
        <v>32.608695652173914</v>
      </c>
      <c r="D59" s="2">
        <v>1</v>
      </c>
      <c r="E59" s="6">
        <f t="shared" ref="E59" si="67">0.05*B59</f>
        <v>3.2608695652173916</v>
      </c>
      <c r="F59" s="13">
        <v>15.5</v>
      </c>
      <c r="G59" s="27">
        <v>15.488188716152001</v>
      </c>
      <c r="H59" s="9">
        <v>5</v>
      </c>
      <c r="I59" s="10">
        <v>14</v>
      </c>
      <c r="J59" s="10">
        <v>2</v>
      </c>
      <c r="K59" s="12">
        <v>8</v>
      </c>
      <c r="L59" s="28">
        <v>5.4512</v>
      </c>
      <c r="M59" s="28">
        <v>4.8762999999999996</v>
      </c>
      <c r="N59" s="29">
        <f t="shared" si="2"/>
        <v>0.57490000000000041</v>
      </c>
      <c r="O59" s="6">
        <f t="shared" si="12"/>
        <v>0.80434782608695699</v>
      </c>
      <c r="P59" s="2">
        <f t="shared" si="13"/>
        <v>0.24666666666666678</v>
      </c>
    </row>
    <row r="60" spans="1:16" x14ac:dyDescent="0.3">
      <c r="A60" s="6">
        <v>4600</v>
      </c>
      <c r="B60" s="6">
        <f t="shared" si="9"/>
        <v>65.217391304347828</v>
      </c>
      <c r="C60" s="6">
        <f t="shared" si="10"/>
        <v>32.608695652173914</v>
      </c>
      <c r="D60" s="2">
        <v>1</v>
      </c>
      <c r="E60" s="2">
        <f t="shared" ref="E60" si="68">0.06*B60</f>
        <v>3.9130434782608696</v>
      </c>
      <c r="F60" s="13">
        <v>15.3</v>
      </c>
      <c r="G60" s="27">
        <v>15.269345866856099</v>
      </c>
      <c r="H60" s="9">
        <v>5</v>
      </c>
      <c r="I60" s="10">
        <v>14</v>
      </c>
      <c r="J60" s="10">
        <v>2</v>
      </c>
      <c r="K60" s="12">
        <v>8</v>
      </c>
      <c r="L60" s="28">
        <v>5.4268999999999998</v>
      </c>
      <c r="M60" s="28">
        <v>4.7241</v>
      </c>
      <c r="N60" s="29">
        <f t="shared" si="2"/>
        <v>0.70279999999999987</v>
      </c>
      <c r="O60" s="6">
        <f t="shared" si="12"/>
        <v>1.0043478260869563</v>
      </c>
      <c r="P60" s="2">
        <f t="shared" si="13"/>
        <v>0.2566666666666666</v>
      </c>
    </row>
    <row r="61" spans="1:16" x14ac:dyDescent="0.3">
      <c r="A61" s="20">
        <v>4600</v>
      </c>
      <c r="B61" s="20">
        <f t="shared" si="9"/>
        <v>65.217391304347828</v>
      </c>
      <c r="C61" s="20">
        <f t="shared" si="10"/>
        <v>32.608695652173914</v>
      </c>
      <c r="D61" s="15">
        <v>1</v>
      </c>
      <c r="E61" s="15">
        <f t="shared" ref="E61" si="69">0.07*B61</f>
        <v>4.5652173913043486</v>
      </c>
      <c r="F61" s="16">
        <v>15</v>
      </c>
      <c r="G61" s="40">
        <v>14.942792443129299</v>
      </c>
      <c r="H61" s="21">
        <v>5</v>
      </c>
      <c r="I61" s="20">
        <v>14</v>
      </c>
      <c r="J61" s="20">
        <v>2</v>
      </c>
      <c r="K61" s="22">
        <v>8</v>
      </c>
      <c r="L61" s="35">
        <v>5.4316000000000004</v>
      </c>
      <c r="M61" s="35">
        <v>4.7111999999999998</v>
      </c>
      <c r="N61" s="34">
        <f t="shared" si="2"/>
        <v>0.7204000000000006</v>
      </c>
      <c r="O61" s="20">
        <f t="shared" si="12"/>
        <v>1.304347826086957</v>
      </c>
      <c r="P61" s="15">
        <f t="shared" si="13"/>
        <v>0.28571428571428575</v>
      </c>
    </row>
    <row r="62" spans="1:16" x14ac:dyDescent="0.3">
      <c r="A62" s="6">
        <v>4800</v>
      </c>
      <c r="B62" s="6">
        <f t="shared" si="9"/>
        <v>62.5</v>
      </c>
      <c r="C62" s="6">
        <f t="shared" si="10"/>
        <v>31.25</v>
      </c>
      <c r="D62" s="2">
        <v>1</v>
      </c>
      <c r="E62" s="6">
        <f t="shared" ref="E62" si="70">0.05*B62</f>
        <v>3.125</v>
      </c>
      <c r="F62" s="13">
        <v>15.1</v>
      </c>
      <c r="G62" s="27">
        <v>15.118410078835099</v>
      </c>
      <c r="H62" s="9">
        <v>5</v>
      </c>
      <c r="I62" s="10">
        <v>14</v>
      </c>
      <c r="J62" s="10">
        <v>2</v>
      </c>
      <c r="K62" s="12">
        <v>8</v>
      </c>
      <c r="L62" s="28">
        <v>5.5583</v>
      </c>
      <c r="M62" s="28">
        <v>5.1337000000000002</v>
      </c>
      <c r="N62" s="29">
        <f t="shared" si="2"/>
        <v>0.42459999999999987</v>
      </c>
      <c r="O62" s="6">
        <f t="shared" si="12"/>
        <v>0.52500000000000036</v>
      </c>
      <c r="P62" s="2">
        <f t="shared" si="13"/>
        <v>0.16800000000000012</v>
      </c>
    </row>
    <row r="63" spans="1:16" x14ac:dyDescent="0.3">
      <c r="A63" s="6">
        <v>4800</v>
      </c>
      <c r="B63" s="6">
        <f t="shared" si="9"/>
        <v>62.5</v>
      </c>
      <c r="C63" s="6">
        <f t="shared" si="10"/>
        <v>31.25</v>
      </c>
      <c r="D63" s="2">
        <v>1</v>
      </c>
      <c r="E63" s="2">
        <f t="shared" ref="E63" si="71">0.06*B63</f>
        <v>3.75</v>
      </c>
      <c r="F63" s="13">
        <v>14.8</v>
      </c>
      <c r="G63" s="27">
        <v>14.7689915540642</v>
      </c>
      <c r="H63" s="9">
        <v>5</v>
      </c>
      <c r="I63" s="10">
        <v>14</v>
      </c>
      <c r="J63" s="10">
        <v>2</v>
      </c>
      <c r="K63" s="12">
        <v>8</v>
      </c>
      <c r="L63" s="28">
        <v>5.5354000000000001</v>
      </c>
      <c r="M63" s="28">
        <v>4.9863999999999997</v>
      </c>
      <c r="N63" s="29">
        <f t="shared" si="2"/>
        <v>0.54900000000000038</v>
      </c>
      <c r="O63" s="6">
        <f t="shared" si="12"/>
        <v>0.82499999999999929</v>
      </c>
      <c r="P63" s="2">
        <f t="shared" si="13"/>
        <v>0.21999999999999981</v>
      </c>
    </row>
    <row r="64" spans="1:16" x14ac:dyDescent="0.3">
      <c r="A64" s="20">
        <v>4800</v>
      </c>
      <c r="B64" s="20">
        <f t="shared" si="9"/>
        <v>62.5</v>
      </c>
      <c r="C64" s="20">
        <f t="shared" si="10"/>
        <v>31.25</v>
      </c>
      <c r="D64" s="15">
        <v>1</v>
      </c>
      <c r="E64" s="15">
        <f t="shared" ref="E64" si="72">0.07*B64</f>
        <v>4.375</v>
      </c>
      <c r="F64" s="16">
        <v>14.2</v>
      </c>
      <c r="G64" s="40">
        <v>14.2183538237005</v>
      </c>
      <c r="H64" s="21">
        <v>4</v>
      </c>
      <c r="I64" s="20">
        <v>14</v>
      </c>
      <c r="J64" s="20">
        <v>2</v>
      </c>
      <c r="K64" s="22">
        <v>8</v>
      </c>
      <c r="L64" s="35">
        <v>5.7012</v>
      </c>
      <c r="M64" s="35">
        <v>4.9292999999999996</v>
      </c>
      <c r="N64" s="34">
        <f t="shared" si="2"/>
        <v>0.77190000000000047</v>
      </c>
      <c r="O64" s="20">
        <f t="shared" si="12"/>
        <v>1.4250000000000007</v>
      </c>
      <c r="P64" s="15">
        <f t="shared" si="13"/>
        <v>0.3257142857142859</v>
      </c>
    </row>
    <row r="65" spans="1:16" x14ac:dyDescent="0.3">
      <c r="A65" s="6">
        <v>5000</v>
      </c>
      <c r="B65" s="6">
        <f t="shared" si="9"/>
        <v>60</v>
      </c>
      <c r="C65" s="6">
        <f t="shared" si="10"/>
        <v>30</v>
      </c>
      <c r="D65" s="2">
        <v>1</v>
      </c>
      <c r="E65" s="6">
        <f t="shared" ref="E65" si="73">0.05*B65</f>
        <v>3</v>
      </c>
      <c r="F65" s="13">
        <v>14.5</v>
      </c>
      <c r="G65" s="27">
        <v>14.525903270897301</v>
      </c>
      <c r="H65" s="9">
        <v>4</v>
      </c>
      <c r="I65" s="10">
        <v>14</v>
      </c>
      <c r="J65" s="10">
        <v>2</v>
      </c>
      <c r="K65" s="12">
        <v>8</v>
      </c>
      <c r="L65" s="28">
        <v>5.7735000000000003</v>
      </c>
      <c r="M65" s="28">
        <v>5.2736000000000001</v>
      </c>
      <c r="N65" s="29">
        <f t="shared" si="2"/>
        <v>0.49990000000000023</v>
      </c>
      <c r="O65" s="6">
        <f t="shared" si="12"/>
        <v>0.5</v>
      </c>
      <c r="P65" s="2">
        <f t="shared" si="13"/>
        <v>0.16666666666666666</v>
      </c>
    </row>
    <row r="66" spans="1:16" x14ac:dyDescent="0.3">
      <c r="A66" s="6">
        <v>5000</v>
      </c>
      <c r="B66" s="6">
        <f t="shared" si="9"/>
        <v>60</v>
      </c>
      <c r="C66" s="6">
        <f t="shared" si="10"/>
        <v>30</v>
      </c>
      <c r="D66" s="2">
        <v>1</v>
      </c>
      <c r="E66" s="2">
        <f t="shared" ref="E66" si="74">0.06*B66</f>
        <v>3.5999999999999996</v>
      </c>
      <c r="F66" s="13">
        <v>14.2</v>
      </c>
      <c r="G66" s="27">
        <v>14.2207731571394</v>
      </c>
      <c r="H66" s="9">
        <v>4</v>
      </c>
      <c r="I66" s="10">
        <v>14</v>
      </c>
      <c r="J66" s="10">
        <v>2</v>
      </c>
      <c r="K66" s="12">
        <v>8</v>
      </c>
      <c r="L66" s="28">
        <v>5.7670000000000003</v>
      </c>
      <c r="M66" s="28">
        <v>5.1773999999999996</v>
      </c>
      <c r="N66" s="29">
        <f t="shared" si="2"/>
        <v>0.58960000000000079</v>
      </c>
      <c r="O66" s="6">
        <f t="shared" si="12"/>
        <v>0.80000000000000071</v>
      </c>
      <c r="P66" s="2">
        <f t="shared" si="13"/>
        <v>0.22222222222222243</v>
      </c>
    </row>
    <row r="67" spans="1:16" x14ac:dyDescent="0.3">
      <c r="A67" s="10">
        <v>5000</v>
      </c>
      <c r="B67" s="10">
        <f t="shared" si="9"/>
        <v>60</v>
      </c>
      <c r="C67" s="10">
        <f t="shared" si="10"/>
        <v>30</v>
      </c>
      <c r="D67" s="24">
        <v>1</v>
      </c>
      <c r="E67" s="24">
        <f t="shared" ref="E67" si="75">0.07*B67</f>
        <v>4.2</v>
      </c>
      <c r="F67" s="25">
        <v>13.6</v>
      </c>
      <c r="G67" s="41">
        <v>13.8454370742684</v>
      </c>
      <c r="H67" s="9">
        <v>4</v>
      </c>
      <c r="I67" s="10">
        <v>14</v>
      </c>
      <c r="J67" s="10">
        <v>2</v>
      </c>
      <c r="K67" s="12">
        <v>8</v>
      </c>
      <c r="L67" s="36">
        <v>5.7885</v>
      </c>
      <c r="M67" s="36">
        <v>5.2081</v>
      </c>
      <c r="N67" s="37">
        <f t="shared" si="2"/>
        <v>0.58040000000000003</v>
      </c>
      <c r="O67" s="10">
        <f t="shared" si="12"/>
        <v>1.4000000000000004</v>
      </c>
      <c r="P67" s="24">
        <f t="shared" si="13"/>
        <v>0.33333333333333343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AE79-0E52-4D0F-B9B4-1DB89E4C9ED7}">
  <dimension ref="A1:P37"/>
  <sheetViews>
    <sheetView workbookViewId="0">
      <selection activeCell="L9" sqref="L9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23</v>
      </c>
      <c r="I1" s="1" t="s">
        <v>7</v>
      </c>
      <c r="J1" s="1" t="s">
        <v>22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53"/>
    </row>
    <row r="2" spans="1:16" x14ac:dyDescent="0.3">
      <c r="A2" s="2">
        <v>600</v>
      </c>
      <c r="B2" s="26">
        <f>(3*POWER(10,11))/(A2*POWER(10,6))</f>
        <v>500</v>
      </c>
      <c r="C2" s="2">
        <f t="shared" ref="C2:C10" si="0">B2/2</f>
        <v>250</v>
      </c>
      <c r="D2" s="2">
        <v>1</v>
      </c>
      <c r="E2" s="2">
        <f>0.05*B2</f>
        <v>25</v>
      </c>
      <c r="F2" s="2">
        <v>112.5</v>
      </c>
      <c r="G2" s="7">
        <v>39</v>
      </c>
      <c r="H2" s="8">
        <v>94</v>
      </c>
      <c r="I2" s="8">
        <v>10</v>
      </c>
      <c r="J2" s="11">
        <v>44</v>
      </c>
      <c r="K2" s="2">
        <v>0.76339999999999997</v>
      </c>
      <c r="L2" s="2">
        <v>0.6472</v>
      </c>
      <c r="M2" s="2">
        <f t="shared" ref="M2:M10" si="1">K2-L2</f>
        <v>0.11619999999999997</v>
      </c>
      <c r="N2" s="6">
        <f t="shared" ref="N2:N37" si="2">(C2-2*F2)/2</f>
        <v>12.5</v>
      </c>
      <c r="O2" s="2">
        <f t="shared" ref="O2:O37" si="3">N2/E2</f>
        <v>0.5</v>
      </c>
      <c r="P2" s="44"/>
    </row>
    <row r="3" spans="1:16" x14ac:dyDescent="0.3">
      <c r="A3" s="2">
        <v>600</v>
      </c>
      <c r="B3" s="26">
        <f t="shared" ref="B3:B37" si="4">(3*POWER(10,11))/(A3*POWER(10,6))</f>
        <v>500</v>
      </c>
      <c r="C3" s="2">
        <f t="shared" si="0"/>
        <v>250</v>
      </c>
      <c r="D3" s="2">
        <v>1</v>
      </c>
      <c r="E3" s="2">
        <f>0.06*B3</f>
        <v>30</v>
      </c>
      <c r="F3" s="2">
        <v>110.3</v>
      </c>
      <c r="G3" s="9">
        <v>40</v>
      </c>
      <c r="H3" s="6">
        <v>94</v>
      </c>
      <c r="I3" s="6">
        <v>10</v>
      </c>
      <c r="J3" s="12">
        <v>44</v>
      </c>
      <c r="K3" s="2">
        <v>0.75439999999999996</v>
      </c>
      <c r="L3" s="2">
        <v>0.64749999999999996</v>
      </c>
      <c r="M3" s="2">
        <f t="shared" si="1"/>
        <v>0.1069</v>
      </c>
      <c r="N3" s="6">
        <f t="shared" si="2"/>
        <v>14.700000000000003</v>
      </c>
      <c r="O3" s="2">
        <f t="shared" si="3"/>
        <v>0.4900000000000001</v>
      </c>
      <c r="P3" s="44"/>
    </row>
    <row r="4" spans="1:16" x14ac:dyDescent="0.3">
      <c r="A4" s="15">
        <v>600</v>
      </c>
      <c r="B4" s="46">
        <f t="shared" si="4"/>
        <v>500</v>
      </c>
      <c r="C4" s="15">
        <f t="shared" si="0"/>
        <v>250</v>
      </c>
      <c r="D4" s="15">
        <v>1</v>
      </c>
      <c r="E4" s="15">
        <f>0.07*B4</f>
        <v>35</v>
      </c>
      <c r="F4" s="15">
        <v>108.5</v>
      </c>
      <c r="G4" s="21">
        <v>41</v>
      </c>
      <c r="H4" s="20">
        <v>94</v>
      </c>
      <c r="I4" s="20">
        <v>10</v>
      </c>
      <c r="J4" s="22">
        <v>44</v>
      </c>
      <c r="K4" s="15">
        <v>0.74480000000000002</v>
      </c>
      <c r="L4" s="15">
        <v>0.65429999999999999</v>
      </c>
      <c r="M4" s="15">
        <f t="shared" si="1"/>
        <v>9.0500000000000025E-2</v>
      </c>
      <c r="N4" s="20">
        <f t="shared" si="2"/>
        <v>16.5</v>
      </c>
      <c r="O4" s="15">
        <f t="shared" si="3"/>
        <v>0.47142857142857142</v>
      </c>
      <c r="P4" s="44"/>
    </row>
    <row r="5" spans="1:16" x14ac:dyDescent="0.3">
      <c r="A5" s="2">
        <v>700</v>
      </c>
      <c r="B5" s="26">
        <f t="shared" si="4"/>
        <v>428.57142857142856</v>
      </c>
      <c r="C5" s="2">
        <f t="shared" si="0"/>
        <v>214.28571428571428</v>
      </c>
      <c r="D5" s="2">
        <v>1</v>
      </c>
      <c r="E5" s="2">
        <f>0.05*B5</f>
        <v>21.428571428571431</v>
      </c>
      <c r="F5" s="2">
        <v>96.7</v>
      </c>
      <c r="G5" s="9">
        <v>31</v>
      </c>
      <c r="H5" s="6">
        <v>85</v>
      </c>
      <c r="I5" s="6">
        <v>10</v>
      </c>
      <c r="J5" s="12">
        <v>42</v>
      </c>
      <c r="K5" s="2">
        <v>0.87770000000000004</v>
      </c>
      <c r="L5" s="2">
        <v>0.75580000000000003</v>
      </c>
      <c r="M5" s="2">
        <f t="shared" si="1"/>
        <v>0.12190000000000001</v>
      </c>
      <c r="N5" s="6">
        <f t="shared" si="2"/>
        <v>10.442857142857136</v>
      </c>
      <c r="O5" s="2">
        <f t="shared" si="3"/>
        <v>0.48733333333333295</v>
      </c>
      <c r="P5" s="44"/>
    </row>
    <row r="6" spans="1:16" x14ac:dyDescent="0.3">
      <c r="A6" s="2">
        <v>700</v>
      </c>
      <c r="B6" s="26">
        <f t="shared" si="4"/>
        <v>428.57142857142856</v>
      </c>
      <c r="C6" s="2">
        <f t="shared" si="0"/>
        <v>214.28571428571428</v>
      </c>
      <c r="D6" s="2">
        <v>1</v>
      </c>
      <c r="E6" s="2">
        <f>0.06*B6</f>
        <v>25.714285714285712</v>
      </c>
      <c r="F6" s="2">
        <v>94.7</v>
      </c>
      <c r="G6" s="9">
        <v>33</v>
      </c>
      <c r="H6" s="6">
        <v>83</v>
      </c>
      <c r="I6" s="6">
        <v>10</v>
      </c>
      <c r="J6" s="12">
        <v>42</v>
      </c>
      <c r="K6" s="2">
        <v>0.87880000000000003</v>
      </c>
      <c r="L6" s="2">
        <v>0.75080000000000002</v>
      </c>
      <c r="M6" s="2">
        <f t="shared" si="1"/>
        <v>0.128</v>
      </c>
      <c r="N6" s="6">
        <f t="shared" si="2"/>
        <v>12.442857142857136</v>
      </c>
      <c r="O6" s="2">
        <f t="shared" si="3"/>
        <v>0.48388888888888865</v>
      </c>
      <c r="P6" s="44"/>
    </row>
    <row r="7" spans="1:16" x14ac:dyDescent="0.3">
      <c r="A7" s="15">
        <v>700</v>
      </c>
      <c r="B7" s="46">
        <f t="shared" si="4"/>
        <v>428.57142857142856</v>
      </c>
      <c r="C7" s="15">
        <f t="shared" si="0"/>
        <v>214.28571428571428</v>
      </c>
      <c r="D7" s="15">
        <v>1</v>
      </c>
      <c r="E7" s="15">
        <f>0.07*B7</f>
        <v>30</v>
      </c>
      <c r="F7" s="15">
        <v>92.7</v>
      </c>
      <c r="G7" s="21">
        <v>34</v>
      </c>
      <c r="H7" s="20">
        <v>81</v>
      </c>
      <c r="I7" s="20">
        <v>10</v>
      </c>
      <c r="J7" s="22">
        <v>42</v>
      </c>
      <c r="K7" s="15">
        <v>0.88100000000000001</v>
      </c>
      <c r="L7" s="15">
        <v>0.75880000000000003</v>
      </c>
      <c r="M7" s="15">
        <f t="shared" si="1"/>
        <v>0.12219999999999998</v>
      </c>
      <c r="N7" s="20">
        <f t="shared" si="2"/>
        <v>14.442857142857136</v>
      </c>
      <c r="O7" s="15">
        <f t="shared" si="3"/>
        <v>0.48142857142857121</v>
      </c>
      <c r="P7" s="44"/>
    </row>
    <row r="8" spans="1:16" x14ac:dyDescent="0.3">
      <c r="A8" s="2">
        <v>900</v>
      </c>
      <c r="B8" s="26">
        <f t="shared" si="4"/>
        <v>333.33333333333331</v>
      </c>
      <c r="C8" s="2">
        <f t="shared" si="0"/>
        <v>166.66666666666666</v>
      </c>
      <c r="D8" s="2">
        <v>1</v>
      </c>
      <c r="E8" s="2">
        <f>0.05*B8</f>
        <v>16.666666666666668</v>
      </c>
      <c r="F8" s="2">
        <v>82.6</v>
      </c>
      <c r="G8" s="9">
        <v>24</v>
      </c>
      <c r="H8" s="6">
        <v>77</v>
      </c>
      <c r="I8" s="6">
        <v>10</v>
      </c>
      <c r="J8" s="12">
        <v>40</v>
      </c>
      <c r="K8" s="2">
        <v>1.0184</v>
      </c>
      <c r="L8" s="2">
        <v>0.89849999999999997</v>
      </c>
      <c r="M8" s="2">
        <f t="shared" si="1"/>
        <v>0.11990000000000001</v>
      </c>
      <c r="N8" s="6">
        <f t="shared" si="2"/>
        <v>0.73333333333333428</v>
      </c>
      <c r="O8" s="2">
        <f t="shared" si="3"/>
        <v>4.4000000000000053E-2</v>
      </c>
      <c r="P8" s="44"/>
    </row>
    <row r="9" spans="1:16" x14ac:dyDescent="0.3">
      <c r="A9" s="2">
        <v>900</v>
      </c>
      <c r="B9" s="26">
        <f t="shared" si="4"/>
        <v>333.33333333333331</v>
      </c>
      <c r="C9" s="2">
        <f t="shared" si="0"/>
        <v>166.66666666666666</v>
      </c>
      <c r="D9" s="2">
        <v>1</v>
      </c>
      <c r="E9" s="2">
        <f>0.06*B9</f>
        <v>19.999999999999996</v>
      </c>
      <c r="F9" s="2">
        <v>81.5</v>
      </c>
      <c r="G9" s="9">
        <v>25</v>
      </c>
      <c r="H9" s="6">
        <v>77</v>
      </c>
      <c r="I9" s="6">
        <v>10</v>
      </c>
      <c r="J9" s="12">
        <v>40</v>
      </c>
      <c r="K9" s="2">
        <v>1.0157</v>
      </c>
      <c r="L9" s="2">
        <v>0.87760000000000005</v>
      </c>
      <c r="M9" s="2">
        <f t="shared" si="1"/>
        <v>0.1381</v>
      </c>
      <c r="N9" s="6">
        <f t="shared" si="2"/>
        <v>1.8333333333333286</v>
      </c>
      <c r="O9" s="2">
        <f t="shared" si="3"/>
        <v>9.1666666666666452E-2</v>
      </c>
      <c r="P9" s="44"/>
    </row>
    <row r="10" spans="1:16" x14ac:dyDescent="0.3">
      <c r="A10" s="15">
        <v>900</v>
      </c>
      <c r="B10" s="46">
        <f t="shared" si="4"/>
        <v>333.33333333333331</v>
      </c>
      <c r="C10" s="15">
        <f t="shared" si="0"/>
        <v>166.66666666666666</v>
      </c>
      <c r="D10" s="15">
        <v>1</v>
      </c>
      <c r="E10" s="15">
        <f>0.07*B10</f>
        <v>23.333333333333336</v>
      </c>
      <c r="F10" s="15">
        <v>80.599999999999994</v>
      </c>
      <c r="G10" s="21">
        <v>23</v>
      </c>
      <c r="H10" s="20">
        <v>76</v>
      </c>
      <c r="I10" s="20">
        <v>10</v>
      </c>
      <c r="J10" s="22">
        <v>40</v>
      </c>
      <c r="K10" s="15">
        <v>1.0201</v>
      </c>
      <c r="L10" s="15">
        <v>0.87070000000000003</v>
      </c>
      <c r="M10" s="15">
        <f t="shared" si="1"/>
        <v>0.14939999999999998</v>
      </c>
      <c r="N10" s="20">
        <f t="shared" si="2"/>
        <v>2.7333333333333343</v>
      </c>
      <c r="O10" s="15">
        <f t="shared" si="3"/>
        <v>0.11714285714285717</v>
      </c>
      <c r="P10" s="44"/>
    </row>
    <row r="11" spans="1:16" x14ac:dyDescent="0.3">
      <c r="A11" s="2">
        <v>1500</v>
      </c>
      <c r="B11" s="26">
        <f t="shared" si="4"/>
        <v>200</v>
      </c>
      <c r="C11" s="2">
        <f>B11/2</f>
        <v>100</v>
      </c>
      <c r="D11" s="2">
        <v>1</v>
      </c>
      <c r="E11" s="2">
        <f>0.05*B11</f>
        <v>10</v>
      </c>
      <c r="F11" s="3">
        <v>48.8</v>
      </c>
      <c r="G11" s="4">
        <v>14</v>
      </c>
      <c r="H11" s="2">
        <v>45</v>
      </c>
      <c r="I11" s="2">
        <v>8</v>
      </c>
      <c r="J11" s="5">
        <v>26</v>
      </c>
      <c r="K11" s="2">
        <v>1.744</v>
      </c>
      <c r="L11" s="2">
        <v>1.4914000000000001</v>
      </c>
      <c r="M11" s="2">
        <f>K11-L11</f>
        <v>0.25259999999999994</v>
      </c>
      <c r="N11" s="6">
        <f t="shared" si="2"/>
        <v>1.2000000000000028</v>
      </c>
      <c r="O11" s="2">
        <f t="shared" si="3"/>
        <v>0.12000000000000029</v>
      </c>
      <c r="P11" s="6"/>
    </row>
    <row r="12" spans="1:16" x14ac:dyDescent="0.3">
      <c r="A12" s="2">
        <v>1500</v>
      </c>
      <c r="B12" s="26">
        <f t="shared" si="4"/>
        <v>200</v>
      </c>
      <c r="C12" s="2">
        <f t="shared" ref="C12:C37" si="5">B12/2</f>
        <v>100</v>
      </c>
      <c r="D12" s="2">
        <v>1</v>
      </c>
      <c r="E12" s="2">
        <f>0.06*B12</f>
        <v>12</v>
      </c>
      <c r="F12" s="2">
        <v>48.3</v>
      </c>
      <c r="G12" s="4">
        <v>19</v>
      </c>
      <c r="H12" s="2">
        <v>45</v>
      </c>
      <c r="I12" s="2">
        <v>8</v>
      </c>
      <c r="J12" s="5">
        <v>26</v>
      </c>
      <c r="K12" s="2">
        <v>1.7783</v>
      </c>
      <c r="L12" s="2">
        <v>1.5104</v>
      </c>
      <c r="M12" s="2">
        <f t="shared" ref="M12:M37" si="6">K12-L12</f>
        <v>0.26790000000000003</v>
      </c>
      <c r="N12" s="6">
        <f t="shared" si="2"/>
        <v>1.7000000000000028</v>
      </c>
      <c r="O12" s="2">
        <f t="shared" si="3"/>
        <v>0.14166666666666691</v>
      </c>
      <c r="P12" s="6"/>
    </row>
    <row r="13" spans="1:16" x14ac:dyDescent="0.3">
      <c r="A13" s="15">
        <v>1500</v>
      </c>
      <c r="B13" s="46">
        <f t="shared" si="4"/>
        <v>200</v>
      </c>
      <c r="C13" s="15">
        <f t="shared" si="5"/>
        <v>100</v>
      </c>
      <c r="D13" s="15">
        <v>1</v>
      </c>
      <c r="E13" s="15">
        <f>0.07*B13</f>
        <v>14.000000000000002</v>
      </c>
      <c r="F13" s="15">
        <v>47.3</v>
      </c>
      <c r="G13" s="18">
        <v>18</v>
      </c>
      <c r="H13" s="15">
        <v>45</v>
      </c>
      <c r="I13" s="15">
        <v>8</v>
      </c>
      <c r="J13" s="19">
        <v>26</v>
      </c>
      <c r="K13" s="15">
        <v>1.8017000000000001</v>
      </c>
      <c r="L13" s="15">
        <v>1.4965999999999999</v>
      </c>
      <c r="M13" s="15">
        <f t="shared" si="6"/>
        <v>0.30510000000000015</v>
      </c>
      <c r="N13" s="20">
        <f t="shared" si="2"/>
        <v>2.7000000000000028</v>
      </c>
      <c r="O13" s="15">
        <f t="shared" si="3"/>
        <v>0.19285714285714303</v>
      </c>
      <c r="P13" s="6"/>
    </row>
    <row r="14" spans="1:16" x14ac:dyDescent="0.3">
      <c r="A14" s="2">
        <v>2100</v>
      </c>
      <c r="B14" s="26">
        <f t="shared" si="4"/>
        <v>142.85714285714286</v>
      </c>
      <c r="C14" s="2">
        <f t="shared" si="5"/>
        <v>71.428571428571431</v>
      </c>
      <c r="D14" s="2">
        <v>1</v>
      </c>
      <c r="E14" s="2">
        <f t="shared" ref="E14" si="7">0.05*B14</f>
        <v>7.1428571428571432</v>
      </c>
      <c r="F14" s="2">
        <v>34.200000000000003</v>
      </c>
      <c r="G14" s="4">
        <v>12</v>
      </c>
      <c r="H14" s="2">
        <v>32</v>
      </c>
      <c r="I14" s="2">
        <v>4</v>
      </c>
      <c r="J14" s="5">
        <v>14</v>
      </c>
      <c r="K14" s="2">
        <v>2.4036</v>
      </c>
      <c r="L14" s="2">
        <v>2.1960000000000002</v>
      </c>
      <c r="M14" s="2">
        <f t="shared" si="6"/>
        <v>0.20759999999999978</v>
      </c>
      <c r="N14" s="6">
        <f t="shared" si="2"/>
        <v>1.5142857142857125</v>
      </c>
      <c r="O14" s="2">
        <f t="shared" si="3"/>
        <v>0.21199999999999974</v>
      </c>
      <c r="P14" s="6"/>
    </row>
    <row r="15" spans="1:16" x14ac:dyDescent="0.3">
      <c r="A15" s="2">
        <v>2100</v>
      </c>
      <c r="B15" s="26">
        <f t="shared" si="4"/>
        <v>142.85714285714286</v>
      </c>
      <c r="C15" s="2">
        <f t="shared" si="5"/>
        <v>71.428571428571431</v>
      </c>
      <c r="D15" s="2">
        <v>1</v>
      </c>
      <c r="E15" s="2">
        <f t="shared" ref="E15" si="8">0.06*B15</f>
        <v>8.5714285714285712</v>
      </c>
      <c r="F15" s="2">
        <v>33.200000000000003</v>
      </c>
      <c r="G15" s="4">
        <v>9</v>
      </c>
      <c r="H15" s="2">
        <v>32</v>
      </c>
      <c r="I15" s="2">
        <v>4</v>
      </c>
      <c r="J15" s="5">
        <v>16</v>
      </c>
      <c r="K15" s="2">
        <v>2.4533</v>
      </c>
      <c r="L15" s="2">
        <v>2.1263999999999998</v>
      </c>
      <c r="M15" s="2">
        <f t="shared" si="6"/>
        <v>0.32690000000000019</v>
      </c>
      <c r="N15" s="6">
        <f t="shared" si="2"/>
        <v>2.5142857142857125</v>
      </c>
      <c r="O15" s="2">
        <f t="shared" si="3"/>
        <v>0.29333333333333311</v>
      </c>
      <c r="P15" s="6"/>
    </row>
    <row r="16" spans="1:16" x14ac:dyDescent="0.3">
      <c r="A16" s="15">
        <v>2100</v>
      </c>
      <c r="B16" s="46">
        <f t="shared" si="4"/>
        <v>142.85714285714286</v>
      </c>
      <c r="C16" s="15">
        <f t="shared" si="5"/>
        <v>71.428571428571431</v>
      </c>
      <c r="D16" s="15">
        <v>1</v>
      </c>
      <c r="E16" s="15">
        <f t="shared" ref="E16" si="9">0.07*B16</f>
        <v>10.000000000000002</v>
      </c>
      <c r="F16" s="15">
        <v>32</v>
      </c>
      <c r="G16" s="18">
        <v>10</v>
      </c>
      <c r="H16" s="15">
        <v>30</v>
      </c>
      <c r="I16" s="15">
        <v>4</v>
      </c>
      <c r="J16" s="19">
        <v>16</v>
      </c>
      <c r="K16" s="15">
        <v>2.5202</v>
      </c>
      <c r="L16" s="15">
        <v>2.1614</v>
      </c>
      <c r="M16" s="15">
        <f t="shared" si="6"/>
        <v>0.35880000000000001</v>
      </c>
      <c r="N16" s="20">
        <f t="shared" si="2"/>
        <v>3.7142857142857153</v>
      </c>
      <c r="O16" s="15">
        <f t="shared" si="3"/>
        <v>0.37142857142857144</v>
      </c>
      <c r="P16" s="6"/>
    </row>
    <row r="17" spans="1:16" x14ac:dyDescent="0.3">
      <c r="A17" s="2">
        <v>2700</v>
      </c>
      <c r="B17" s="26">
        <f t="shared" si="4"/>
        <v>111.11111111111111</v>
      </c>
      <c r="C17" s="2">
        <f t="shared" si="5"/>
        <v>55.555555555555557</v>
      </c>
      <c r="D17" s="2">
        <v>1</v>
      </c>
      <c r="E17" s="2">
        <f t="shared" ref="E17" si="10">0.05*B17</f>
        <v>5.5555555555555562</v>
      </c>
      <c r="F17" s="2">
        <v>26.1</v>
      </c>
      <c r="G17" s="4">
        <v>8</v>
      </c>
      <c r="H17" s="2">
        <v>25</v>
      </c>
      <c r="I17" s="2">
        <v>4</v>
      </c>
      <c r="J17" s="5">
        <v>14</v>
      </c>
      <c r="K17" s="2">
        <v>3.2437</v>
      </c>
      <c r="L17" s="2">
        <v>2.7565</v>
      </c>
      <c r="M17" s="2">
        <f t="shared" si="6"/>
        <v>0.48720000000000008</v>
      </c>
      <c r="N17" s="6">
        <f t="shared" si="2"/>
        <v>1.6777777777777771</v>
      </c>
      <c r="O17" s="2">
        <f t="shared" si="3"/>
        <v>0.30199999999999982</v>
      </c>
      <c r="P17" s="6"/>
    </row>
    <row r="18" spans="1:16" x14ac:dyDescent="0.3">
      <c r="A18" s="2">
        <v>2700</v>
      </c>
      <c r="B18" s="26">
        <f t="shared" si="4"/>
        <v>111.11111111111111</v>
      </c>
      <c r="C18" s="2">
        <f t="shared" si="5"/>
        <v>55.555555555555557</v>
      </c>
      <c r="D18" s="2">
        <v>1</v>
      </c>
      <c r="E18" s="2">
        <f t="shared" ref="E18" si="11">0.06*B18</f>
        <v>6.666666666666667</v>
      </c>
      <c r="F18" s="2">
        <v>25.1</v>
      </c>
      <c r="G18" s="4">
        <v>7</v>
      </c>
      <c r="H18" s="2">
        <v>25</v>
      </c>
      <c r="I18" s="2">
        <v>4</v>
      </c>
      <c r="J18" s="5">
        <v>14</v>
      </c>
      <c r="K18" s="2">
        <v>3.3370000000000002</v>
      </c>
      <c r="L18" s="2">
        <v>2.7833999999999999</v>
      </c>
      <c r="M18" s="2">
        <f t="shared" si="6"/>
        <v>0.55360000000000031</v>
      </c>
      <c r="N18" s="6">
        <f t="shared" si="2"/>
        <v>2.6777777777777771</v>
      </c>
      <c r="O18" s="2">
        <f t="shared" si="3"/>
        <v>0.40166666666666656</v>
      </c>
      <c r="P18" s="6"/>
    </row>
    <row r="19" spans="1:16" x14ac:dyDescent="0.3">
      <c r="A19" s="15">
        <v>2700</v>
      </c>
      <c r="B19" s="46">
        <f t="shared" si="4"/>
        <v>111.11111111111111</v>
      </c>
      <c r="C19" s="15">
        <f t="shared" si="5"/>
        <v>55.555555555555557</v>
      </c>
      <c r="D19" s="15">
        <v>1</v>
      </c>
      <c r="E19" s="15">
        <f t="shared" ref="E19" si="12">0.07*B19</f>
        <v>7.7777777777777786</v>
      </c>
      <c r="F19" s="15">
        <v>24.1</v>
      </c>
      <c r="G19" s="18">
        <v>6</v>
      </c>
      <c r="H19" s="15">
        <v>25</v>
      </c>
      <c r="I19" s="15">
        <v>4</v>
      </c>
      <c r="J19" s="19">
        <v>14</v>
      </c>
      <c r="K19" s="15">
        <v>3.4020000000000001</v>
      </c>
      <c r="L19" s="15">
        <v>2.8334999999999999</v>
      </c>
      <c r="M19" s="15">
        <f t="shared" si="6"/>
        <v>0.56850000000000023</v>
      </c>
      <c r="N19" s="20">
        <f t="shared" si="2"/>
        <v>3.6777777777777771</v>
      </c>
      <c r="O19" s="15">
        <f t="shared" si="3"/>
        <v>0.47285714285714275</v>
      </c>
      <c r="P19" s="6"/>
    </row>
    <row r="20" spans="1:16" x14ac:dyDescent="0.3">
      <c r="A20" s="2">
        <v>3300</v>
      </c>
      <c r="B20" s="26">
        <f t="shared" si="4"/>
        <v>90.909090909090907</v>
      </c>
      <c r="C20" s="2">
        <f t="shared" si="5"/>
        <v>45.454545454545453</v>
      </c>
      <c r="D20" s="2">
        <v>1</v>
      </c>
      <c r="E20" s="2">
        <f t="shared" ref="E20" si="13">0.05*B20</f>
        <v>4.5454545454545459</v>
      </c>
      <c r="F20" s="2">
        <v>23.1</v>
      </c>
      <c r="G20" s="4">
        <v>7</v>
      </c>
      <c r="H20" s="2">
        <v>20</v>
      </c>
      <c r="I20" s="2">
        <v>3</v>
      </c>
      <c r="J20" s="5">
        <v>12</v>
      </c>
      <c r="K20" s="2">
        <v>3.6833999999999998</v>
      </c>
      <c r="L20" s="2">
        <v>3.2277</v>
      </c>
      <c r="M20" s="2">
        <f t="shared" si="6"/>
        <v>0.45569999999999977</v>
      </c>
      <c r="N20" s="6">
        <f t="shared" si="2"/>
        <v>-0.37272727272727479</v>
      </c>
      <c r="O20" s="2">
        <f t="shared" si="3"/>
        <v>-8.2000000000000448E-2</v>
      </c>
      <c r="P20" s="6"/>
    </row>
    <row r="21" spans="1:16" x14ac:dyDescent="0.3">
      <c r="A21" s="2">
        <v>3300</v>
      </c>
      <c r="B21" s="26">
        <f t="shared" si="4"/>
        <v>90.909090909090907</v>
      </c>
      <c r="C21" s="2">
        <f t="shared" si="5"/>
        <v>45.454545454545453</v>
      </c>
      <c r="D21" s="2">
        <v>1</v>
      </c>
      <c r="E21" s="2">
        <f t="shared" ref="E21" si="14">0.06*B21</f>
        <v>5.4545454545454541</v>
      </c>
      <c r="F21" s="2">
        <v>22</v>
      </c>
      <c r="G21" s="4">
        <v>3</v>
      </c>
      <c r="H21" s="2">
        <v>22</v>
      </c>
      <c r="I21" s="2">
        <v>3</v>
      </c>
      <c r="J21" s="5">
        <v>15</v>
      </c>
      <c r="K21" s="2">
        <v>3.8077999999999999</v>
      </c>
      <c r="L21" s="2">
        <v>3.2452999999999999</v>
      </c>
      <c r="M21" s="2">
        <f t="shared" si="6"/>
        <v>0.5625</v>
      </c>
      <c r="N21" s="6">
        <f t="shared" si="2"/>
        <v>0.72727272727272663</v>
      </c>
      <c r="O21" s="2">
        <f t="shared" si="3"/>
        <v>0.13333333333333322</v>
      </c>
      <c r="P21" s="6"/>
    </row>
    <row r="22" spans="1:16" x14ac:dyDescent="0.3">
      <c r="A22" s="15">
        <v>3300</v>
      </c>
      <c r="B22" s="46">
        <f t="shared" si="4"/>
        <v>90.909090909090907</v>
      </c>
      <c r="C22" s="15">
        <f t="shared" si="5"/>
        <v>45.454545454545453</v>
      </c>
      <c r="D22" s="15">
        <v>1</v>
      </c>
      <c r="E22" s="15">
        <f t="shared" ref="E22" si="15">0.07*B22</f>
        <v>6.3636363636363642</v>
      </c>
      <c r="F22" s="15">
        <v>21.1</v>
      </c>
      <c r="G22" s="18">
        <v>5</v>
      </c>
      <c r="H22" s="15">
        <v>20</v>
      </c>
      <c r="I22" s="15">
        <v>3</v>
      </c>
      <c r="J22" s="19">
        <v>13</v>
      </c>
      <c r="K22" s="15">
        <v>4.0968999999999998</v>
      </c>
      <c r="L22" s="15">
        <v>3.2339000000000002</v>
      </c>
      <c r="M22" s="15">
        <f t="shared" si="6"/>
        <v>0.86299999999999955</v>
      </c>
      <c r="N22" s="20">
        <f t="shared" si="2"/>
        <v>1.6272727272727252</v>
      </c>
      <c r="O22" s="15">
        <f t="shared" si="3"/>
        <v>0.25571428571428539</v>
      </c>
      <c r="P22" s="6"/>
    </row>
    <row r="23" spans="1:16" x14ac:dyDescent="0.3">
      <c r="A23" s="2">
        <v>3900</v>
      </c>
      <c r="B23" s="26">
        <f t="shared" si="4"/>
        <v>76.92307692307692</v>
      </c>
      <c r="C23" s="2">
        <f t="shared" si="5"/>
        <v>38.46153846153846</v>
      </c>
      <c r="D23" s="2">
        <v>1</v>
      </c>
      <c r="E23" s="2">
        <f t="shared" ref="E23" si="16">0.05*B23</f>
        <v>3.8461538461538463</v>
      </c>
      <c r="F23" s="2">
        <v>19</v>
      </c>
      <c r="G23" s="4">
        <v>6</v>
      </c>
      <c r="H23" s="2">
        <v>15.5</v>
      </c>
      <c r="I23" s="2">
        <v>2</v>
      </c>
      <c r="J23" s="5">
        <v>10</v>
      </c>
      <c r="K23" s="2">
        <v>4.3239999999999998</v>
      </c>
      <c r="L23" s="2">
        <v>4.1281999999999996</v>
      </c>
      <c r="M23" s="2">
        <f t="shared" si="6"/>
        <v>0.1958000000000002</v>
      </c>
      <c r="N23" s="6">
        <f t="shared" si="2"/>
        <v>0.23076923076922995</v>
      </c>
      <c r="O23" s="2">
        <f t="shared" si="3"/>
        <v>5.9999999999999783E-2</v>
      </c>
      <c r="P23" s="6"/>
    </row>
    <row r="24" spans="1:16" x14ac:dyDescent="0.3">
      <c r="A24" s="2">
        <v>3900</v>
      </c>
      <c r="B24" s="26">
        <f t="shared" si="4"/>
        <v>76.92307692307692</v>
      </c>
      <c r="C24" s="2">
        <f t="shared" si="5"/>
        <v>38.46153846153846</v>
      </c>
      <c r="D24" s="2">
        <v>1</v>
      </c>
      <c r="E24" s="2">
        <f t="shared" ref="E24" si="17">0.06*B24</f>
        <v>4.615384615384615</v>
      </c>
      <c r="F24" s="2">
        <v>18</v>
      </c>
      <c r="G24" s="4">
        <v>5</v>
      </c>
      <c r="H24" s="2">
        <v>16</v>
      </c>
      <c r="I24" s="2">
        <v>2</v>
      </c>
      <c r="J24" s="5">
        <v>10</v>
      </c>
      <c r="K24" s="2">
        <v>4.7053000000000003</v>
      </c>
      <c r="L24" s="2">
        <v>3.8730000000000002</v>
      </c>
      <c r="M24" s="2">
        <f t="shared" si="6"/>
        <v>0.83230000000000004</v>
      </c>
      <c r="N24" s="6">
        <f t="shared" si="2"/>
        <v>1.2307692307692299</v>
      </c>
      <c r="O24" s="2">
        <f t="shared" si="3"/>
        <v>0.2666666666666665</v>
      </c>
      <c r="P24" s="6"/>
    </row>
    <row r="25" spans="1:16" x14ac:dyDescent="0.3">
      <c r="A25" s="15">
        <v>3900</v>
      </c>
      <c r="B25" s="46">
        <f t="shared" si="4"/>
        <v>76.92307692307692</v>
      </c>
      <c r="C25" s="15">
        <f t="shared" si="5"/>
        <v>38.46153846153846</v>
      </c>
      <c r="D25" s="15">
        <v>1</v>
      </c>
      <c r="E25" s="15">
        <f t="shared" ref="E25" si="18">0.07*B25</f>
        <v>5.384615384615385</v>
      </c>
      <c r="F25" s="15">
        <v>18</v>
      </c>
      <c r="G25" s="18">
        <v>5</v>
      </c>
      <c r="H25" s="15">
        <v>16</v>
      </c>
      <c r="I25" s="15">
        <v>2</v>
      </c>
      <c r="J25" s="19">
        <v>10</v>
      </c>
      <c r="K25" s="15">
        <v>4.7053000000000003</v>
      </c>
      <c r="L25" s="15">
        <v>3.8730000000000002</v>
      </c>
      <c r="M25" s="15">
        <f t="shared" si="6"/>
        <v>0.83230000000000004</v>
      </c>
      <c r="N25" s="20">
        <f t="shared" si="2"/>
        <v>1.2307692307692299</v>
      </c>
      <c r="O25" s="15">
        <f t="shared" si="3"/>
        <v>0.2285714285714284</v>
      </c>
      <c r="P25" s="6"/>
    </row>
    <row r="26" spans="1:16" x14ac:dyDescent="0.3">
      <c r="A26" s="2">
        <v>4300</v>
      </c>
      <c r="B26" s="26">
        <f t="shared" si="4"/>
        <v>69.767441860465112</v>
      </c>
      <c r="C26" s="2">
        <f t="shared" si="5"/>
        <v>34.883720930232556</v>
      </c>
      <c r="D26" s="2">
        <v>1</v>
      </c>
      <c r="E26" s="2">
        <f t="shared" ref="E26" si="19">0.05*B26</f>
        <v>3.4883720930232558</v>
      </c>
      <c r="F26" s="2">
        <v>17.100000000000001</v>
      </c>
      <c r="G26" s="4">
        <v>6</v>
      </c>
      <c r="H26" s="2">
        <v>14</v>
      </c>
      <c r="I26" s="2">
        <v>2</v>
      </c>
      <c r="J26" s="5">
        <v>8</v>
      </c>
      <c r="K26" s="2">
        <v>5.2854000000000001</v>
      </c>
      <c r="L26" s="2">
        <v>4.984</v>
      </c>
      <c r="M26" s="2">
        <f t="shared" si="6"/>
        <v>0.30140000000000011</v>
      </c>
      <c r="N26" s="6">
        <f t="shared" si="2"/>
        <v>0.34186046511627666</v>
      </c>
      <c r="O26" s="2">
        <f t="shared" si="3"/>
        <v>9.799999999999931E-2</v>
      </c>
      <c r="P26" s="6"/>
    </row>
    <row r="27" spans="1:16" x14ac:dyDescent="0.3">
      <c r="A27" s="2">
        <v>4300</v>
      </c>
      <c r="B27" s="26">
        <f t="shared" si="4"/>
        <v>69.767441860465112</v>
      </c>
      <c r="C27" s="2">
        <f t="shared" si="5"/>
        <v>34.883720930232556</v>
      </c>
      <c r="D27" s="2">
        <v>1</v>
      </c>
      <c r="E27" s="2">
        <f t="shared" ref="E27" si="20">0.06*B27</f>
        <v>4.1860465116279064</v>
      </c>
      <c r="F27" s="2">
        <v>16.100000000000001</v>
      </c>
      <c r="G27" s="4">
        <v>6</v>
      </c>
      <c r="H27" s="2">
        <v>14</v>
      </c>
      <c r="I27" s="2">
        <v>2</v>
      </c>
      <c r="J27" s="5">
        <v>8</v>
      </c>
      <c r="K27" s="2">
        <v>5.2794999999999996</v>
      </c>
      <c r="L27" s="2">
        <v>4.5911999999999997</v>
      </c>
      <c r="M27" s="2">
        <f t="shared" si="6"/>
        <v>0.68829999999999991</v>
      </c>
      <c r="N27" s="6">
        <f t="shared" si="2"/>
        <v>1.3418604651162767</v>
      </c>
      <c r="O27" s="2">
        <f t="shared" si="3"/>
        <v>0.32055555555555504</v>
      </c>
      <c r="P27" s="6"/>
    </row>
    <row r="28" spans="1:16" x14ac:dyDescent="0.3">
      <c r="A28" s="15">
        <v>4300</v>
      </c>
      <c r="B28" s="46">
        <f t="shared" si="4"/>
        <v>69.767441860465112</v>
      </c>
      <c r="C28" s="15">
        <f t="shared" si="5"/>
        <v>34.883720930232556</v>
      </c>
      <c r="D28" s="15">
        <v>1</v>
      </c>
      <c r="E28" s="15">
        <f t="shared" ref="E28" si="21">0.07*B28</f>
        <v>4.8837209302325579</v>
      </c>
      <c r="F28" s="15">
        <v>16.100000000000001</v>
      </c>
      <c r="G28" s="18">
        <v>6</v>
      </c>
      <c r="H28" s="15">
        <v>14</v>
      </c>
      <c r="I28" s="15">
        <v>2</v>
      </c>
      <c r="J28" s="19">
        <v>8</v>
      </c>
      <c r="K28" s="15">
        <v>5.2154999999999996</v>
      </c>
      <c r="L28" s="15">
        <v>4.3978000000000002</v>
      </c>
      <c r="M28" s="15">
        <f t="shared" si="6"/>
        <v>0.81769999999999943</v>
      </c>
      <c r="N28" s="20">
        <f t="shared" si="2"/>
        <v>1.3418604651162767</v>
      </c>
      <c r="O28" s="15">
        <f t="shared" si="3"/>
        <v>0.27476190476190426</v>
      </c>
      <c r="P28" s="6"/>
    </row>
    <row r="29" spans="1:16" x14ac:dyDescent="0.3">
      <c r="A29" s="2">
        <v>4900</v>
      </c>
      <c r="B29" s="26">
        <f t="shared" si="4"/>
        <v>61.224489795918366</v>
      </c>
      <c r="C29" s="2">
        <f t="shared" si="5"/>
        <v>30.612244897959183</v>
      </c>
      <c r="D29" s="2">
        <v>1</v>
      </c>
      <c r="E29" s="2">
        <f t="shared" ref="E29" si="22">0.05*B29</f>
        <v>3.0612244897959187</v>
      </c>
      <c r="F29" s="2">
        <v>16.100000000000001</v>
      </c>
      <c r="G29" s="4">
        <v>5</v>
      </c>
      <c r="H29" s="2">
        <v>13.5</v>
      </c>
      <c r="I29" s="2">
        <v>2</v>
      </c>
      <c r="J29" s="5">
        <v>8</v>
      </c>
      <c r="K29" s="2">
        <v>5.4774000000000003</v>
      </c>
      <c r="L29" s="2">
        <v>4.9024999999999999</v>
      </c>
      <c r="M29" s="2">
        <f t="shared" si="6"/>
        <v>0.57490000000000041</v>
      </c>
      <c r="N29" s="6">
        <f t="shared" si="2"/>
        <v>-0.79387755102040991</v>
      </c>
      <c r="O29" s="2">
        <f t="shared" si="3"/>
        <v>-0.25933333333333386</v>
      </c>
      <c r="P29" s="6"/>
    </row>
    <row r="30" spans="1:16" x14ac:dyDescent="0.3">
      <c r="A30" s="2">
        <v>4900</v>
      </c>
      <c r="B30" s="26">
        <f t="shared" si="4"/>
        <v>61.224489795918366</v>
      </c>
      <c r="C30" s="2">
        <f t="shared" si="5"/>
        <v>30.612244897959183</v>
      </c>
      <c r="D30" s="2">
        <v>1</v>
      </c>
      <c r="E30" s="2">
        <f t="shared" ref="E30" si="23">0.06*B30</f>
        <v>3.6734693877551017</v>
      </c>
      <c r="F30" s="2">
        <v>15.1</v>
      </c>
      <c r="G30" s="4">
        <v>5</v>
      </c>
      <c r="H30" s="2">
        <v>14</v>
      </c>
      <c r="I30" s="2">
        <v>2</v>
      </c>
      <c r="J30" s="5">
        <v>8</v>
      </c>
      <c r="K30" s="2">
        <v>5.4866999999999999</v>
      </c>
      <c r="L30" s="2">
        <v>4.8989000000000003</v>
      </c>
      <c r="M30" s="2">
        <f t="shared" si="6"/>
        <v>0.58779999999999966</v>
      </c>
      <c r="N30" s="6">
        <f t="shared" si="2"/>
        <v>0.20612244897959187</v>
      </c>
      <c r="O30" s="2">
        <f t="shared" si="3"/>
        <v>5.6111111111111125E-2</v>
      </c>
      <c r="P30" s="6"/>
    </row>
    <row r="31" spans="1:16" x14ac:dyDescent="0.3">
      <c r="A31" s="15">
        <v>4900</v>
      </c>
      <c r="B31" s="46">
        <f t="shared" si="4"/>
        <v>61.224489795918366</v>
      </c>
      <c r="C31" s="15">
        <f t="shared" si="5"/>
        <v>30.612244897959183</v>
      </c>
      <c r="D31" s="15">
        <v>1</v>
      </c>
      <c r="E31" s="15">
        <f t="shared" ref="E31" si="24">0.07*B31</f>
        <v>4.2857142857142856</v>
      </c>
      <c r="F31" s="15">
        <v>15.1</v>
      </c>
      <c r="G31" s="18">
        <v>5</v>
      </c>
      <c r="H31" s="15">
        <v>14</v>
      </c>
      <c r="I31" s="15">
        <v>2</v>
      </c>
      <c r="J31" s="19">
        <v>8</v>
      </c>
      <c r="K31" s="15">
        <v>5.4306000000000001</v>
      </c>
      <c r="L31" s="15">
        <v>4.7587999999999999</v>
      </c>
      <c r="M31" s="15">
        <f t="shared" si="6"/>
        <v>0.67180000000000017</v>
      </c>
      <c r="N31" s="20">
        <f t="shared" si="2"/>
        <v>0.20612244897959187</v>
      </c>
      <c r="O31" s="15">
        <f t="shared" si="3"/>
        <v>4.8095238095238101E-2</v>
      </c>
      <c r="P31" s="6"/>
    </row>
    <row r="32" spans="1:16" x14ac:dyDescent="0.3">
      <c r="A32" s="2">
        <v>5100</v>
      </c>
      <c r="B32" s="26">
        <f t="shared" si="4"/>
        <v>58.823529411764703</v>
      </c>
      <c r="C32" s="2">
        <f t="shared" si="5"/>
        <v>29.411764705882351</v>
      </c>
      <c r="D32" s="2">
        <v>1</v>
      </c>
      <c r="E32" s="2">
        <f t="shared" ref="E32" si="25">0.05*B32</f>
        <v>2.9411764705882355</v>
      </c>
      <c r="F32" s="2">
        <v>14.1</v>
      </c>
      <c r="G32" s="4">
        <v>4</v>
      </c>
      <c r="H32" s="2">
        <v>13</v>
      </c>
      <c r="I32" s="2">
        <v>2</v>
      </c>
      <c r="J32" s="5">
        <v>8</v>
      </c>
      <c r="K32" s="2">
        <v>5.9485999999999999</v>
      </c>
      <c r="L32" s="2">
        <v>5.3068</v>
      </c>
      <c r="M32" s="2">
        <f t="shared" si="6"/>
        <v>0.64179999999999993</v>
      </c>
      <c r="N32" s="6">
        <f t="shared" si="2"/>
        <v>0.60588235294117609</v>
      </c>
      <c r="O32" s="2">
        <f t="shared" si="3"/>
        <v>0.20599999999999985</v>
      </c>
      <c r="P32" s="6"/>
    </row>
    <row r="33" spans="1:16" x14ac:dyDescent="0.3">
      <c r="A33" s="2">
        <v>5100</v>
      </c>
      <c r="B33" s="26">
        <f t="shared" si="4"/>
        <v>58.823529411764703</v>
      </c>
      <c r="C33" s="2">
        <f t="shared" si="5"/>
        <v>29.411764705882351</v>
      </c>
      <c r="D33" s="2">
        <v>1</v>
      </c>
      <c r="E33" s="2">
        <f t="shared" ref="E33" si="26">0.06*B33</f>
        <v>3.5294117647058822</v>
      </c>
      <c r="F33" s="2">
        <v>13.5</v>
      </c>
      <c r="G33" s="4">
        <v>3</v>
      </c>
      <c r="H33" s="2">
        <v>15.5</v>
      </c>
      <c r="I33" s="2">
        <v>2</v>
      </c>
      <c r="J33" s="5">
        <v>8</v>
      </c>
      <c r="K33" s="2">
        <v>5.7619999999999996</v>
      </c>
      <c r="L33" s="2">
        <v>5.3905000000000003</v>
      </c>
      <c r="M33" s="2">
        <f t="shared" si="6"/>
        <v>0.37149999999999928</v>
      </c>
      <c r="N33" s="6">
        <f t="shared" si="2"/>
        <v>1.2058823529411757</v>
      </c>
      <c r="O33" s="2">
        <f t="shared" si="3"/>
        <v>0.34166666666666645</v>
      </c>
      <c r="P33" s="6"/>
    </row>
    <row r="34" spans="1:16" x14ac:dyDescent="0.3">
      <c r="A34" s="15">
        <v>5100</v>
      </c>
      <c r="B34" s="46">
        <f t="shared" si="4"/>
        <v>58.823529411764703</v>
      </c>
      <c r="C34" s="15">
        <f t="shared" si="5"/>
        <v>29.411764705882351</v>
      </c>
      <c r="D34" s="15">
        <v>1</v>
      </c>
      <c r="E34" s="15">
        <f t="shared" ref="E34" si="27">0.07*B34</f>
        <v>4.1176470588235299</v>
      </c>
      <c r="F34" s="15">
        <v>13.1</v>
      </c>
      <c r="G34" s="18">
        <v>3</v>
      </c>
      <c r="H34" s="15">
        <v>14</v>
      </c>
      <c r="I34" s="15">
        <v>2</v>
      </c>
      <c r="J34" s="19">
        <v>8</v>
      </c>
      <c r="K34" s="15">
        <v>6.0366</v>
      </c>
      <c r="L34" s="15">
        <v>5.3410000000000002</v>
      </c>
      <c r="M34" s="15">
        <f t="shared" si="6"/>
        <v>0.69559999999999977</v>
      </c>
      <c r="N34" s="20">
        <f t="shared" si="2"/>
        <v>1.6058823529411761</v>
      </c>
      <c r="O34" s="15">
        <f t="shared" si="3"/>
        <v>0.38999999999999985</v>
      </c>
      <c r="P34" s="6"/>
    </row>
    <row r="35" spans="1:16" x14ac:dyDescent="0.3">
      <c r="A35" s="2">
        <v>5500</v>
      </c>
      <c r="B35" s="26">
        <f t="shared" si="4"/>
        <v>54.545454545454547</v>
      </c>
      <c r="C35" s="2">
        <f t="shared" si="5"/>
        <v>27.272727272727273</v>
      </c>
      <c r="D35" s="2">
        <v>1</v>
      </c>
      <c r="E35" s="2">
        <f t="shared" ref="E35" si="28">0.05*B35</f>
        <v>2.7272727272727275</v>
      </c>
      <c r="F35" s="2">
        <v>13.8</v>
      </c>
      <c r="G35" s="4">
        <v>5</v>
      </c>
      <c r="H35" s="2">
        <v>11</v>
      </c>
      <c r="I35" s="2">
        <v>1</v>
      </c>
      <c r="J35" s="5">
        <v>4</v>
      </c>
      <c r="K35" s="2">
        <v>6.3849999999999998</v>
      </c>
      <c r="L35" s="2">
        <v>5.9180000000000001</v>
      </c>
      <c r="M35" s="2">
        <f t="shared" si="6"/>
        <v>0.46699999999999964</v>
      </c>
      <c r="N35" s="6">
        <f t="shared" si="2"/>
        <v>-0.16363636363636402</v>
      </c>
      <c r="O35" s="2">
        <f t="shared" si="3"/>
        <v>-6.0000000000000137E-2</v>
      </c>
      <c r="P35" s="6"/>
    </row>
    <row r="36" spans="1:16" x14ac:dyDescent="0.3">
      <c r="A36" s="2">
        <v>5500</v>
      </c>
      <c r="B36" s="26">
        <f t="shared" si="4"/>
        <v>54.545454545454547</v>
      </c>
      <c r="C36" s="2">
        <f t="shared" si="5"/>
        <v>27.272727272727273</v>
      </c>
      <c r="D36" s="2">
        <v>1</v>
      </c>
      <c r="E36" s="2">
        <f t="shared" ref="E36" si="29">0.06*B36</f>
        <v>3.2727272727272725</v>
      </c>
      <c r="F36" s="2">
        <v>12.6</v>
      </c>
      <c r="G36" s="4">
        <v>3</v>
      </c>
      <c r="H36" s="2">
        <v>12</v>
      </c>
      <c r="I36" s="2">
        <v>2</v>
      </c>
      <c r="J36" s="5">
        <v>8</v>
      </c>
      <c r="K36" s="2">
        <v>6.6980000000000004</v>
      </c>
      <c r="L36" s="2">
        <v>5.8315999999999999</v>
      </c>
      <c r="M36" s="2">
        <f t="shared" si="6"/>
        <v>0.8664000000000005</v>
      </c>
      <c r="N36" s="6">
        <f t="shared" si="2"/>
        <v>1.036363636363637</v>
      </c>
      <c r="O36" s="2">
        <f t="shared" si="3"/>
        <v>0.31666666666666687</v>
      </c>
      <c r="P36" s="6"/>
    </row>
    <row r="37" spans="1:16" x14ac:dyDescent="0.3">
      <c r="A37" s="2">
        <v>5500</v>
      </c>
      <c r="B37" s="26">
        <f t="shared" si="4"/>
        <v>54.545454545454547</v>
      </c>
      <c r="C37" s="2">
        <f t="shared" si="5"/>
        <v>27.272727272727273</v>
      </c>
      <c r="D37" s="2">
        <v>1</v>
      </c>
      <c r="E37" s="2">
        <v>4</v>
      </c>
      <c r="F37" s="2">
        <v>12.1</v>
      </c>
      <c r="G37" s="4">
        <v>3</v>
      </c>
      <c r="H37" s="2">
        <v>12</v>
      </c>
      <c r="I37" s="2">
        <v>2</v>
      </c>
      <c r="J37" s="5">
        <v>8</v>
      </c>
      <c r="K37" s="2">
        <v>7.0541999999999998</v>
      </c>
      <c r="L37" s="2">
        <v>5.6355000000000004</v>
      </c>
      <c r="M37" s="2">
        <f t="shared" si="6"/>
        <v>1.4186999999999994</v>
      </c>
      <c r="N37" s="6">
        <f t="shared" si="2"/>
        <v>1.536363636363637</v>
      </c>
      <c r="O37" s="2">
        <f t="shared" si="3"/>
        <v>0.38409090909090926</v>
      </c>
      <c r="P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9CBA-D420-4B1D-A26B-5D5C23A4477E}">
  <dimension ref="A1:M41"/>
  <sheetViews>
    <sheetView topLeftCell="A8" workbookViewId="0">
      <selection activeCell="F12" sqref="F12"/>
    </sheetView>
  </sheetViews>
  <sheetFormatPr defaultRowHeight="14.4" x14ac:dyDescent="0.3"/>
  <cols>
    <col min="1" max="1" width="12.77734375" style="6" customWidth="1"/>
    <col min="2" max="2" width="15.33203125" style="6" customWidth="1"/>
    <col min="3" max="9" width="12.77734375" style="6" customWidth="1"/>
    <col min="10" max="10" width="8.88671875" style="6"/>
    <col min="11" max="11" width="11.88671875" style="6" customWidth="1"/>
    <col min="12" max="12" width="15.21875" style="6" customWidth="1"/>
    <col min="13" max="13" width="14.33203125" style="6" customWidth="1"/>
    <col min="14" max="14" width="15.44140625" style="6" customWidth="1"/>
    <col min="15" max="16384" width="8.88671875" style="6"/>
  </cols>
  <sheetData>
    <row r="1" spans="1:13" x14ac:dyDescent="0.3">
      <c r="A1" s="62" t="s">
        <v>13</v>
      </c>
      <c r="B1" s="63" t="s">
        <v>14</v>
      </c>
      <c r="C1" s="64" t="s">
        <v>15</v>
      </c>
      <c r="D1" s="63" t="s">
        <v>16</v>
      </c>
      <c r="E1" s="64" t="s">
        <v>23</v>
      </c>
      <c r="F1" s="63" t="s">
        <v>17</v>
      </c>
      <c r="G1" s="64" t="s">
        <v>22</v>
      </c>
      <c r="H1" s="62" t="s">
        <v>18</v>
      </c>
      <c r="I1" s="63" t="s">
        <v>30</v>
      </c>
      <c r="K1" s="45"/>
      <c r="L1" s="45"/>
      <c r="M1" s="45"/>
    </row>
    <row r="2" spans="1:13" x14ac:dyDescent="0.3">
      <c r="A2" s="54">
        <v>600</v>
      </c>
      <c r="B2" s="58" t="s">
        <v>24</v>
      </c>
      <c r="C2" s="51">
        <v>24.959784151807501</v>
      </c>
      <c r="D2" s="60">
        <v>25.719156789597001</v>
      </c>
      <c r="E2" s="48">
        <v>84</v>
      </c>
      <c r="F2" s="60">
        <v>9.9996137906168805</v>
      </c>
      <c r="G2" s="51">
        <v>41.999021914552998</v>
      </c>
      <c r="H2" s="56">
        <v>89.899740007351497</v>
      </c>
      <c r="I2" s="67" t="s">
        <v>20</v>
      </c>
      <c r="J2" s="6" t="s">
        <v>26</v>
      </c>
      <c r="K2" s="31"/>
      <c r="L2" s="31"/>
      <c r="M2" s="31"/>
    </row>
    <row r="3" spans="1:13" x14ac:dyDescent="0.3">
      <c r="A3" s="54">
        <v>600</v>
      </c>
      <c r="B3" s="58" t="s">
        <v>19</v>
      </c>
      <c r="C3" s="51">
        <v>24.959597193824301</v>
      </c>
      <c r="D3" s="60">
        <v>25.877950347747198</v>
      </c>
      <c r="E3" s="48">
        <v>84</v>
      </c>
      <c r="F3" s="60">
        <v>9.9996407406949306</v>
      </c>
      <c r="G3" s="51">
        <v>41.999024891997898</v>
      </c>
      <c r="H3" s="56">
        <v>89.899718540873295</v>
      </c>
      <c r="I3" s="67" t="s">
        <v>20</v>
      </c>
      <c r="J3" s="6" t="s">
        <v>26</v>
      </c>
      <c r="K3" s="31"/>
      <c r="L3" s="31"/>
      <c r="M3" s="31"/>
    </row>
    <row r="4" spans="1:13" x14ac:dyDescent="0.3">
      <c r="A4" s="55">
        <v>600</v>
      </c>
      <c r="B4" s="59" t="s">
        <v>25</v>
      </c>
      <c r="C4" s="42">
        <v>24.959447101875099</v>
      </c>
      <c r="D4" s="61">
        <v>25.950064527109301</v>
      </c>
      <c r="E4" s="33">
        <v>84</v>
      </c>
      <c r="F4" s="61">
        <v>9.9996547810360905</v>
      </c>
      <c r="G4" s="42">
        <v>41.999011398552597</v>
      </c>
      <c r="H4" s="57">
        <v>89.899698877995306</v>
      </c>
      <c r="I4" s="68" t="s">
        <v>20</v>
      </c>
      <c r="J4" s="6" t="s">
        <v>26</v>
      </c>
      <c r="K4" s="31"/>
      <c r="L4" s="31"/>
      <c r="M4" s="31"/>
    </row>
    <row r="5" spans="1:13" x14ac:dyDescent="0.3">
      <c r="A5" s="54">
        <v>700</v>
      </c>
      <c r="B5" s="58" t="s">
        <v>24</v>
      </c>
      <c r="C5" s="48">
        <v>24.958287372319699</v>
      </c>
      <c r="D5" s="60">
        <v>22.504484741252899</v>
      </c>
      <c r="E5" s="51">
        <v>82</v>
      </c>
      <c r="F5" s="60">
        <v>9.9989076812123407</v>
      </c>
      <c r="G5" s="51">
        <v>41.994462457349201</v>
      </c>
      <c r="H5" s="56">
        <v>89.899388345110907</v>
      </c>
      <c r="I5" s="67" t="s">
        <v>20</v>
      </c>
      <c r="J5" s="6" t="s">
        <v>26</v>
      </c>
      <c r="K5" s="31"/>
      <c r="L5" s="31"/>
      <c r="M5" s="31"/>
    </row>
    <row r="6" spans="1:13" x14ac:dyDescent="0.3">
      <c r="A6" s="54">
        <v>700</v>
      </c>
      <c r="B6" s="58" t="s">
        <v>19</v>
      </c>
      <c r="C6" s="48">
        <v>24.963583531589499</v>
      </c>
      <c r="D6" s="60">
        <v>22.371027686335601</v>
      </c>
      <c r="E6" s="51">
        <v>82</v>
      </c>
      <c r="F6" s="60">
        <v>9.9984484476164308</v>
      </c>
      <c r="G6" s="51">
        <v>41.994532957796601</v>
      </c>
      <c r="H6" s="56">
        <v>89.899115014331898</v>
      </c>
      <c r="I6" s="67" t="s">
        <v>20</v>
      </c>
      <c r="J6" s="6" t="s">
        <v>26</v>
      </c>
      <c r="K6" s="31"/>
      <c r="L6" s="31"/>
      <c r="M6" s="31"/>
    </row>
    <row r="7" spans="1:13" x14ac:dyDescent="0.3">
      <c r="A7" s="55">
        <v>700</v>
      </c>
      <c r="B7" s="59" t="s">
        <v>25</v>
      </c>
      <c r="C7" s="33">
        <v>24.9669954864512</v>
      </c>
      <c r="D7" s="61">
        <v>21.940200767137799</v>
      </c>
      <c r="E7" s="42">
        <v>82</v>
      </c>
      <c r="F7" s="61">
        <v>9.9977166768138908</v>
      </c>
      <c r="G7" s="42">
        <v>41.994645577080703</v>
      </c>
      <c r="H7" s="57">
        <v>89.898641054258306</v>
      </c>
      <c r="I7" s="68" t="s">
        <v>20</v>
      </c>
      <c r="J7" s="6" t="s">
        <v>26</v>
      </c>
      <c r="K7" s="31"/>
      <c r="L7" s="31"/>
      <c r="M7" s="31"/>
    </row>
    <row r="8" spans="1:13" x14ac:dyDescent="0.3">
      <c r="A8" s="54">
        <v>900</v>
      </c>
      <c r="B8" s="58" t="s">
        <v>24</v>
      </c>
      <c r="C8" s="51">
        <v>23</v>
      </c>
      <c r="D8" s="60">
        <v>21.068120611126801</v>
      </c>
      <c r="E8" s="51">
        <v>84</v>
      </c>
      <c r="F8" s="60">
        <v>9.9860160838462892</v>
      </c>
      <c r="G8" s="51">
        <v>41.282908911405798</v>
      </c>
      <c r="H8" s="56">
        <v>88.746151078963706</v>
      </c>
      <c r="I8" s="67" t="s">
        <v>20</v>
      </c>
      <c r="K8" s="31"/>
      <c r="L8" s="31"/>
      <c r="M8" s="31"/>
    </row>
    <row r="9" spans="1:13" x14ac:dyDescent="0.3">
      <c r="A9" s="54">
        <v>900</v>
      </c>
      <c r="B9" s="58" t="s">
        <v>19</v>
      </c>
      <c r="C9" s="51">
        <v>23.191109606703399</v>
      </c>
      <c r="D9" s="60">
        <v>16.130245036209899</v>
      </c>
      <c r="E9" s="51">
        <v>82</v>
      </c>
      <c r="F9" s="60">
        <v>9.9860775620580302</v>
      </c>
      <c r="G9" s="51">
        <v>41.109762015904003</v>
      </c>
      <c r="H9" s="56">
        <v>89.020838957338796</v>
      </c>
      <c r="I9" s="67" t="s">
        <v>20</v>
      </c>
      <c r="K9" s="31"/>
      <c r="L9" s="31"/>
      <c r="M9" s="31"/>
    </row>
    <row r="10" spans="1:13" x14ac:dyDescent="0.3">
      <c r="A10" s="55">
        <v>900</v>
      </c>
      <c r="B10" s="59" t="s">
        <v>25</v>
      </c>
      <c r="C10" s="33">
        <v>20.396620995199299</v>
      </c>
      <c r="D10" s="61">
        <v>23.663960044762401</v>
      </c>
      <c r="E10" s="33">
        <v>79</v>
      </c>
      <c r="F10" s="61">
        <v>9.9778429343656008</v>
      </c>
      <c r="G10" s="42">
        <v>41.2820351523401</v>
      </c>
      <c r="H10" s="57">
        <v>88.072617772207295</v>
      </c>
      <c r="I10" s="69" t="s">
        <v>21</v>
      </c>
      <c r="J10" s="6" t="s">
        <v>26</v>
      </c>
      <c r="K10" s="31"/>
      <c r="L10" s="31"/>
      <c r="M10" s="31"/>
    </row>
    <row r="11" spans="1:13" x14ac:dyDescent="0.3">
      <c r="A11" s="54">
        <v>1500</v>
      </c>
      <c r="B11" s="58" t="s">
        <v>24</v>
      </c>
      <c r="C11" s="51">
        <v>13.9555275312217</v>
      </c>
      <c r="D11" s="60">
        <v>9.6913723711841193</v>
      </c>
      <c r="E11" s="51">
        <v>44.537037245673297</v>
      </c>
      <c r="F11" s="60">
        <v>8.2408132002347401</v>
      </c>
      <c r="G11" s="51">
        <v>26.0766922875221</v>
      </c>
      <c r="H11" s="56">
        <v>47.447887230112997</v>
      </c>
      <c r="I11" s="67" t="s">
        <v>20</v>
      </c>
      <c r="K11" s="31"/>
      <c r="L11" s="31"/>
      <c r="M11" s="31"/>
    </row>
    <row r="12" spans="1:13" x14ac:dyDescent="0.3">
      <c r="A12" s="54">
        <v>1500</v>
      </c>
      <c r="B12" s="58" t="s">
        <v>19</v>
      </c>
      <c r="C12" s="51">
        <v>16.725124705458398</v>
      </c>
      <c r="D12" s="60">
        <v>11.9237144220697</v>
      </c>
      <c r="E12" s="51">
        <v>45.589858916228998</v>
      </c>
      <c r="F12" s="60">
        <v>8.7755833754388206</v>
      </c>
      <c r="G12" s="51">
        <v>28.036573379658101</v>
      </c>
      <c r="H12" s="56">
        <v>45.961396031762099</v>
      </c>
      <c r="I12" s="67" t="s">
        <v>20</v>
      </c>
      <c r="K12" s="31"/>
      <c r="L12" s="31"/>
      <c r="M12" s="31"/>
    </row>
    <row r="13" spans="1:13" x14ac:dyDescent="0.3">
      <c r="A13" s="55">
        <v>1500</v>
      </c>
      <c r="B13" s="59" t="s">
        <v>25</v>
      </c>
      <c r="C13" s="42">
        <v>16.1894891435666</v>
      </c>
      <c r="D13" s="61">
        <v>13.585721528992501</v>
      </c>
      <c r="E13" s="42">
        <v>45.235777280644797</v>
      </c>
      <c r="F13" s="61">
        <v>8.6517556995802405</v>
      </c>
      <c r="G13" s="42">
        <v>27.665991594929501</v>
      </c>
      <c r="H13" s="57">
        <v>45.161550816833198</v>
      </c>
      <c r="I13" s="68" t="s">
        <v>20</v>
      </c>
      <c r="K13" s="31"/>
      <c r="L13" s="31"/>
      <c r="M13" s="31"/>
    </row>
    <row r="14" spans="1:13" x14ac:dyDescent="0.3">
      <c r="A14" s="54">
        <v>2100</v>
      </c>
      <c r="B14" s="58" t="s">
        <v>24</v>
      </c>
      <c r="C14" s="48">
        <v>10.7522602282138</v>
      </c>
      <c r="D14" s="60">
        <v>10.8281587173459</v>
      </c>
      <c r="E14" s="51">
        <v>32.1597408163205</v>
      </c>
      <c r="F14" s="60">
        <v>4.7842500873741001</v>
      </c>
      <c r="G14" s="51">
        <v>15.4009693148212</v>
      </c>
      <c r="H14" s="56">
        <v>34.174111901866098</v>
      </c>
      <c r="I14" s="70" t="s">
        <v>21</v>
      </c>
      <c r="J14" s="6" t="s">
        <v>26</v>
      </c>
      <c r="K14" s="31"/>
      <c r="L14" s="31"/>
      <c r="M14" s="31"/>
    </row>
    <row r="15" spans="1:13" x14ac:dyDescent="0.3">
      <c r="A15" s="54">
        <v>2100</v>
      </c>
      <c r="B15" s="58" t="s">
        <v>19</v>
      </c>
      <c r="C15" s="51">
        <v>11</v>
      </c>
      <c r="D15" s="60">
        <v>10.463173097901199</v>
      </c>
      <c r="E15" s="51">
        <v>34</v>
      </c>
      <c r="F15" s="60">
        <v>4.5972049331886398</v>
      </c>
      <c r="G15" s="51">
        <v>16.278036736330002</v>
      </c>
      <c r="H15" s="56">
        <v>33.9006302162596</v>
      </c>
      <c r="I15" s="67" t="s">
        <v>20</v>
      </c>
      <c r="K15" s="31"/>
      <c r="L15" s="31"/>
      <c r="M15" s="31"/>
    </row>
    <row r="16" spans="1:13" x14ac:dyDescent="0.3">
      <c r="A16" s="55">
        <v>2100</v>
      </c>
      <c r="B16" s="59" t="s">
        <v>25</v>
      </c>
      <c r="C16" s="42">
        <v>9.8359757144400106</v>
      </c>
      <c r="D16" s="61">
        <v>12.0466927143397</v>
      </c>
      <c r="E16" s="42">
        <v>30.420019862717702</v>
      </c>
      <c r="F16" s="61">
        <v>4.3476007298346504</v>
      </c>
      <c r="G16" s="42">
        <v>16.649022468343201</v>
      </c>
      <c r="H16" s="57">
        <v>32.308788370134899</v>
      </c>
      <c r="I16" s="68" t="s">
        <v>20</v>
      </c>
      <c r="K16" s="31"/>
      <c r="L16" s="31"/>
      <c r="M16" s="31"/>
    </row>
    <row r="17" spans="1:13" x14ac:dyDescent="0.3">
      <c r="A17" s="54">
        <v>2700</v>
      </c>
      <c r="B17" s="58" t="s">
        <v>24</v>
      </c>
      <c r="C17" s="51">
        <v>8.0696364967229197</v>
      </c>
      <c r="D17" s="60">
        <v>6.9284365676252504</v>
      </c>
      <c r="E17" s="51">
        <v>24.753775298770702</v>
      </c>
      <c r="F17" s="60">
        <v>3.9691557688047201</v>
      </c>
      <c r="G17" s="51">
        <v>13.8258378630407</v>
      </c>
      <c r="H17" s="56">
        <v>26.323322730592398</v>
      </c>
      <c r="I17" s="71" t="s">
        <v>20</v>
      </c>
      <c r="K17" s="31"/>
      <c r="L17" s="31"/>
      <c r="M17" s="31"/>
    </row>
    <row r="18" spans="1:13" x14ac:dyDescent="0.3">
      <c r="A18" s="54">
        <v>2700</v>
      </c>
      <c r="B18" s="58" t="s">
        <v>19</v>
      </c>
      <c r="C18" s="48">
        <v>7.0609376186716801</v>
      </c>
      <c r="D18" s="60">
        <v>7.8662905749367704</v>
      </c>
      <c r="E18" s="51">
        <v>24.831881353681201</v>
      </c>
      <c r="F18" s="60">
        <v>3.8836089899608801</v>
      </c>
      <c r="G18" s="51">
        <v>13.9296857411925</v>
      </c>
      <c r="H18" s="56">
        <v>25.823897737339401</v>
      </c>
      <c r="I18" s="70" t="s">
        <v>21</v>
      </c>
      <c r="J18" s="6" t="s">
        <v>26</v>
      </c>
      <c r="K18" s="31"/>
      <c r="L18" s="31"/>
      <c r="M18" s="31"/>
    </row>
    <row r="19" spans="1:13" x14ac:dyDescent="0.3">
      <c r="A19" s="55">
        <v>2700</v>
      </c>
      <c r="B19" s="59" t="s">
        <v>25</v>
      </c>
      <c r="C19" s="42">
        <v>8</v>
      </c>
      <c r="D19" s="61">
        <v>9.1987834771540502</v>
      </c>
      <c r="E19" s="42">
        <v>25.013400452323101</v>
      </c>
      <c r="F19" s="61">
        <v>3.7925629164344499</v>
      </c>
      <c r="G19" s="42">
        <v>14.200369348033</v>
      </c>
      <c r="H19" s="57">
        <v>25.312383699663499</v>
      </c>
      <c r="I19" s="68" t="s">
        <v>20</v>
      </c>
      <c r="K19" s="31"/>
      <c r="L19" s="31"/>
      <c r="M19" s="31"/>
    </row>
    <row r="20" spans="1:13" x14ac:dyDescent="0.3">
      <c r="A20" s="65">
        <v>3300</v>
      </c>
      <c r="B20" s="58" t="s">
        <v>24</v>
      </c>
      <c r="C20" s="48">
        <v>7.1557669357654898</v>
      </c>
      <c r="D20" s="60">
        <v>3.70625800008091</v>
      </c>
      <c r="E20" s="48">
        <v>20</v>
      </c>
      <c r="F20" s="60">
        <v>2.23657731234937</v>
      </c>
      <c r="G20" s="51">
        <v>13.8387753979446</v>
      </c>
      <c r="H20" s="56">
        <v>27.0006404032838</v>
      </c>
      <c r="I20" s="70" t="s">
        <v>21</v>
      </c>
      <c r="J20" s="6" t="s">
        <v>26</v>
      </c>
      <c r="K20" s="31"/>
      <c r="L20" s="31"/>
      <c r="M20" s="31"/>
    </row>
    <row r="21" spans="1:13" x14ac:dyDescent="0.3">
      <c r="A21" s="65">
        <v>3300</v>
      </c>
      <c r="B21" s="58" t="s">
        <v>19</v>
      </c>
      <c r="C21" s="51">
        <v>3.2409514231000198</v>
      </c>
      <c r="D21" s="60">
        <v>6.0332062700969198</v>
      </c>
      <c r="E21" s="51">
        <v>22.0351981744281</v>
      </c>
      <c r="F21" s="60">
        <v>3.0947314902845799</v>
      </c>
      <c r="G21" s="51">
        <v>15.434496322887499</v>
      </c>
      <c r="H21" s="56">
        <v>22.080467373339001</v>
      </c>
      <c r="I21" s="67" t="s">
        <v>20</v>
      </c>
      <c r="K21" s="31"/>
      <c r="L21" s="31"/>
      <c r="M21" s="31"/>
    </row>
    <row r="22" spans="1:13" x14ac:dyDescent="0.3">
      <c r="A22" s="66">
        <v>3300</v>
      </c>
      <c r="B22" s="59" t="s">
        <v>25</v>
      </c>
      <c r="C22" s="42">
        <v>4.8497864841482201</v>
      </c>
      <c r="D22" s="61">
        <v>6.0132531340664999</v>
      </c>
      <c r="E22" s="42">
        <v>20.407912760972501</v>
      </c>
      <c r="F22" s="61">
        <v>3.0226452263839398</v>
      </c>
      <c r="G22" s="42">
        <v>12.759489218688501</v>
      </c>
      <c r="H22" s="57">
        <v>21.122172906621099</v>
      </c>
      <c r="I22" s="68" t="s">
        <v>20</v>
      </c>
      <c r="K22" s="31"/>
      <c r="L22" s="31"/>
      <c r="M22" s="31"/>
    </row>
    <row r="23" spans="1:13" x14ac:dyDescent="0.3">
      <c r="A23" s="65">
        <v>3900</v>
      </c>
      <c r="B23" s="58" t="s">
        <v>24</v>
      </c>
      <c r="C23" s="51">
        <v>6.1015215790853903</v>
      </c>
      <c r="D23" s="60">
        <v>3.50413107568246</v>
      </c>
      <c r="E23" s="51">
        <v>15.859284411517701</v>
      </c>
      <c r="F23" s="60">
        <v>2.0676745995700299</v>
      </c>
      <c r="G23" s="51">
        <v>10.2682011492653</v>
      </c>
      <c r="H23" s="56">
        <v>20.183283639830201</v>
      </c>
      <c r="I23" s="67" t="s">
        <v>20</v>
      </c>
      <c r="K23" s="31"/>
      <c r="L23" s="31"/>
      <c r="M23" s="31"/>
    </row>
    <row r="24" spans="1:13" x14ac:dyDescent="0.3">
      <c r="A24" s="65">
        <v>3900</v>
      </c>
      <c r="B24" s="58" t="s">
        <v>19</v>
      </c>
      <c r="C24" s="51">
        <v>5.0045983482095799</v>
      </c>
      <c r="D24" s="60">
        <v>4.4492828569182299</v>
      </c>
      <c r="E24" s="51">
        <v>16.112791433096799</v>
      </c>
      <c r="F24" s="60">
        <v>2.27623166254148</v>
      </c>
      <c r="G24" s="51">
        <v>9.6220503793120304</v>
      </c>
      <c r="H24" s="56">
        <v>17.7065538962541</v>
      </c>
      <c r="I24" s="67" t="s">
        <v>20</v>
      </c>
      <c r="K24" s="31"/>
      <c r="L24" s="31"/>
      <c r="M24" s="31"/>
    </row>
    <row r="25" spans="1:13" x14ac:dyDescent="0.3">
      <c r="A25" s="66">
        <v>3900</v>
      </c>
      <c r="B25" s="59" t="s">
        <v>25</v>
      </c>
      <c r="C25" s="42">
        <v>4.9790442986507903</v>
      </c>
      <c r="D25" s="61">
        <v>4.41537395443161</v>
      </c>
      <c r="E25" s="42">
        <v>16.108820363110599</v>
      </c>
      <c r="F25" s="61">
        <v>2.2420588050484702</v>
      </c>
      <c r="G25" s="42">
        <v>9.7070421458706893</v>
      </c>
      <c r="H25" s="57">
        <v>17.849865296347399</v>
      </c>
      <c r="I25" s="68" t="s">
        <v>20</v>
      </c>
      <c r="K25" s="31"/>
      <c r="L25" s="31"/>
      <c r="M25" s="31"/>
    </row>
    <row r="26" spans="1:13" x14ac:dyDescent="0.3">
      <c r="A26" s="65">
        <v>4300</v>
      </c>
      <c r="B26" s="58" t="s">
        <v>24</v>
      </c>
      <c r="C26" s="51">
        <v>6.0877800465552303</v>
      </c>
      <c r="D26" s="60">
        <v>3.3965063085859799</v>
      </c>
      <c r="E26" s="51">
        <v>14.403192573410999</v>
      </c>
      <c r="F26" s="60">
        <v>2.0178280861932998</v>
      </c>
      <c r="G26" s="51">
        <v>8.3988802933934803</v>
      </c>
      <c r="H26" s="56">
        <v>16.499381674808902</v>
      </c>
      <c r="I26" s="70" t="s">
        <v>21</v>
      </c>
      <c r="K26" s="31"/>
      <c r="L26" s="31"/>
      <c r="M26" s="31"/>
    </row>
    <row r="27" spans="1:13" x14ac:dyDescent="0.3">
      <c r="A27" s="65">
        <v>4300</v>
      </c>
      <c r="B27" s="58" t="s">
        <v>19</v>
      </c>
      <c r="C27" s="51">
        <v>5.9019535518972601</v>
      </c>
      <c r="D27" s="60">
        <v>4.0085201090010001</v>
      </c>
      <c r="E27" s="51">
        <v>14.348735098426801</v>
      </c>
      <c r="F27" s="60">
        <v>2.0553915998973</v>
      </c>
      <c r="G27" s="51">
        <v>8.2174530828377605</v>
      </c>
      <c r="H27" s="56">
        <v>15.335482236946101</v>
      </c>
      <c r="I27" s="67" t="s">
        <v>20</v>
      </c>
      <c r="K27" s="31"/>
      <c r="L27" s="31"/>
      <c r="M27" s="31"/>
    </row>
    <row r="28" spans="1:13" x14ac:dyDescent="0.3">
      <c r="A28" s="66">
        <v>4300</v>
      </c>
      <c r="B28" s="59" t="s">
        <v>25</v>
      </c>
      <c r="C28" s="42">
        <v>5.8752220107148396</v>
      </c>
      <c r="D28" s="61">
        <v>3.97509451440202</v>
      </c>
      <c r="E28" s="42">
        <v>14.349775764909101</v>
      </c>
      <c r="F28" s="61">
        <v>2.04690916465516</v>
      </c>
      <c r="G28" s="42">
        <v>8.2337926009275808</v>
      </c>
      <c r="H28" s="57">
        <v>15.4123122951217</v>
      </c>
      <c r="I28" s="68" t="s">
        <v>20</v>
      </c>
      <c r="K28" s="31"/>
      <c r="L28" s="31"/>
      <c r="M28" s="31"/>
    </row>
    <row r="29" spans="1:13" x14ac:dyDescent="0.3">
      <c r="A29" s="65">
        <v>4900</v>
      </c>
      <c r="B29" s="58" t="s">
        <v>24</v>
      </c>
      <c r="C29" s="51">
        <v>5.2484173757650501</v>
      </c>
      <c r="D29" s="60">
        <v>3.0630594470991102</v>
      </c>
      <c r="E29" s="48">
        <v>14</v>
      </c>
      <c r="F29" s="60">
        <v>2.00055182746445</v>
      </c>
      <c r="G29" s="51">
        <v>8.4873885129052606</v>
      </c>
      <c r="H29" s="56">
        <v>18.164484776192101</v>
      </c>
      <c r="I29" s="70" t="s">
        <v>21</v>
      </c>
      <c r="J29" s="6" t="s">
        <v>26</v>
      </c>
      <c r="K29" s="31"/>
      <c r="L29" s="31"/>
      <c r="M29" s="31"/>
    </row>
    <row r="30" spans="1:13" x14ac:dyDescent="0.3">
      <c r="A30" s="65">
        <v>4900</v>
      </c>
      <c r="B30" s="58" t="s">
        <v>19</v>
      </c>
      <c r="C30" s="51">
        <v>4.91930389226534</v>
      </c>
      <c r="D30" s="60">
        <v>3.3836060930743099</v>
      </c>
      <c r="E30" s="51">
        <v>14.1703194278117</v>
      </c>
      <c r="F30" s="60">
        <v>2.0073922452190698</v>
      </c>
      <c r="G30" s="51">
        <v>8.1849709729031499</v>
      </c>
      <c r="H30" s="56">
        <v>15.4175805487645</v>
      </c>
      <c r="I30" s="70" t="s">
        <v>21</v>
      </c>
      <c r="K30" s="31"/>
      <c r="L30" s="31"/>
      <c r="M30" s="31"/>
    </row>
    <row r="31" spans="1:13" x14ac:dyDescent="0.3">
      <c r="A31" s="66">
        <v>4900</v>
      </c>
      <c r="B31" s="59" t="s">
        <v>25</v>
      </c>
      <c r="C31" s="42">
        <v>4.9216271443396398</v>
      </c>
      <c r="D31" s="61">
        <v>3.3726883160607199</v>
      </c>
      <c r="E31" s="42">
        <v>14.1700903575986</v>
      </c>
      <c r="F31" s="61">
        <v>2.0069420445696902</v>
      </c>
      <c r="G31" s="42">
        <v>8.1891789192760793</v>
      </c>
      <c r="H31" s="57">
        <v>15.452168789819099</v>
      </c>
      <c r="I31" s="69" t="s">
        <v>21</v>
      </c>
      <c r="K31" s="31"/>
      <c r="L31" s="31"/>
      <c r="M31" s="31"/>
    </row>
    <row r="32" spans="1:13" x14ac:dyDescent="0.3">
      <c r="A32" s="54">
        <v>5100</v>
      </c>
      <c r="B32" s="58" t="s">
        <v>24</v>
      </c>
      <c r="C32" s="51">
        <v>5</v>
      </c>
      <c r="D32" s="60">
        <v>3.6008201319675401</v>
      </c>
      <c r="E32" s="51">
        <v>14.098003186077801</v>
      </c>
      <c r="F32" s="60">
        <v>2.0101035669312899</v>
      </c>
      <c r="G32" s="51">
        <v>8.0797961059146601</v>
      </c>
      <c r="H32" s="56">
        <v>14.632608372521201</v>
      </c>
      <c r="I32" s="67" t="s">
        <v>20</v>
      </c>
      <c r="K32" s="31"/>
      <c r="L32" s="31"/>
      <c r="M32" s="31"/>
    </row>
    <row r="33" spans="1:13" x14ac:dyDescent="0.3">
      <c r="A33" s="54">
        <v>5100</v>
      </c>
      <c r="B33" s="58" t="s">
        <v>19</v>
      </c>
      <c r="C33" s="51">
        <v>5</v>
      </c>
      <c r="D33" s="60">
        <v>4.5587426540990901</v>
      </c>
      <c r="E33" s="51">
        <v>14.2051454046209</v>
      </c>
      <c r="F33" s="60">
        <v>2.048449966328</v>
      </c>
      <c r="G33" s="51">
        <v>8.1167450768073</v>
      </c>
      <c r="H33" s="56">
        <v>14.624248456571699</v>
      </c>
      <c r="I33" s="67" t="s">
        <v>20</v>
      </c>
      <c r="K33" s="31"/>
      <c r="L33" s="31"/>
      <c r="M33" s="31"/>
    </row>
    <row r="34" spans="1:13" x14ac:dyDescent="0.3">
      <c r="A34" s="55">
        <v>5100</v>
      </c>
      <c r="B34" s="59" t="s">
        <v>25</v>
      </c>
      <c r="C34" s="42">
        <v>4</v>
      </c>
      <c r="D34" s="61">
        <v>4.3981753645935102</v>
      </c>
      <c r="E34" s="42">
        <v>14.119669836503499</v>
      </c>
      <c r="F34" s="61">
        <v>2.0268451551863498</v>
      </c>
      <c r="G34" s="42">
        <v>8.0717715657816296</v>
      </c>
      <c r="H34" s="57">
        <v>14.4419595532278</v>
      </c>
      <c r="I34" s="68" t="s">
        <v>20</v>
      </c>
      <c r="K34" s="31"/>
      <c r="L34" s="31"/>
      <c r="M34" s="31"/>
    </row>
    <row r="35" spans="1:13" x14ac:dyDescent="0.3">
      <c r="A35" s="54">
        <v>5500</v>
      </c>
      <c r="B35" s="58" t="s">
        <v>24</v>
      </c>
      <c r="C35" s="51">
        <v>5.15339420642663</v>
      </c>
      <c r="D35" s="60">
        <v>3.0414165148055399</v>
      </c>
      <c r="E35" s="51">
        <v>14.0021196049863</v>
      </c>
      <c r="F35" s="60">
        <v>2.0000128561886701</v>
      </c>
      <c r="G35" s="51">
        <v>8.0026732155848297</v>
      </c>
      <c r="H35" s="56">
        <v>14.2116302766819</v>
      </c>
      <c r="I35" s="70" t="s">
        <v>21</v>
      </c>
      <c r="K35" s="31"/>
      <c r="L35" s="31"/>
      <c r="M35" s="31"/>
    </row>
    <row r="36" spans="1:13" x14ac:dyDescent="0.3">
      <c r="A36" s="54">
        <v>5500</v>
      </c>
      <c r="B36" s="58" t="s">
        <v>19</v>
      </c>
      <c r="C36" s="48">
        <v>3.40390119712047</v>
      </c>
      <c r="D36" s="60">
        <v>3.7678851915623701</v>
      </c>
      <c r="E36" s="51">
        <v>14.0399342762872</v>
      </c>
      <c r="F36" s="60">
        <v>2.0063443110937702</v>
      </c>
      <c r="G36" s="51">
        <v>8.0292991837331709</v>
      </c>
      <c r="H36" s="56">
        <v>14.229937496147899</v>
      </c>
      <c r="I36" s="70" t="s">
        <v>21</v>
      </c>
      <c r="J36" s="6" t="s">
        <v>26</v>
      </c>
      <c r="K36" s="31"/>
      <c r="L36" s="31"/>
      <c r="M36" s="31"/>
    </row>
    <row r="37" spans="1:13" x14ac:dyDescent="0.3">
      <c r="A37" s="55">
        <v>5500</v>
      </c>
      <c r="B37" s="59" t="s">
        <v>25</v>
      </c>
      <c r="C37" s="33">
        <v>3.3770442281217301</v>
      </c>
      <c r="D37" s="61">
        <v>3.9989432242854099</v>
      </c>
      <c r="E37" s="42">
        <v>14.034832833012601</v>
      </c>
      <c r="F37" s="61">
        <v>2.0069318721935301</v>
      </c>
      <c r="G37" s="42">
        <v>8.0234946051138891</v>
      </c>
      <c r="H37" s="57">
        <v>14.1709845430066</v>
      </c>
      <c r="I37" s="69" t="s">
        <v>21</v>
      </c>
      <c r="J37" s="6" t="s">
        <v>26</v>
      </c>
      <c r="K37" s="31"/>
      <c r="L37" s="31"/>
      <c r="M37" s="31"/>
    </row>
    <row r="38" spans="1:13" x14ac:dyDescent="0.3">
      <c r="A38" s="30"/>
      <c r="B38" s="30"/>
      <c r="C38" s="43"/>
      <c r="D38" s="43"/>
      <c r="E38" s="43"/>
      <c r="F38" s="43"/>
      <c r="G38" s="43"/>
      <c r="H38" s="43"/>
      <c r="K38" s="31"/>
    </row>
    <row r="39" spans="1:13" x14ac:dyDescent="0.3">
      <c r="A39" s="30"/>
      <c r="B39" s="30"/>
      <c r="C39" s="31"/>
      <c r="D39" s="31"/>
      <c r="E39" s="31"/>
      <c r="F39" s="31"/>
      <c r="G39" s="31"/>
      <c r="H39" s="31"/>
      <c r="K39" s="31"/>
    </row>
    <row r="40" spans="1:13" x14ac:dyDescent="0.3">
      <c r="F40" s="52" t="s">
        <v>27</v>
      </c>
      <c r="G40" s="52"/>
      <c r="H40" s="52"/>
      <c r="I40"/>
    </row>
    <row r="41" spans="1:13" x14ac:dyDescent="0.3">
      <c r="F41" s="52" t="s">
        <v>28</v>
      </c>
      <c r="G41" s="52"/>
      <c r="H41" s="52"/>
      <c r="I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5DDC-4C58-4297-8158-1074EC138532}">
  <dimension ref="A1:H16"/>
  <sheetViews>
    <sheetView tabSelected="1" workbookViewId="0">
      <selection sqref="A1:H14"/>
    </sheetView>
  </sheetViews>
  <sheetFormatPr defaultRowHeight="14.4" x14ac:dyDescent="0.3"/>
  <cols>
    <col min="1" max="1" width="13.33203125" customWidth="1"/>
    <col min="2" max="2" width="15.77734375" customWidth="1"/>
    <col min="3" max="8" width="13.33203125" customWidth="1"/>
  </cols>
  <sheetData>
    <row r="1" spans="1:8" x14ac:dyDescent="0.3">
      <c r="A1" s="72" t="s">
        <v>13</v>
      </c>
      <c r="B1" s="72" t="s">
        <v>14</v>
      </c>
      <c r="C1" s="72" t="s">
        <v>15</v>
      </c>
      <c r="D1" s="72" t="s">
        <v>16</v>
      </c>
      <c r="E1" s="72" t="s">
        <v>23</v>
      </c>
      <c r="F1" s="72" t="s">
        <v>17</v>
      </c>
      <c r="G1" s="72" t="s">
        <v>22</v>
      </c>
      <c r="H1" s="72" t="s">
        <v>18</v>
      </c>
    </row>
    <row r="2" spans="1:8" x14ac:dyDescent="0.3">
      <c r="A2" s="78">
        <v>600</v>
      </c>
      <c r="B2" s="73" t="s">
        <v>24</v>
      </c>
      <c r="C2" s="80">
        <v>24.959784151807501</v>
      </c>
      <c r="D2" s="74">
        <v>25.719156789597001</v>
      </c>
      <c r="E2" s="83">
        <v>86</v>
      </c>
      <c r="F2" s="74">
        <v>9.9996137906168805</v>
      </c>
      <c r="G2" s="80">
        <v>41.999021914552998</v>
      </c>
      <c r="H2" s="75">
        <v>89.899740007351497</v>
      </c>
    </row>
    <row r="3" spans="1:8" x14ac:dyDescent="0.3">
      <c r="A3" s="58">
        <v>600</v>
      </c>
      <c r="B3" s="47" t="s">
        <v>19</v>
      </c>
      <c r="C3" s="60">
        <v>24.959597193824301</v>
      </c>
      <c r="D3" s="51">
        <v>25.877950347747198</v>
      </c>
      <c r="E3" s="81">
        <v>86</v>
      </c>
      <c r="F3" s="51">
        <v>9.9996407406949306</v>
      </c>
      <c r="G3" s="60">
        <v>41.999024891997898</v>
      </c>
      <c r="H3" s="76">
        <v>89.899718540873295</v>
      </c>
    </row>
    <row r="4" spans="1:8" x14ac:dyDescent="0.3">
      <c r="A4" s="58">
        <v>600</v>
      </c>
      <c r="B4" s="47" t="s">
        <v>25</v>
      </c>
      <c r="C4" s="60">
        <v>24.959447101875099</v>
      </c>
      <c r="D4" s="51">
        <v>25.950064527109301</v>
      </c>
      <c r="E4" s="81">
        <v>86</v>
      </c>
      <c r="F4" s="51">
        <v>9.9996547810360905</v>
      </c>
      <c r="G4" s="60">
        <v>41.999011398552597</v>
      </c>
      <c r="H4" s="76">
        <v>89.899698877995306</v>
      </c>
    </row>
    <row r="5" spans="1:8" x14ac:dyDescent="0.3">
      <c r="A5" s="58">
        <v>700</v>
      </c>
      <c r="B5" s="47" t="s">
        <v>24</v>
      </c>
      <c r="C5" s="81">
        <v>27</v>
      </c>
      <c r="D5" s="51">
        <v>22.504484741252899</v>
      </c>
      <c r="E5" s="60">
        <v>82</v>
      </c>
      <c r="F5" s="51">
        <v>9.9989076812123407</v>
      </c>
      <c r="G5" s="60">
        <v>41.994462457349201</v>
      </c>
      <c r="H5" s="76">
        <v>89.899388345110907</v>
      </c>
    </row>
    <row r="6" spans="1:8" x14ac:dyDescent="0.3">
      <c r="A6" s="58">
        <v>700</v>
      </c>
      <c r="B6" s="47" t="s">
        <v>19</v>
      </c>
      <c r="C6" s="81">
        <v>27</v>
      </c>
      <c r="D6" s="51">
        <v>22.371027686335601</v>
      </c>
      <c r="E6" s="60">
        <v>82</v>
      </c>
      <c r="F6" s="51">
        <v>9.9984484476164308</v>
      </c>
      <c r="G6" s="60">
        <v>41.994532957796601</v>
      </c>
      <c r="H6" s="76">
        <v>89.899115014331898</v>
      </c>
    </row>
    <row r="7" spans="1:8" x14ac:dyDescent="0.3">
      <c r="A7" s="58">
        <v>700</v>
      </c>
      <c r="B7" s="47" t="s">
        <v>25</v>
      </c>
      <c r="C7" s="81">
        <v>27</v>
      </c>
      <c r="D7" s="51">
        <v>21.940200767137799</v>
      </c>
      <c r="E7" s="60">
        <v>82</v>
      </c>
      <c r="F7" s="51">
        <v>9.9977166768138908</v>
      </c>
      <c r="G7" s="60">
        <v>41.994645577080703</v>
      </c>
      <c r="H7" s="76">
        <v>89.898641054258306</v>
      </c>
    </row>
    <row r="8" spans="1:8" x14ac:dyDescent="0.3">
      <c r="A8" s="58">
        <v>900</v>
      </c>
      <c r="B8" s="47" t="s">
        <v>25</v>
      </c>
      <c r="C8" s="81">
        <v>25</v>
      </c>
      <c r="D8" s="51">
        <v>23.663960044762401</v>
      </c>
      <c r="E8" s="81">
        <v>83</v>
      </c>
      <c r="F8" s="51">
        <v>9.9778429343656008</v>
      </c>
      <c r="G8" s="60">
        <v>41.2820351523401</v>
      </c>
      <c r="H8" s="76">
        <v>88.072617772207295</v>
      </c>
    </row>
    <row r="9" spans="1:8" x14ac:dyDescent="0.3">
      <c r="A9" s="58">
        <v>2100</v>
      </c>
      <c r="B9" s="47" t="s">
        <v>24</v>
      </c>
      <c r="C9" s="81">
        <v>13</v>
      </c>
      <c r="D9" s="51">
        <v>10.8281587173459</v>
      </c>
      <c r="E9" s="60">
        <v>32.1597408163205</v>
      </c>
      <c r="F9" s="51">
        <v>4.7842500873741001</v>
      </c>
      <c r="G9" s="60">
        <v>15.4009693148212</v>
      </c>
      <c r="H9" s="76">
        <v>34.174111901866098</v>
      </c>
    </row>
    <row r="10" spans="1:8" x14ac:dyDescent="0.3">
      <c r="A10" s="58">
        <v>2700</v>
      </c>
      <c r="B10" s="47" t="s">
        <v>19</v>
      </c>
      <c r="C10" s="81">
        <v>8</v>
      </c>
      <c r="D10" s="51">
        <v>7.8662905749367704</v>
      </c>
      <c r="E10" s="60">
        <v>24.831881353681201</v>
      </c>
      <c r="F10" s="51">
        <v>3.8836089899608801</v>
      </c>
      <c r="G10" s="60">
        <v>13.9296857411925</v>
      </c>
      <c r="H10" s="76">
        <v>25.823897737339401</v>
      </c>
    </row>
    <row r="11" spans="1:8" x14ac:dyDescent="0.3">
      <c r="A11" s="79">
        <v>3300</v>
      </c>
      <c r="B11" s="47" t="s">
        <v>24</v>
      </c>
      <c r="C11" s="81">
        <v>3</v>
      </c>
      <c r="D11" s="51">
        <v>3.70625800008091</v>
      </c>
      <c r="E11" s="81">
        <v>27</v>
      </c>
      <c r="F11" s="51">
        <v>2.23657731234937</v>
      </c>
      <c r="G11" s="60">
        <v>13.8387753979446</v>
      </c>
      <c r="H11" s="76">
        <v>27.0006404032838</v>
      </c>
    </row>
    <row r="12" spans="1:8" x14ac:dyDescent="0.3">
      <c r="A12" s="79">
        <v>4900</v>
      </c>
      <c r="B12" s="47" t="s">
        <v>24</v>
      </c>
      <c r="C12" s="60">
        <v>5.2484173757650501</v>
      </c>
      <c r="D12" s="51">
        <v>3.0630594470991102</v>
      </c>
      <c r="E12" s="81">
        <v>16</v>
      </c>
      <c r="F12" s="51">
        <v>2.00055182746445</v>
      </c>
      <c r="G12" s="60">
        <v>8.4873885129052606</v>
      </c>
      <c r="H12" s="76">
        <v>18.164484776192101</v>
      </c>
    </row>
    <row r="13" spans="1:8" x14ac:dyDescent="0.3">
      <c r="A13" s="58">
        <v>5500</v>
      </c>
      <c r="B13" s="47" t="s">
        <v>19</v>
      </c>
      <c r="C13" s="81">
        <v>4</v>
      </c>
      <c r="D13" s="51">
        <v>3.7678851915623701</v>
      </c>
      <c r="E13" s="60">
        <v>14.0399342762872</v>
      </c>
      <c r="F13" s="51">
        <v>2.0063443110937702</v>
      </c>
      <c r="G13" s="60">
        <v>8.0292991837331709</v>
      </c>
      <c r="H13" s="76">
        <v>14.229937496147899</v>
      </c>
    </row>
    <row r="14" spans="1:8" x14ac:dyDescent="0.3">
      <c r="A14" s="59">
        <v>5500</v>
      </c>
      <c r="B14" s="32" t="s">
        <v>25</v>
      </c>
      <c r="C14" s="82">
        <v>4</v>
      </c>
      <c r="D14" s="42">
        <v>3.9989432242854099</v>
      </c>
      <c r="E14" s="61">
        <v>14.034832833012601</v>
      </c>
      <c r="F14" s="42">
        <v>2.0069318721935301</v>
      </c>
      <c r="G14" s="61">
        <v>8.0234946051138891</v>
      </c>
      <c r="H14" s="77">
        <v>14.1709845430066</v>
      </c>
    </row>
    <row r="15" spans="1:8" x14ac:dyDescent="0.3">
      <c r="A15" s="47"/>
      <c r="B15" s="47"/>
      <c r="C15" s="49"/>
      <c r="D15" s="49"/>
      <c r="E15" s="48"/>
      <c r="F15" s="49"/>
      <c r="G15" s="49"/>
      <c r="H15" s="49"/>
    </row>
    <row r="16" spans="1:8" x14ac:dyDescent="0.3">
      <c r="A16" s="50"/>
      <c r="B16" s="50"/>
      <c r="C16" s="50"/>
      <c r="D16" s="50"/>
      <c r="E16" s="50"/>
      <c r="F16" s="50"/>
      <c r="G16" s="50"/>
      <c r="H1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Testing Set</vt:lpstr>
      <vt:lpstr>Practical Values</vt:lpstr>
      <vt:lpstr>Optimized Prac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 Vora</dc:creator>
  <cp:lastModifiedBy>Parin Vora</cp:lastModifiedBy>
  <dcterms:created xsi:type="dcterms:W3CDTF">2021-01-29T09:48:59Z</dcterms:created>
  <dcterms:modified xsi:type="dcterms:W3CDTF">2021-04-09T13:33:49Z</dcterms:modified>
</cp:coreProperties>
</file>