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ROZHIN\Desktop\Latex files\New folder\"/>
    </mc:Choice>
  </mc:AlternateContent>
  <xr:revisionPtr revIDLastSave="0" documentId="13_ncr:1_{4FDFF9D2-3C86-4603-B0C8-C605C6DF916E}" xr6:coauthVersionLast="46" xr6:coauthVersionMax="46" xr10:uidLastSave="{00000000-0000-0000-0000-000000000000}"/>
  <bookViews>
    <workbookView xWindow="-110" yWindow="350" windowWidth="19420" windowHeight="10560" xr2:uid="{00000000-000D-0000-FFFF-FFFF00000000}"/>
  </bookViews>
  <sheets>
    <sheet name="Sheet1" sheetId="1" r:id="rId1"/>
  </sheets>
  <definedNames>
    <definedName name="solver_adj" localSheetId="0" hidden="1">Sheet1!$M$3:$O$3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Sheet1!$L$14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E2" i="1" l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04" i="1"/>
  <c r="F104" i="1" s="1"/>
  <c r="G104" i="1" s="1"/>
  <c r="E105" i="1"/>
  <c r="F105" i="1" s="1"/>
  <c r="G105" i="1" s="1"/>
  <c r="E106" i="1"/>
  <c r="F106" i="1" s="1"/>
  <c r="G106" i="1" s="1"/>
  <c r="E107" i="1"/>
  <c r="F107" i="1" s="1"/>
  <c r="G107" i="1" s="1"/>
  <c r="E108" i="1"/>
  <c r="F108" i="1" s="1"/>
  <c r="G108" i="1" s="1"/>
  <c r="E109" i="1"/>
  <c r="F109" i="1" s="1"/>
  <c r="G109" i="1" s="1"/>
  <c r="E110" i="1"/>
  <c r="F110" i="1" s="1"/>
  <c r="G110" i="1" s="1"/>
  <c r="E111" i="1"/>
  <c r="F111" i="1" s="1"/>
  <c r="G111" i="1" s="1"/>
  <c r="E112" i="1"/>
  <c r="F112" i="1" s="1"/>
  <c r="G112" i="1" s="1"/>
  <c r="E113" i="1"/>
  <c r="F113" i="1" s="1"/>
  <c r="G113" i="1" s="1"/>
  <c r="E114" i="1"/>
  <c r="F114" i="1" s="1"/>
  <c r="G114" i="1" s="1"/>
  <c r="E115" i="1"/>
  <c r="F115" i="1" s="1"/>
  <c r="G115" i="1" s="1"/>
  <c r="E116" i="1"/>
  <c r="F116" i="1" s="1"/>
  <c r="G116" i="1" s="1"/>
  <c r="E117" i="1"/>
  <c r="F117" i="1" s="1"/>
  <c r="G117" i="1" s="1"/>
  <c r="E118" i="1"/>
  <c r="F118" i="1" s="1"/>
  <c r="G118" i="1" s="1"/>
  <c r="E119" i="1"/>
  <c r="F119" i="1" s="1"/>
  <c r="G119" i="1" s="1"/>
  <c r="E120" i="1"/>
  <c r="F120" i="1" s="1"/>
  <c r="G120" i="1" s="1"/>
  <c r="E121" i="1"/>
  <c r="F121" i="1" s="1"/>
  <c r="G121" i="1" s="1"/>
  <c r="E122" i="1"/>
  <c r="F122" i="1" s="1"/>
  <c r="G122" i="1" s="1"/>
  <c r="E123" i="1"/>
  <c r="F123" i="1" s="1"/>
  <c r="G123" i="1" s="1"/>
  <c r="E124" i="1"/>
  <c r="F124" i="1" s="1"/>
  <c r="G124" i="1" s="1"/>
  <c r="E125" i="1"/>
  <c r="F125" i="1" s="1"/>
  <c r="G125" i="1" s="1"/>
  <c r="E126" i="1"/>
  <c r="F126" i="1" s="1"/>
  <c r="G126" i="1" s="1"/>
  <c r="E127" i="1"/>
  <c r="F127" i="1" s="1"/>
  <c r="G127" i="1" s="1"/>
  <c r="E128" i="1"/>
  <c r="F128" i="1" s="1"/>
  <c r="G128" i="1" s="1"/>
  <c r="E129" i="1"/>
  <c r="F129" i="1" s="1"/>
  <c r="G129" i="1" s="1"/>
  <c r="E130" i="1"/>
  <c r="F130" i="1" s="1"/>
  <c r="G130" i="1" s="1"/>
  <c r="E131" i="1"/>
  <c r="F131" i="1" s="1"/>
  <c r="G131" i="1" s="1"/>
  <c r="E132" i="1"/>
  <c r="F132" i="1" s="1"/>
  <c r="G132" i="1" s="1"/>
  <c r="E133" i="1"/>
  <c r="F133" i="1" s="1"/>
  <c r="G133" i="1" s="1"/>
  <c r="E134" i="1"/>
  <c r="F134" i="1" s="1"/>
  <c r="G134" i="1" s="1"/>
  <c r="E135" i="1"/>
  <c r="F135" i="1" s="1"/>
  <c r="G135" i="1" s="1"/>
  <c r="L14" i="1" l="1"/>
  <c r="L12" i="1"/>
  <c r="L13" i="1" s="1"/>
  <c r="L10" i="1"/>
  <c r="L11" i="1" s="1"/>
  <c r="L9" i="1"/>
  <c r="L8" i="1" s="1"/>
  <c r="L6" i="1"/>
  <c r="L7" i="1" s="1"/>
</calcChain>
</file>

<file path=xl/sharedStrings.xml><?xml version="1.0" encoding="utf-8"?>
<sst xmlns="http://schemas.openxmlformats.org/spreadsheetml/2006/main" count="40" uniqueCount="30">
  <si>
    <t>brazil</t>
  </si>
  <si>
    <t>t</t>
  </si>
  <si>
    <t>K</t>
  </si>
  <si>
    <t>a</t>
  </si>
  <si>
    <t>r</t>
  </si>
  <si>
    <t>Residual</t>
  </si>
  <si>
    <t>AZ+</t>
  </si>
  <si>
    <t>Sum of SR</t>
  </si>
  <si>
    <t>AZ-</t>
  </si>
  <si>
    <t>BZ+</t>
  </si>
  <si>
    <t>BZ-</t>
  </si>
  <si>
    <t>AY+</t>
  </si>
  <si>
    <t>AY-</t>
  </si>
  <si>
    <t>BX+</t>
  </si>
  <si>
    <t>BX-</t>
  </si>
  <si>
    <t>test</t>
  </si>
  <si>
    <t>Results of the Fitting</t>
  </si>
  <si>
    <t xml:space="preserve">Used For </t>
  </si>
  <si>
    <t>Verifying</t>
  </si>
  <si>
    <t>Curve Fittings</t>
  </si>
  <si>
    <t xml:space="preserve"> Day 135 Till Day 188 is</t>
  </si>
  <si>
    <r>
      <rPr>
        <b/>
        <sz val="11"/>
        <color theme="1"/>
        <rFont val="Calibri"/>
        <family val="2"/>
        <scheme val="minor"/>
      </rPr>
      <t>Data Source:</t>
    </r>
    <r>
      <rPr>
        <sz val="11"/>
        <color theme="1"/>
        <rFont val="Calibri"/>
        <family val="2"/>
        <scheme val="minor"/>
      </rPr>
      <t xml:space="preserve"> https://www.worldometers.info/coronavirus/country/brazil/</t>
    </r>
  </si>
  <si>
    <t>BRAZIL</t>
  </si>
  <si>
    <t>COVID-19</t>
  </si>
  <si>
    <t>A(t)</t>
  </si>
  <si>
    <t>A_fit</t>
  </si>
  <si>
    <t>Squared Residual</t>
  </si>
  <si>
    <t>BY+</t>
  </si>
  <si>
    <t>BY-</t>
  </si>
  <si>
    <t>Fitting Constants (determined by solver)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</si>
</sst>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15" fontId="0" fillId="5" borderId="0" xfId="0" applyNumberFormat="1" applyFill="1"/>
    <xf numFmtId="0" fontId="0" fillId="0" borderId="0" xfId="0" applyFill="1"/>
    <xf numFmtId="17" fontId="0" fillId="0" borderId="0" xfId="0" applyNumberFormat="1" applyFill="1"/>
    <xf numFmtId="16" fontId="0" fillId="0" borderId="0" xfId="0" applyNumberFormat="1" applyFill="1"/>
    <xf numFmtId="16" fontId="0" fillId="6" borderId="0" xfId="0" applyNumberForma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1" fillId="2" borderId="0" xfId="1" applyAlignment="1">
      <alignment horizontal="center"/>
    </xf>
    <xf numFmtId="0" fontId="0" fillId="9" borderId="0" xfId="0" applyFill="1"/>
    <xf numFmtId="0" fontId="4" fillId="9" borderId="0" xfId="0" applyFont="1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15</xdr:row>
      <xdr:rowOff>82550</xdr:rowOff>
    </xdr:from>
    <xdr:to>
      <xdr:col>15</xdr:col>
      <xdr:colOff>527050</xdr:colOff>
      <xdr:row>27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EB37A7-9298-4C29-8AB8-09119F0E18BB}"/>
            </a:ext>
          </a:extLst>
        </xdr:cNvPr>
        <xdr:cNvSpPr txBox="1"/>
      </xdr:nvSpPr>
      <xdr:spPr>
        <a:xfrm>
          <a:off x="5581650" y="2844800"/>
          <a:ext cx="43307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Note:</a:t>
          </a:r>
          <a:r>
            <a:rPr lang="en-US" sz="1400" b="0"/>
            <a:t> The</a:t>
          </a:r>
          <a:r>
            <a:rPr lang="en-US" sz="1400" b="0" baseline="0"/>
            <a:t> above calculations uses the least squares method to fit the curves. </a:t>
          </a:r>
        </a:p>
        <a:p>
          <a:r>
            <a:rPr lang="en-US" sz="1400" b="0" baseline="0"/>
            <a:t>Columns </a:t>
          </a:r>
          <a:r>
            <a:rPr lang="en-US" sz="1400" b="0" i="1" baseline="0"/>
            <a:t>C, D, E </a:t>
          </a:r>
          <a:r>
            <a:rPr lang="en-US" sz="1400" b="0" i="0" baseline="0"/>
            <a:t>are: the time in units of day, accumulated infections from gathered data in Brazil, the predicted accumulated infection using the derived formula.</a:t>
          </a:r>
        </a:p>
        <a:p>
          <a:r>
            <a:rPr lang="en-US" sz="1400" b="0" i="0" baseline="0"/>
            <a:t>Column </a:t>
          </a:r>
          <a:r>
            <a:rPr lang="en-US" sz="1400" b="0" i="1" baseline="0"/>
            <a:t>F</a:t>
          </a:r>
          <a:r>
            <a:rPr lang="en-US" sz="1400" b="0" i="0" baseline="0"/>
            <a:t> is the differnce of </a:t>
          </a:r>
          <a:r>
            <a:rPr lang="en-US" sz="1400" b="0" i="1" baseline="0"/>
            <a:t>A</a:t>
          </a:r>
          <a:r>
            <a:rPr lang="en-US" sz="1400" b="0" i="0" baseline="0"/>
            <a:t> and </a:t>
          </a:r>
          <a:r>
            <a:rPr lang="en-US" sz="1400" b="0" i="1" baseline="0"/>
            <a:t>A_fit</a:t>
          </a:r>
          <a:r>
            <a:rPr lang="en-US" sz="1400" b="0" i="0" baseline="0"/>
            <a:t>, and column </a:t>
          </a:r>
          <a:r>
            <a:rPr lang="en-US" sz="1400" b="0" i="1" baseline="0"/>
            <a:t>G</a:t>
          </a:r>
          <a:r>
            <a:rPr lang="en-US" sz="1400" b="0" i="0" baseline="0"/>
            <a:t> is its square. </a:t>
          </a:r>
        </a:p>
        <a:p>
          <a:r>
            <a:rPr lang="en-US" sz="1400" b="0" i="0" baseline="0"/>
            <a:t>Solver, optimizes the three paramteres </a:t>
          </a:r>
          <a:r>
            <a:rPr lang="en-US" sz="1400" b="0" i="1" baseline="0"/>
            <a:t>K, r</a:t>
          </a:r>
          <a:r>
            <a:rPr lang="en-US" sz="1400" b="0" i="0" baseline="0"/>
            <a:t> and </a:t>
          </a:r>
          <a:r>
            <a:rPr lang="en-US" sz="1400" b="0" i="1" baseline="0"/>
            <a:t>a</a:t>
          </a:r>
          <a:r>
            <a:rPr lang="en-US" sz="1400" b="0" i="0" baseline="0"/>
            <a:t> to minimize the sum of squared residues.</a:t>
          </a:r>
        </a:p>
        <a:p>
          <a:endParaRPr lang="en-US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A0E1-9D6B-6947-B2A0-05F04F2A33F2}">
  <dimension ref="A1:U189"/>
  <sheetViews>
    <sheetView tabSelected="1" zoomScaleNormal="60" zoomScaleSheetLayoutView="100" workbookViewId="0">
      <selection activeCell="H14" sqref="H14"/>
    </sheetView>
  </sheetViews>
  <sheetFormatPr defaultRowHeight="14.5" x14ac:dyDescent="0.35"/>
  <cols>
    <col min="2" max="2" width="9.08984375" bestFit="1" customWidth="1"/>
    <col min="12" max="12" width="11.81640625" bestFit="1" customWidth="1"/>
  </cols>
  <sheetData>
    <row r="1" spans="1:21" x14ac:dyDescent="0.35">
      <c r="A1" s="1" t="s">
        <v>23</v>
      </c>
      <c r="B1" s="1" t="s">
        <v>22</v>
      </c>
      <c r="C1" s="3" t="s">
        <v>1</v>
      </c>
      <c r="D1" s="3" t="s">
        <v>24</v>
      </c>
      <c r="E1" s="3" t="s">
        <v>25</v>
      </c>
      <c r="F1" s="3" t="s">
        <v>5</v>
      </c>
      <c r="G1" s="3" t="s">
        <v>26</v>
      </c>
      <c r="H1" s="3"/>
      <c r="M1" s="14" t="s">
        <v>29</v>
      </c>
      <c r="N1" s="14"/>
      <c r="O1" s="15"/>
      <c r="P1" s="15"/>
      <c r="U1" t="s">
        <v>0</v>
      </c>
    </row>
    <row r="2" spans="1:21" x14ac:dyDescent="0.35">
      <c r="A2" s="6"/>
      <c r="B2" s="5">
        <v>43875</v>
      </c>
      <c r="C2">
        <v>1</v>
      </c>
      <c r="D2">
        <v>1</v>
      </c>
      <c r="E2">
        <f>((EXP(N$3*O$3*C2)/((M$3^N$3)+(D$2^N$3)*(EXP(N$3*O$3*C2)-1)))^(1/N$3))*M$3*D$2</f>
        <v>1.3510889975835407</v>
      </c>
      <c r="F2">
        <f>E2-D2</f>
        <v>0.35108899758354073</v>
      </c>
      <c r="G2">
        <f>F2^2</f>
        <v>0.12326348422421547</v>
      </c>
      <c r="M2" s="3" t="s">
        <v>2</v>
      </c>
      <c r="N2" s="3" t="s">
        <v>3</v>
      </c>
      <c r="O2" s="3" t="s">
        <v>4</v>
      </c>
    </row>
    <row r="3" spans="1:21" x14ac:dyDescent="0.35">
      <c r="A3" s="7"/>
      <c r="B3" s="5">
        <v>43876</v>
      </c>
      <c r="C3">
        <v>2</v>
      </c>
      <c r="D3">
        <v>1</v>
      </c>
      <c r="E3">
        <f t="shared" ref="E3:E66" si="0">((EXP(N$3*O$3*C3)/((M$3^N$3)+(D$2^N$3)*(EXP(N$3*O$3*C3)-1)))^(1/N$3))*M$3*D$2</f>
        <v>1.8147142396290112</v>
      </c>
      <c r="F3">
        <f t="shared" ref="F3:F66" si="1">E3-D3</f>
        <v>0.81471423962901124</v>
      </c>
      <c r="G3">
        <f t="shared" ref="G3:G66" si="2">F3^2</f>
        <v>0.66375929225427799</v>
      </c>
      <c r="M3" s="3">
        <v>5079302.713195812</v>
      </c>
      <c r="N3" s="3">
        <v>-6.7997243309563307E-4</v>
      </c>
      <c r="O3" s="3">
        <v>-28.793014537153343</v>
      </c>
    </row>
    <row r="4" spans="1:21" x14ac:dyDescent="0.35">
      <c r="A4" s="8"/>
      <c r="B4" s="4">
        <v>43877</v>
      </c>
      <c r="C4">
        <v>3</v>
      </c>
      <c r="D4">
        <v>1</v>
      </c>
      <c r="E4">
        <f t="shared" si="0"/>
        <v>2.4233910682252682</v>
      </c>
      <c r="F4">
        <f t="shared" si="1"/>
        <v>1.4233910682252682</v>
      </c>
      <c r="G4">
        <f t="shared" si="2"/>
        <v>2.0260421331034699</v>
      </c>
      <c r="I4" s="12" t="s">
        <v>21</v>
      </c>
      <c r="J4" s="12"/>
      <c r="K4" s="12"/>
      <c r="L4" s="12"/>
      <c r="M4" s="12"/>
      <c r="N4" s="12"/>
      <c r="O4" s="12"/>
      <c r="P4" s="12"/>
    </row>
    <row r="5" spans="1:21" x14ac:dyDescent="0.35">
      <c r="A5" s="8"/>
      <c r="B5" s="4">
        <v>43878</v>
      </c>
      <c r="C5">
        <v>4</v>
      </c>
      <c r="D5">
        <v>1</v>
      </c>
      <c r="E5">
        <f t="shared" si="0"/>
        <v>3.2179503413870969</v>
      </c>
      <c r="F5">
        <f t="shared" si="1"/>
        <v>2.2179503413870969</v>
      </c>
      <c r="G5">
        <f t="shared" si="2"/>
        <v>4.9193037168591394</v>
      </c>
      <c r="L5" t="s">
        <v>7</v>
      </c>
      <c r="M5" s="2" t="s">
        <v>2</v>
      </c>
      <c r="N5" s="2" t="s">
        <v>3</v>
      </c>
      <c r="O5" s="2" t="s">
        <v>4</v>
      </c>
      <c r="P5" s="2" t="s">
        <v>16</v>
      </c>
      <c r="Q5" s="2"/>
    </row>
    <row r="6" spans="1:21" x14ac:dyDescent="0.35">
      <c r="A6" s="8"/>
      <c r="B6" s="4">
        <v>43879</v>
      </c>
      <c r="C6">
        <v>5</v>
      </c>
      <c r="D6">
        <v>2</v>
      </c>
      <c r="E6">
        <f t="shared" si="0"/>
        <v>4.249368217892088</v>
      </c>
      <c r="F6">
        <f t="shared" si="1"/>
        <v>2.249368217892088</v>
      </c>
      <c r="G6">
        <f t="shared" si="2"/>
        <v>5.0596573796630278</v>
      </c>
      <c r="K6" t="s">
        <v>6</v>
      </c>
      <c r="L6">
        <f>SUM(G2:G135)</f>
        <v>12516017377.792532</v>
      </c>
      <c r="M6" s="1">
        <v>5037802.2820084812</v>
      </c>
      <c r="N6" s="1">
        <v>6.0138263775148229E-4</v>
      </c>
      <c r="O6" s="1">
        <v>32.751633448694378</v>
      </c>
      <c r="P6" s="2" t="s">
        <v>6</v>
      </c>
    </row>
    <row r="7" spans="1:21" x14ac:dyDescent="0.35">
      <c r="A7" s="8"/>
      <c r="B7" s="4">
        <v>43880</v>
      </c>
      <c r="C7">
        <v>6</v>
      </c>
      <c r="D7">
        <v>2</v>
      </c>
      <c r="E7">
        <f t="shared" si="0"/>
        <v>5.5809254334071765</v>
      </c>
      <c r="F7">
        <f t="shared" si="1"/>
        <v>3.5809254334071765</v>
      </c>
      <c r="G7">
        <f t="shared" si="2"/>
        <v>12.823026959622375</v>
      </c>
      <c r="K7" t="s">
        <v>8</v>
      </c>
      <c r="L7">
        <f>L6</f>
        <v>12516017377.792532</v>
      </c>
      <c r="M7" s="1">
        <v>5077656.5751337139</v>
      </c>
      <c r="N7" s="1">
        <v>-6.3279911607793185E-4</v>
      </c>
      <c r="O7" s="1">
        <v>-30.946287813276765</v>
      </c>
      <c r="P7" s="2" t="s">
        <v>8</v>
      </c>
    </row>
    <row r="8" spans="1:21" x14ac:dyDescent="0.35">
      <c r="A8" s="8"/>
      <c r="B8" s="4">
        <v>43881</v>
      </c>
      <c r="C8">
        <v>7</v>
      </c>
      <c r="D8">
        <v>2</v>
      </c>
      <c r="E8">
        <f t="shared" si="0"/>
        <v>7.290739447190953</v>
      </c>
      <c r="F8">
        <f t="shared" si="1"/>
        <v>5.290739447190953</v>
      </c>
      <c r="G8">
        <f t="shared" si="2"/>
        <v>27.991923898062431</v>
      </c>
      <c r="K8" t="s">
        <v>9</v>
      </c>
      <c r="L8">
        <f>L9</f>
        <v>12515929335.941135</v>
      </c>
      <c r="M8" s="1">
        <v>5039738.5707295863</v>
      </c>
      <c r="N8" s="1">
        <v>5.5031038988941029E-4</v>
      </c>
      <c r="O8" s="1">
        <v>35.782107537721956</v>
      </c>
      <c r="P8" s="2" t="s">
        <v>9</v>
      </c>
    </row>
    <row r="9" spans="1:21" x14ac:dyDescent="0.35">
      <c r="A9" s="8"/>
      <c r="B9" s="4">
        <v>43882</v>
      </c>
      <c r="C9">
        <v>8</v>
      </c>
      <c r="D9">
        <v>2</v>
      </c>
      <c r="E9">
        <f t="shared" si="0"/>
        <v>9.4747154770934863</v>
      </c>
      <c r="F9">
        <f t="shared" si="1"/>
        <v>7.4747154770934863</v>
      </c>
      <c r="G9">
        <f t="shared" si="2"/>
        <v>55.871371463500907</v>
      </c>
      <c r="K9" t="s">
        <v>10</v>
      </c>
      <c r="L9">
        <f>SUM(G25:G135)</f>
        <v>12515929335.941135</v>
      </c>
      <c r="M9" s="1">
        <v>5074263.2963385759</v>
      </c>
      <c r="N9" s="1">
        <v>-5.291372965359058E-4</v>
      </c>
      <c r="O9" s="1">
        <v>-37.027035246117208</v>
      </c>
      <c r="P9" s="2" t="s">
        <v>10</v>
      </c>
    </row>
    <row r="10" spans="1:21" x14ac:dyDescent="0.35">
      <c r="A10" s="8"/>
      <c r="B10" s="4">
        <v>43883</v>
      </c>
      <c r="C10">
        <v>9</v>
      </c>
      <c r="D10">
        <v>3</v>
      </c>
      <c r="E10">
        <f t="shared" si="0"/>
        <v>12.249964679381359</v>
      </c>
      <c r="F10">
        <f t="shared" si="1"/>
        <v>9.2499646793813586</v>
      </c>
      <c r="G10">
        <f t="shared" si="2"/>
        <v>85.561846569802682</v>
      </c>
      <c r="K10" t="s">
        <v>11</v>
      </c>
      <c r="L10">
        <f>SUM(G2:G119)</f>
        <v>7093950542.3239489</v>
      </c>
      <c r="M10" s="1">
        <v>4611068.7944724457</v>
      </c>
      <c r="N10" s="1">
        <v>6.3360044435228501E-4</v>
      </c>
      <c r="O10" s="1">
        <v>31.6948606744429</v>
      </c>
      <c r="P10" s="2" t="s">
        <v>11</v>
      </c>
    </row>
    <row r="11" spans="1:21" x14ac:dyDescent="0.35">
      <c r="A11" s="8"/>
      <c r="B11" s="4">
        <v>43884</v>
      </c>
      <c r="C11">
        <v>10</v>
      </c>
      <c r="D11">
        <v>8</v>
      </c>
      <c r="E11">
        <f t="shared" si="0"/>
        <v>15.758739454824463</v>
      </c>
      <c r="F11">
        <f t="shared" si="1"/>
        <v>7.7587394548244628</v>
      </c>
      <c r="G11">
        <f t="shared" si="2"/>
        <v>60.198037927849803</v>
      </c>
      <c r="K11" t="s">
        <v>12</v>
      </c>
      <c r="L11">
        <f>L10</f>
        <v>7093950542.3239489</v>
      </c>
      <c r="M11" s="1">
        <v>4660157.0450755134</v>
      </c>
      <c r="N11" s="1">
        <v>-6.6382062830836624E-4</v>
      </c>
      <c r="O11" s="1">
        <v>-30.054195300957364</v>
      </c>
      <c r="P11" s="2" t="s">
        <v>12</v>
      </c>
    </row>
    <row r="12" spans="1:21" x14ac:dyDescent="0.35">
      <c r="A12" s="8"/>
      <c r="B12" s="4">
        <v>43885</v>
      </c>
      <c r="C12">
        <v>11</v>
      </c>
      <c r="D12">
        <v>13</v>
      </c>
      <c r="E12">
        <f t="shared" si="0"/>
        <v>20.172936956568993</v>
      </c>
      <c r="F12">
        <f t="shared" si="1"/>
        <v>7.1729369565689929</v>
      </c>
      <c r="G12">
        <f t="shared" si="2"/>
        <v>51.451024582913249</v>
      </c>
      <c r="K12" t="s">
        <v>13</v>
      </c>
      <c r="L12">
        <f>SUM(G26:G119)</f>
        <v>7093768243.795249</v>
      </c>
      <c r="M12" s="1">
        <v>4609519.5938670617</v>
      </c>
      <c r="N12" s="1">
        <v>6.7066483612207193E-4</v>
      </c>
      <c r="O12" s="1">
        <v>29.949012808526412</v>
      </c>
      <c r="P12" s="2" t="s">
        <v>27</v>
      </c>
    </row>
    <row r="13" spans="1:21" x14ac:dyDescent="0.35">
      <c r="A13" s="8"/>
      <c r="B13" s="4">
        <v>43886</v>
      </c>
      <c r="C13">
        <v>12</v>
      </c>
      <c r="D13">
        <v>19</v>
      </c>
      <c r="E13">
        <f t="shared" si="0"/>
        <v>25.699222220468794</v>
      </c>
      <c r="F13">
        <f t="shared" si="1"/>
        <v>6.6992222204687941</v>
      </c>
      <c r="G13">
        <f t="shared" si="2"/>
        <v>44.87957835922284</v>
      </c>
      <c r="K13" t="s">
        <v>14</v>
      </c>
      <c r="L13">
        <f>L12</f>
        <v>7093768243.795249</v>
      </c>
      <c r="M13" s="1">
        <v>4659149.5598545084</v>
      </c>
      <c r="N13" s="1">
        <v>-6.7190228803446124E-4</v>
      </c>
      <c r="O13" s="1">
        <v>-29.693145414928789</v>
      </c>
      <c r="P13" s="2" t="s">
        <v>28</v>
      </c>
      <c r="U13">
        <v>1</v>
      </c>
    </row>
    <row r="14" spans="1:21" x14ac:dyDescent="0.35">
      <c r="A14" s="8"/>
      <c r="B14" s="4">
        <v>43887</v>
      </c>
      <c r="C14">
        <v>13</v>
      </c>
      <c r="D14">
        <v>25</v>
      </c>
      <c r="E14">
        <f t="shared" si="0"/>
        <v>32.584821820016636</v>
      </c>
      <c r="F14">
        <f t="shared" si="1"/>
        <v>7.5848218200166357</v>
      </c>
      <c r="G14">
        <f t="shared" si="2"/>
        <v>57.529522041400469</v>
      </c>
      <c r="K14" t="s">
        <v>15</v>
      </c>
      <c r="L14">
        <f>SUM(G1:G135)</f>
        <v>12516017377.792532</v>
      </c>
      <c r="P14" s="6" t="s">
        <v>15</v>
      </c>
      <c r="U14">
        <v>1</v>
      </c>
    </row>
    <row r="15" spans="1:21" x14ac:dyDescent="0.35">
      <c r="A15" s="8"/>
      <c r="B15" s="4">
        <v>43888</v>
      </c>
      <c r="C15">
        <v>14</v>
      </c>
      <c r="D15">
        <v>25</v>
      </c>
      <c r="E15">
        <f t="shared" si="0"/>
        <v>41.124037457067686</v>
      </c>
      <c r="F15">
        <f t="shared" si="1"/>
        <v>16.124037457067686</v>
      </c>
      <c r="G15">
        <f t="shared" si="2"/>
        <v>259.98458391692179</v>
      </c>
      <c r="U15">
        <v>1</v>
      </c>
    </row>
    <row r="16" spans="1:21" x14ac:dyDescent="0.35">
      <c r="A16" s="8"/>
      <c r="B16" s="4">
        <v>43889</v>
      </c>
      <c r="C16">
        <v>15</v>
      </c>
      <c r="D16">
        <v>34</v>
      </c>
      <c r="E16">
        <f t="shared" si="0"/>
        <v>51.665526337620065</v>
      </c>
      <c r="F16">
        <f t="shared" si="1"/>
        <v>17.665526337620065</v>
      </c>
      <c r="G16">
        <f t="shared" si="2"/>
        <v>312.07082078514821</v>
      </c>
      <c r="J16" s="13"/>
      <c r="K16" s="13"/>
      <c r="L16" s="13"/>
      <c r="M16" s="13"/>
      <c r="N16" s="13"/>
      <c r="O16" s="13"/>
      <c r="P16" s="13"/>
      <c r="U16">
        <v>1</v>
      </c>
    </row>
    <row r="17" spans="1:21" x14ac:dyDescent="0.35">
      <c r="A17" s="8"/>
      <c r="B17" s="4">
        <v>43890</v>
      </c>
      <c r="C17">
        <v>16</v>
      </c>
      <c r="D17">
        <v>52</v>
      </c>
      <c r="E17">
        <f t="shared" si="0"/>
        <v>64.620391463796494</v>
      </c>
      <c r="F17">
        <f t="shared" si="1"/>
        <v>12.620391463796494</v>
      </c>
      <c r="G17">
        <f t="shared" si="2"/>
        <v>159.27428069946743</v>
      </c>
      <c r="J17" s="13"/>
      <c r="K17" s="13"/>
      <c r="L17" s="13"/>
      <c r="M17" s="13"/>
      <c r="N17" s="13"/>
      <c r="O17" s="13"/>
      <c r="P17" s="13"/>
      <c r="U17">
        <v>2</v>
      </c>
    </row>
    <row r="18" spans="1:21" x14ac:dyDescent="0.35">
      <c r="A18" s="8"/>
      <c r="B18" s="4">
        <v>43891</v>
      </c>
      <c r="C18">
        <v>17</v>
      </c>
      <c r="D18">
        <v>77</v>
      </c>
      <c r="E18">
        <f t="shared" si="0"/>
        <v>80.471120032017225</v>
      </c>
      <c r="F18">
        <f t="shared" si="1"/>
        <v>3.4711200320172253</v>
      </c>
      <c r="G18">
        <f t="shared" si="2"/>
        <v>12.048674276671264</v>
      </c>
      <c r="J18" s="13"/>
      <c r="K18" s="13"/>
      <c r="L18" s="13"/>
      <c r="M18" s="13"/>
      <c r="N18" s="13"/>
      <c r="O18" s="13"/>
      <c r="P18" s="13"/>
      <c r="U18">
        <v>2</v>
      </c>
    </row>
    <row r="19" spans="1:21" x14ac:dyDescent="0.35">
      <c r="A19" s="8"/>
      <c r="B19" s="4">
        <v>43892</v>
      </c>
      <c r="C19">
        <v>18</v>
      </c>
      <c r="D19">
        <v>151</v>
      </c>
      <c r="E19">
        <f t="shared" si="0"/>
        <v>99.781401915251024</v>
      </c>
      <c r="F19">
        <f t="shared" si="1"/>
        <v>-51.218598084748976</v>
      </c>
      <c r="G19">
        <f t="shared" si="2"/>
        <v>2623.3447897670517</v>
      </c>
      <c r="J19" s="13"/>
      <c r="K19" s="13"/>
      <c r="L19" s="13"/>
      <c r="M19" s="13"/>
      <c r="N19" s="13"/>
      <c r="O19" s="13"/>
      <c r="P19" s="13"/>
      <c r="U19">
        <v>2</v>
      </c>
    </row>
    <row r="20" spans="1:21" x14ac:dyDescent="0.35">
      <c r="A20" s="8"/>
      <c r="B20" s="4">
        <v>43893</v>
      </c>
      <c r="C20">
        <v>19</v>
      </c>
      <c r="D20">
        <v>151</v>
      </c>
      <c r="E20">
        <f t="shared" si="0"/>
        <v>123.20685270237318</v>
      </c>
      <c r="F20">
        <f t="shared" si="1"/>
        <v>-27.793147297626817</v>
      </c>
      <c r="G20">
        <f t="shared" si="2"/>
        <v>772.45903670758082</v>
      </c>
      <c r="J20" s="13"/>
      <c r="K20" s="13"/>
      <c r="L20" s="13"/>
      <c r="M20" s="13"/>
      <c r="N20" s="13"/>
      <c r="O20" s="13"/>
      <c r="P20" s="13"/>
      <c r="U20">
        <v>2</v>
      </c>
    </row>
    <row r="21" spans="1:21" x14ac:dyDescent="0.35">
      <c r="A21" s="8"/>
      <c r="B21" s="4">
        <v>43894</v>
      </c>
      <c r="C21">
        <v>20</v>
      </c>
      <c r="D21">
        <v>200</v>
      </c>
      <c r="E21">
        <f t="shared" si="0"/>
        <v>151.50665697317334</v>
      </c>
      <c r="F21">
        <f t="shared" si="1"/>
        <v>-48.493343026826665</v>
      </c>
      <c r="G21">
        <f t="shared" si="2"/>
        <v>2351.6043179174785</v>
      </c>
      <c r="J21" s="13"/>
      <c r="K21" s="13"/>
      <c r="L21" s="13"/>
      <c r="M21" s="13"/>
      <c r="N21" s="13"/>
      <c r="O21" s="13"/>
      <c r="P21" s="13"/>
      <c r="U21">
        <v>3</v>
      </c>
    </row>
    <row r="22" spans="1:21" x14ac:dyDescent="0.35">
      <c r="A22" s="8"/>
      <c r="B22" s="4">
        <v>43895</v>
      </c>
      <c r="C22">
        <v>21</v>
      </c>
      <c r="D22">
        <v>234</v>
      </c>
      <c r="E22">
        <f t="shared" si="0"/>
        <v>185.55613743514107</v>
      </c>
      <c r="F22">
        <f t="shared" si="1"/>
        <v>-48.443862564858932</v>
      </c>
      <c r="G22">
        <f t="shared" si="2"/>
        <v>2346.8078202029405</v>
      </c>
      <c r="J22" s="13"/>
      <c r="K22" s="13"/>
      <c r="L22" s="13"/>
      <c r="M22" s="13"/>
      <c r="N22" s="13"/>
      <c r="O22" s="13"/>
      <c r="P22" s="13"/>
      <c r="U22">
        <v>8</v>
      </c>
    </row>
    <row r="23" spans="1:21" x14ac:dyDescent="0.35">
      <c r="A23" s="8"/>
      <c r="B23" s="4">
        <v>43896</v>
      </c>
      <c r="C23">
        <v>22</v>
      </c>
      <c r="D23">
        <v>346</v>
      </c>
      <c r="E23">
        <f t="shared" si="0"/>
        <v>226.36024430170818</v>
      </c>
      <c r="F23">
        <f t="shared" si="1"/>
        <v>-119.63975569829182</v>
      </c>
      <c r="G23">
        <f t="shared" si="2"/>
        <v>14313.67114354695</v>
      </c>
      <c r="U23">
        <v>13</v>
      </c>
    </row>
    <row r="24" spans="1:21" x14ac:dyDescent="0.35">
      <c r="A24" s="8"/>
      <c r="B24" s="4">
        <v>43897</v>
      </c>
      <c r="C24">
        <v>23</v>
      </c>
      <c r="D24">
        <v>529</v>
      </c>
      <c r="E24">
        <f t="shared" si="0"/>
        <v>275.06794694189875</v>
      </c>
      <c r="F24">
        <f t="shared" si="1"/>
        <v>-253.93205305810125</v>
      </c>
      <c r="G24">
        <f t="shared" si="2"/>
        <v>64481.48757030235</v>
      </c>
      <c r="U24">
        <v>19</v>
      </c>
    </row>
    <row r="25" spans="1:21" x14ac:dyDescent="0.35">
      <c r="A25" s="8"/>
      <c r="B25" s="4">
        <v>43898</v>
      </c>
      <c r="C25">
        <v>24</v>
      </c>
      <c r="D25">
        <v>640</v>
      </c>
      <c r="E25">
        <f t="shared" si="0"/>
        <v>332.98749650240046</v>
      </c>
      <c r="F25">
        <f t="shared" si="1"/>
        <v>-307.01250349759954</v>
      </c>
      <c r="G25">
        <f t="shared" si="2"/>
        <v>94256.677303863573</v>
      </c>
      <c r="U25">
        <v>25</v>
      </c>
    </row>
    <row r="26" spans="1:21" x14ac:dyDescent="0.35">
      <c r="A26" s="8"/>
      <c r="B26" s="4">
        <v>43899</v>
      </c>
      <c r="C26">
        <v>25</v>
      </c>
      <c r="D26">
        <v>970</v>
      </c>
      <c r="E26">
        <f t="shared" si="0"/>
        <v>401.60251404982074</v>
      </c>
      <c r="F26">
        <f t="shared" si="1"/>
        <v>-568.39748595017932</v>
      </c>
      <c r="G26">
        <f t="shared" si="2"/>
        <v>323075.7020344843</v>
      </c>
      <c r="U26">
        <v>25</v>
      </c>
    </row>
    <row r="27" spans="1:21" x14ac:dyDescent="0.35">
      <c r="A27" s="8"/>
      <c r="B27" s="4">
        <v>43900</v>
      </c>
      <c r="C27">
        <v>26</v>
      </c>
      <c r="D27">
        <v>1178</v>
      </c>
      <c r="E27">
        <f t="shared" si="0"/>
        <v>482.58884398163974</v>
      </c>
      <c r="F27">
        <f t="shared" si="1"/>
        <v>-695.41115601836032</v>
      </c>
      <c r="G27">
        <f t="shared" si="2"/>
        <v>483596.67591479229</v>
      </c>
      <c r="U27">
        <v>34</v>
      </c>
    </row>
    <row r="28" spans="1:21" x14ac:dyDescent="0.35">
      <c r="A28" s="8"/>
      <c r="B28" s="4">
        <v>43901</v>
      </c>
      <c r="C28">
        <v>27</v>
      </c>
      <c r="D28">
        <v>1546</v>
      </c>
      <c r="E28">
        <f t="shared" si="0"/>
        <v>577.83209721308617</v>
      </c>
      <c r="F28">
        <f t="shared" si="1"/>
        <v>-968.16790278691383</v>
      </c>
      <c r="G28">
        <f t="shared" si="2"/>
        <v>937349.08798681106</v>
      </c>
      <c r="U28">
        <v>52</v>
      </c>
    </row>
    <row r="29" spans="1:21" x14ac:dyDescent="0.35">
      <c r="A29" s="8"/>
      <c r="B29" s="4">
        <v>43902</v>
      </c>
      <c r="C29">
        <v>28</v>
      </c>
      <c r="D29">
        <v>1924</v>
      </c>
      <c r="E29">
        <f t="shared" si="0"/>
        <v>689.44579319974707</v>
      </c>
      <c r="F29">
        <f t="shared" si="1"/>
        <v>-1234.5542068002528</v>
      </c>
      <c r="G29">
        <f t="shared" si="2"/>
        <v>1524124.0895282014</v>
      </c>
      <c r="U29">
        <v>77</v>
      </c>
    </row>
    <row r="30" spans="1:21" x14ac:dyDescent="0.35">
      <c r="A30" s="8"/>
      <c r="B30" s="4">
        <v>43903</v>
      </c>
      <c r="C30">
        <v>29</v>
      </c>
      <c r="D30">
        <v>2247</v>
      </c>
      <c r="E30">
        <f t="shared" si="0"/>
        <v>819.78999443460975</v>
      </c>
      <c r="F30">
        <f t="shared" si="1"/>
        <v>-1427.2100055653902</v>
      </c>
      <c r="G30">
        <f t="shared" si="2"/>
        <v>2036928.3999859612</v>
      </c>
      <c r="U30">
        <v>151</v>
      </c>
    </row>
    <row r="31" spans="1:21" x14ac:dyDescent="0.35">
      <c r="A31" s="8"/>
      <c r="B31" s="4">
        <v>43904</v>
      </c>
      <c r="C31">
        <v>30</v>
      </c>
      <c r="D31">
        <v>2554</v>
      </c>
      <c r="E31">
        <f t="shared" si="0"/>
        <v>971.49031193836765</v>
      </c>
      <c r="F31">
        <f t="shared" si="1"/>
        <v>-1582.5096880616325</v>
      </c>
      <c r="G31">
        <f t="shared" si="2"/>
        <v>2504336.9128089254</v>
      </c>
      <c r="U31">
        <v>151</v>
      </c>
    </row>
    <row r="32" spans="1:21" x14ac:dyDescent="0.35">
      <c r="A32" s="8"/>
      <c r="B32" s="4">
        <v>43905</v>
      </c>
      <c r="C32">
        <v>31</v>
      </c>
      <c r="D32">
        <v>2985</v>
      </c>
      <c r="E32">
        <f t="shared" si="0"/>
        <v>1147.4571456813642</v>
      </c>
      <c r="F32">
        <f t="shared" si="1"/>
        <v>-1837.5428543186358</v>
      </c>
      <c r="G32">
        <f t="shared" si="2"/>
        <v>3376563.7414574791</v>
      </c>
      <c r="U32">
        <v>200</v>
      </c>
    </row>
    <row r="33" spans="1:21" x14ac:dyDescent="0.35">
      <c r="A33" s="8"/>
      <c r="B33" s="4">
        <v>43906</v>
      </c>
      <c r="C33">
        <v>32</v>
      </c>
      <c r="D33">
        <v>3417</v>
      </c>
      <c r="E33">
        <f t="shared" si="0"/>
        <v>1350.905010153486</v>
      </c>
      <c r="F33">
        <f t="shared" si="1"/>
        <v>-2066.0949898465142</v>
      </c>
      <c r="G33">
        <f t="shared" si="2"/>
        <v>4268748.5070688678</v>
      </c>
      <c r="U33">
        <v>234</v>
      </c>
    </row>
    <row r="34" spans="1:21" x14ac:dyDescent="0.35">
      <c r="A34" s="8"/>
      <c r="B34" s="4">
        <v>43907</v>
      </c>
      <c r="C34">
        <v>33</v>
      </c>
      <c r="D34">
        <v>3904</v>
      </c>
      <c r="E34">
        <f t="shared" si="0"/>
        <v>1585.3717826275431</v>
      </c>
      <c r="F34">
        <f t="shared" si="1"/>
        <v>-2318.6282173724567</v>
      </c>
      <c r="G34">
        <f t="shared" si="2"/>
        <v>5376036.8103957763</v>
      </c>
      <c r="U34">
        <v>346</v>
      </c>
    </row>
    <row r="35" spans="1:21" x14ac:dyDescent="0.35">
      <c r="A35" s="8"/>
      <c r="B35" s="4">
        <v>43908</v>
      </c>
      <c r="C35">
        <v>34</v>
      </c>
      <c r="D35">
        <v>4256</v>
      </c>
      <c r="E35">
        <f t="shared" si="0"/>
        <v>1854.7377003728191</v>
      </c>
      <c r="F35">
        <f t="shared" si="1"/>
        <v>-2401.2622996271812</v>
      </c>
      <c r="G35">
        <f t="shared" si="2"/>
        <v>5766060.6316108182</v>
      </c>
      <c r="U35">
        <v>529</v>
      </c>
    </row>
    <row r="36" spans="1:21" x14ac:dyDescent="0.35">
      <c r="A36" s="8"/>
      <c r="B36" s="4">
        <v>43909</v>
      </c>
      <c r="C36">
        <v>35</v>
      </c>
      <c r="D36">
        <v>4630</v>
      </c>
      <c r="E36">
        <f t="shared" si="0"/>
        <v>2163.2439233660962</v>
      </c>
      <c r="F36">
        <f t="shared" si="1"/>
        <v>-2466.7560766339038</v>
      </c>
      <c r="G36">
        <f t="shared" si="2"/>
        <v>6084885.5416102903</v>
      </c>
      <c r="U36">
        <v>640</v>
      </c>
    </row>
    <row r="37" spans="1:21" x14ac:dyDescent="0.35">
      <c r="A37" s="8"/>
      <c r="B37" s="4">
        <v>43910</v>
      </c>
      <c r="C37">
        <v>36</v>
      </c>
      <c r="D37">
        <v>5717</v>
      </c>
      <c r="E37">
        <f t="shared" si="0"/>
        <v>2515.5104711328481</v>
      </c>
      <c r="F37">
        <f t="shared" si="1"/>
        <v>-3201.4895288671519</v>
      </c>
      <c r="G37">
        <f t="shared" si="2"/>
        <v>10249535.203446018</v>
      </c>
      <c r="U37">
        <v>970</v>
      </c>
    </row>
    <row r="38" spans="1:21" x14ac:dyDescent="0.35">
      <c r="A38" s="8"/>
      <c r="B38" s="4">
        <v>43911</v>
      </c>
      <c r="C38">
        <v>37</v>
      </c>
      <c r="D38">
        <v>6880</v>
      </c>
      <c r="E38">
        <f t="shared" si="0"/>
        <v>2916.5533364909825</v>
      </c>
      <c r="F38">
        <f t="shared" si="1"/>
        <v>-3963.4466635090175</v>
      </c>
      <c r="G38">
        <f t="shared" si="2"/>
        <v>15708909.454480764</v>
      </c>
      <c r="U38">
        <v>1178</v>
      </c>
    </row>
    <row r="39" spans="1:21" x14ac:dyDescent="0.35">
      <c r="A39" s="8"/>
      <c r="B39" s="4">
        <v>43912</v>
      </c>
      <c r="C39">
        <v>38</v>
      </c>
      <c r="D39">
        <v>8044</v>
      </c>
      <c r="E39">
        <f t="shared" si="0"/>
        <v>3371.8005752173672</v>
      </c>
      <c r="F39">
        <f t="shared" si="1"/>
        <v>-4672.1994247826333</v>
      </c>
      <c r="G39">
        <f t="shared" si="2"/>
        <v>21829447.46493917</v>
      </c>
      <c r="U39">
        <v>1546</v>
      </c>
    </row>
    <row r="40" spans="1:21" x14ac:dyDescent="0.35">
      <c r="A40" s="8"/>
      <c r="B40" s="4">
        <v>43913</v>
      </c>
      <c r="C40">
        <v>39</v>
      </c>
      <c r="D40">
        <v>9194</v>
      </c>
      <c r="E40">
        <f t="shared" si="0"/>
        <v>3887.1071693113918</v>
      </c>
      <c r="F40">
        <f t="shared" si="1"/>
        <v>-5306.8928306886082</v>
      </c>
      <c r="G40">
        <f t="shared" si="2"/>
        <v>28163111.516414151</v>
      </c>
      <c r="U40">
        <v>1924</v>
      </c>
    </row>
    <row r="41" spans="1:21" x14ac:dyDescent="0.35">
      <c r="A41" s="8"/>
      <c r="B41" s="4">
        <v>43914</v>
      </c>
      <c r="C41">
        <v>40</v>
      </c>
      <c r="D41">
        <v>10360</v>
      </c>
      <c r="E41">
        <f t="shared" si="0"/>
        <v>4468.7684624996664</v>
      </c>
      <c r="F41">
        <f t="shared" si="1"/>
        <v>-5891.2315375003336</v>
      </c>
      <c r="G41">
        <f t="shared" si="2"/>
        <v>34706609.028438546</v>
      </c>
      <c r="U41">
        <v>2247</v>
      </c>
    </row>
    <row r="42" spans="1:21" x14ac:dyDescent="0.35">
      <c r="A42" s="8"/>
      <c r="B42" s="4">
        <v>43915</v>
      </c>
      <c r="C42">
        <v>41</v>
      </c>
      <c r="D42">
        <v>11254</v>
      </c>
      <c r="E42">
        <f t="shared" si="0"/>
        <v>5123.5319701335675</v>
      </c>
      <c r="F42">
        <f t="shared" si="1"/>
        <v>-6130.4680298664325</v>
      </c>
      <c r="G42">
        <f t="shared" si="2"/>
        <v>37582638.265214421</v>
      </c>
      <c r="U42">
        <v>2554</v>
      </c>
    </row>
    <row r="43" spans="1:21" x14ac:dyDescent="0.35">
      <c r="A43" s="8"/>
      <c r="B43" s="4">
        <v>43916</v>
      </c>
      <c r="C43">
        <v>42</v>
      </c>
      <c r="D43">
        <v>12183</v>
      </c>
      <c r="E43">
        <f t="shared" si="0"/>
        <v>5858.6073716282572</v>
      </c>
      <c r="F43">
        <f t="shared" si="1"/>
        <v>-6324.3926283717428</v>
      </c>
      <c r="G43">
        <f t="shared" si="2"/>
        <v>39997942.117802843</v>
      </c>
      <c r="U43">
        <v>2985</v>
      </c>
    </row>
    <row r="44" spans="1:21" x14ac:dyDescent="0.35">
      <c r="A44" s="8"/>
      <c r="B44" s="4">
        <v>43917</v>
      </c>
      <c r="C44">
        <v>43</v>
      </c>
      <c r="D44">
        <v>14034</v>
      </c>
      <c r="E44">
        <f t="shared" si="0"/>
        <v>6681.6745020257504</v>
      </c>
      <c r="F44">
        <f t="shared" si="1"/>
        <v>-7352.3254979742496</v>
      </c>
      <c r="G44">
        <f t="shared" si="2"/>
        <v>54056690.228162296</v>
      </c>
      <c r="U44">
        <v>3417</v>
      </c>
    </row>
    <row r="45" spans="1:21" x14ac:dyDescent="0.35">
      <c r="A45" s="8"/>
      <c r="B45" s="4">
        <v>43918</v>
      </c>
      <c r="C45">
        <v>44</v>
      </c>
      <c r="D45">
        <v>16188</v>
      </c>
      <c r="E45">
        <f t="shared" si="0"/>
        <v>7600.8891701354196</v>
      </c>
      <c r="F45">
        <f t="shared" si="1"/>
        <v>-8587.1108298645813</v>
      </c>
      <c r="G45">
        <f t="shared" si="2"/>
        <v>73738472.40437758</v>
      </c>
      <c r="U45">
        <v>3904</v>
      </c>
    </row>
    <row r="46" spans="1:21" x14ac:dyDescent="0.35">
      <c r="A46" s="8"/>
      <c r="B46" s="4">
        <v>43919</v>
      </c>
      <c r="C46">
        <v>45</v>
      </c>
      <c r="D46">
        <v>18145</v>
      </c>
      <c r="E46">
        <f t="shared" si="0"/>
        <v>8624.8866439513222</v>
      </c>
      <c r="F46">
        <f t="shared" si="1"/>
        <v>-9520.1133560486778</v>
      </c>
      <c r="G46">
        <f t="shared" si="2"/>
        <v>90632558.312016413</v>
      </c>
      <c r="U46">
        <v>4256</v>
      </c>
    </row>
    <row r="47" spans="1:21" x14ac:dyDescent="0.35">
      <c r="A47" s="8"/>
      <c r="B47" s="4">
        <v>43920</v>
      </c>
      <c r="C47">
        <v>46</v>
      </c>
      <c r="D47">
        <v>19789</v>
      </c>
      <c r="E47">
        <f t="shared" si="0"/>
        <v>9762.7826593184964</v>
      </c>
      <c r="F47">
        <f t="shared" si="1"/>
        <v>-10026.217340681504</v>
      </c>
      <c r="G47">
        <f t="shared" si="2"/>
        <v>100525034.16258249</v>
      </c>
      <c r="U47">
        <v>4630</v>
      </c>
    </row>
    <row r="48" spans="1:21" x14ac:dyDescent="0.35">
      <c r="A48" s="8"/>
      <c r="B48" s="4">
        <v>43921</v>
      </c>
      <c r="C48">
        <v>47</v>
      </c>
      <c r="D48">
        <v>20962</v>
      </c>
      <c r="E48">
        <f t="shared" si="0"/>
        <v>11024.171825313035</v>
      </c>
      <c r="F48">
        <f t="shared" si="1"/>
        <v>-9937.8281746869652</v>
      </c>
      <c r="G48">
        <f t="shared" si="2"/>
        <v>98760428.829602063</v>
      </c>
      <c r="U48">
        <v>5717</v>
      </c>
    </row>
    <row r="49" spans="1:21" x14ac:dyDescent="0.35">
      <c r="A49" s="8"/>
      <c r="B49" s="4">
        <v>43922</v>
      </c>
      <c r="C49">
        <v>48</v>
      </c>
      <c r="D49">
        <v>22192</v>
      </c>
      <c r="E49">
        <f t="shared" si="0"/>
        <v>12419.123318899678</v>
      </c>
      <c r="F49">
        <f t="shared" si="1"/>
        <v>-9772.8766811003225</v>
      </c>
      <c r="G49">
        <f t="shared" si="2"/>
        <v>95509118.623994455</v>
      </c>
      <c r="U49">
        <v>6880</v>
      </c>
    </row>
    <row r="50" spans="1:21" x14ac:dyDescent="0.35">
      <c r="A50" s="8"/>
      <c r="B50" s="4">
        <v>43923</v>
      </c>
      <c r="C50">
        <v>49</v>
      </c>
      <c r="D50">
        <v>23430</v>
      </c>
      <c r="E50">
        <f t="shared" si="0"/>
        <v>13958.173782270151</v>
      </c>
      <c r="F50">
        <f t="shared" si="1"/>
        <v>-9471.8262177298493</v>
      </c>
      <c r="G50">
        <f t="shared" si="2"/>
        <v>89715491.898874536</v>
      </c>
      <c r="U50">
        <v>8044</v>
      </c>
    </row>
    <row r="51" spans="1:21" x14ac:dyDescent="0.35">
      <c r="A51" s="8"/>
      <c r="B51" s="4">
        <v>43924</v>
      </c>
      <c r="C51">
        <v>50</v>
      </c>
      <c r="D51">
        <v>25262</v>
      </c>
      <c r="E51">
        <f t="shared" si="0"/>
        <v>15652.317358340679</v>
      </c>
      <c r="F51">
        <f t="shared" si="1"/>
        <v>-9609.6826416593212</v>
      </c>
      <c r="G51">
        <f t="shared" si="2"/>
        <v>92346000.473408476</v>
      </c>
      <c r="U51">
        <v>9194</v>
      </c>
    </row>
    <row r="52" spans="1:21" x14ac:dyDescent="0.35">
      <c r="A52" s="8"/>
      <c r="B52" s="4">
        <v>43925</v>
      </c>
      <c r="C52">
        <v>51</v>
      </c>
      <c r="D52">
        <v>28610</v>
      </c>
      <c r="E52">
        <f t="shared" si="0"/>
        <v>17512.992823010984</v>
      </c>
      <c r="F52">
        <f t="shared" si="1"/>
        <v>-11097.007176989016</v>
      </c>
      <c r="G52">
        <f t="shared" si="2"/>
        <v>123143568.28614575</v>
      </c>
      <c r="U52">
        <v>10360</v>
      </c>
    </row>
    <row r="53" spans="1:21" x14ac:dyDescent="0.35">
      <c r="A53" s="8"/>
      <c r="B53" s="4">
        <v>43926</v>
      </c>
      <c r="C53">
        <v>52</v>
      </c>
      <c r="D53">
        <v>30683</v>
      </c>
      <c r="E53">
        <f t="shared" si="0"/>
        <v>19552.067796807485</v>
      </c>
      <c r="F53">
        <f t="shared" si="1"/>
        <v>-11130.932203192515</v>
      </c>
      <c r="G53">
        <f t="shared" si="2"/>
        <v>123897651.71206817</v>
      </c>
      <c r="U53">
        <v>11254</v>
      </c>
    </row>
    <row r="54" spans="1:21" x14ac:dyDescent="0.35">
      <c r="A54" s="8"/>
      <c r="B54" s="4">
        <v>43927</v>
      </c>
      <c r="C54">
        <v>53</v>
      </c>
      <c r="D54">
        <v>33682</v>
      </c>
      <c r="E54">
        <f t="shared" si="0"/>
        <v>21781.82004280121</v>
      </c>
      <c r="F54">
        <f t="shared" si="1"/>
        <v>-11900.17995719879</v>
      </c>
      <c r="G54">
        <f t="shared" si="2"/>
        <v>141614283.0137158</v>
      </c>
      <c r="U54">
        <v>12183</v>
      </c>
    </row>
    <row r="55" spans="1:21" x14ac:dyDescent="0.35">
      <c r="A55" s="8"/>
      <c r="B55" s="4">
        <v>43928</v>
      </c>
      <c r="C55">
        <v>54</v>
      </c>
      <c r="D55">
        <v>36722</v>
      </c>
      <c r="E55">
        <f t="shared" si="0"/>
        <v>24214.915882455789</v>
      </c>
      <c r="F55">
        <f t="shared" si="1"/>
        <v>-12507.084117544211</v>
      </c>
      <c r="G55">
        <f t="shared" si="2"/>
        <v>156427153.12332666</v>
      </c>
      <c r="U55">
        <v>14034</v>
      </c>
    </row>
    <row r="56" spans="1:21" x14ac:dyDescent="0.35">
      <c r="A56" s="8"/>
      <c r="B56" s="4">
        <v>43929</v>
      </c>
      <c r="C56">
        <v>55</v>
      </c>
      <c r="D56">
        <v>38654</v>
      </c>
      <c r="E56">
        <f t="shared" si="0"/>
        <v>26864.385785401086</v>
      </c>
      <c r="F56">
        <f t="shared" si="1"/>
        <v>-11789.614214598914</v>
      </c>
      <c r="G56">
        <f t="shared" si="2"/>
        <v>138995003.32907277</v>
      </c>
      <c r="U56">
        <v>16188</v>
      </c>
    </row>
    <row r="57" spans="1:21" x14ac:dyDescent="0.35">
      <c r="A57" s="8"/>
      <c r="B57" s="4">
        <v>43930</v>
      </c>
      <c r="C57">
        <v>56</v>
      </c>
      <c r="D57">
        <v>40743</v>
      </c>
      <c r="E57">
        <f t="shared" si="0"/>
        <v>29743.597213157685</v>
      </c>
      <c r="F57">
        <f t="shared" si="1"/>
        <v>-10999.402786842315</v>
      </c>
      <c r="G57">
        <f t="shared" si="2"/>
        <v>120986861.66719447</v>
      </c>
      <c r="U57">
        <v>18145</v>
      </c>
    </row>
    <row r="58" spans="1:21" x14ac:dyDescent="0.35">
      <c r="A58" s="8"/>
      <c r="B58" s="4">
        <v>43931</v>
      </c>
      <c r="C58">
        <v>57</v>
      </c>
      <c r="D58">
        <v>43079</v>
      </c>
      <c r="E58">
        <f t="shared" si="0"/>
        <v>32866.224820537005</v>
      </c>
      <c r="F58">
        <f t="shared" si="1"/>
        <v>-10212.775179462995</v>
      </c>
      <c r="G58">
        <f t="shared" si="2"/>
        <v>104300776.8662554</v>
      </c>
      <c r="U58">
        <v>19789</v>
      </c>
    </row>
    <row r="59" spans="1:21" x14ac:dyDescent="0.35">
      <c r="A59" s="8"/>
      <c r="B59" s="4">
        <v>43932</v>
      </c>
      <c r="C59">
        <v>58</v>
      </c>
      <c r="D59">
        <v>45757</v>
      </c>
      <c r="E59">
        <f t="shared" si="0"/>
        <v>36246.218140313948</v>
      </c>
      <c r="F59">
        <f t="shared" si="1"/>
        <v>-9510.7818596860525</v>
      </c>
      <c r="G59">
        <f t="shared" si="2"/>
        <v>90454971.582533285</v>
      </c>
      <c r="U59">
        <v>20962</v>
      </c>
    </row>
    <row r="60" spans="1:21" x14ac:dyDescent="0.35">
      <c r="A60" s="8"/>
      <c r="B60" s="4">
        <v>43933</v>
      </c>
      <c r="C60">
        <v>59</v>
      </c>
      <c r="D60">
        <v>49492</v>
      </c>
      <c r="E60">
        <f t="shared" si="0"/>
        <v>39897.766898623988</v>
      </c>
      <c r="F60">
        <f t="shared" si="1"/>
        <v>-9594.2331013760122</v>
      </c>
      <c r="G60">
        <f t="shared" si="2"/>
        <v>92049308.803539172</v>
      </c>
      <c r="U60">
        <v>22192</v>
      </c>
    </row>
    <row r="61" spans="1:21" x14ac:dyDescent="0.35">
      <c r="A61" s="8"/>
      <c r="B61" s="4">
        <v>43934</v>
      </c>
      <c r="C61">
        <v>60</v>
      </c>
      <c r="D61">
        <v>52995</v>
      </c>
      <c r="E61">
        <f t="shared" si="0"/>
        <v>43835.264127897208</v>
      </c>
      <c r="F61">
        <f t="shared" si="1"/>
        <v>-9159.7358721027922</v>
      </c>
      <c r="G61">
        <f t="shared" si="2"/>
        <v>83900761.246686697</v>
      </c>
      <c r="U61">
        <v>23430</v>
      </c>
    </row>
    <row r="62" spans="1:21" x14ac:dyDescent="0.35">
      <c r="A62" s="8"/>
      <c r="B62" s="4">
        <v>43935</v>
      </c>
      <c r="C62">
        <v>61</v>
      </c>
      <c r="D62">
        <v>59196</v>
      </c>
      <c r="E62">
        <f t="shared" si="0"/>
        <v>48073.267262511305</v>
      </c>
      <c r="F62">
        <f t="shared" si="1"/>
        <v>-11122.732737488695</v>
      </c>
      <c r="G62">
        <f t="shared" si="2"/>
        <v>123715183.54960276</v>
      </c>
      <c r="U62">
        <v>25262</v>
      </c>
    </row>
    <row r="63" spans="1:21" x14ac:dyDescent="0.35">
      <c r="A63" s="8"/>
      <c r="B63" s="4">
        <v>43936</v>
      </c>
      <c r="C63">
        <v>62</v>
      </c>
      <c r="D63">
        <v>62859</v>
      </c>
      <c r="E63">
        <f t="shared" si="0"/>
        <v>52626.457418684833</v>
      </c>
      <c r="F63">
        <f t="shared" si="1"/>
        <v>-10232.542581315167</v>
      </c>
      <c r="G63">
        <f t="shared" si="2"/>
        <v>104704927.67842805</v>
      </c>
      <c r="U63">
        <v>28610</v>
      </c>
    </row>
    <row r="64" spans="1:21" x14ac:dyDescent="0.35">
      <c r="A64" s="8"/>
      <c r="B64" s="4">
        <v>43937</v>
      </c>
      <c r="C64">
        <v>63</v>
      </c>
      <c r="D64">
        <v>66501</v>
      </c>
      <c r="E64">
        <f t="shared" si="0"/>
        <v>57509.597074492398</v>
      </c>
      <c r="F64">
        <f t="shared" si="1"/>
        <v>-8991.402925507602</v>
      </c>
      <c r="G64">
        <f t="shared" si="2"/>
        <v>80845326.568826661</v>
      </c>
      <c r="U64">
        <v>30683</v>
      </c>
    </row>
    <row r="65" spans="1:21" x14ac:dyDescent="0.35">
      <c r="A65" s="8"/>
      <c r="B65" s="4">
        <v>43938</v>
      </c>
      <c r="C65">
        <v>64</v>
      </c>
      <c r="D65">
        <v>72899</v>
      </c>
      <c r="E65">
        <f t="shared" si="0"/>
        <v>62737.486378504727</v>
      </c>
      <c r="F65">
        <f t="shared" si="1"/>
        <v>-10161.513621495273</v>
      </c>
      <c r="G65">
        <f t="shared" si="2"/>
        <v>103256359.07983397</v>
      </c>
      <c r="U65">
        <v>33682</v>
      </c>
    </row>
    <row r="66" spans="1:21" x14ac:dyDescent="0.35">
      <c r="A66" s="8"/>
      <c r="B66" s="4">
        <v>43939</v>
      </c>
      <c r="C66">
        <v>65</v>
      </c>
      <c r="D66">
        <v>79361</v>
      </c>
      <c r="E66">
        <f t="shared" si="0"/>
        <v>68324.918325163555</v>
      </c>
      <c r="F66">
        <f t="shared" si="1"/>
        <v>-11036.081674836445</v>
      </c>
      <c r="G66">
        <f t="shared" si="2"/>
        <v>121795098.73366079</v>
      </c>
      <c r="U66">
        <v>36722</v>
      </c>
    </row>
    <row r="67" spans="1:21" x14ac:dyDescent="0.35">
      <c r="A67" s="8"/>
      <c r="B67" s="4">
        <v>43940</v>
      </c>
      <c r="C67">
        <v>66</v>
      </c>
      <c r="D67">
        <v>85380</v>
      </c>
      <c r="E67">
        <f t="shared" ref="E67:E130" si="3">((EXP(N$3*O$3*C67)/((M$3^N$3)+(D$2^N$3)*(EXP(N$3*O$3*C67)-1)))^(1/N$3))*M$3*D$2</f>
        <v>74286.633043741982</v>
      </c>
      <c r="F67">
        <f t="shared" ref="F67:F130" si="4">E67-D67</f>
        <v>-11093.366956258018</v>
      </c>
      <c r="G67">
        <f t="shared" ref="G67:G130" si="5">F67^2</f>
        <v>123062790.42619729</v>
      </c>
      <c r="U67">
        <v>38654</v>
      </c>
    </row>
    <row r="68" spans="1:21" x14ac:dyDescent="0.35">
      <c r="A68" s="8"/>
      <c r="B68" s="4">
        <v>43941</v>
      </c>
      <c r="C68">
        <v>67</v>
      </c>
      <c r="D68">
        <v>92109</v>
      </c>
      <c r="E68">
        <f t="shared" si="3"/>
        <v>80637.271452595218</v>
      </c>
      <c r="F68">
        <f t="shared" si="4"/>
        <v>-11471.728547404782</v>
      </c>
      <c r="G68">
        <f t="shared" si="5"/>
        <v>131600555.86534183</v>
      </c>
      <c r="U68">
        <v>40743</v>
      </c>
    </row>
    <row r="69" spans="1:21" x14ac:dyDescent="0.35">
      <c r="A69" s="8"/>
      <c r="B69" s="4">
        <v>43942</v>
      </c>
      <c r="C69">
        <v>68</v>
      </c>
      <c r="D69">
        <v>96559</v>
      </c>
      <c r="E69">
        <f t="shared" si="3"/>
        <v>87391.32853471204</v>
      </c>
      <c r="F69">
        <f t="shared" si="4"/>
        <v>-9167.67146528796</v>
      </c>
      <c r="G69">
        <f t="shared" si="5"/>
        <v>84046200.095455095</v>
      </c>
      <c r="U69">
        <v>43079</v>
      </c>
    </row>
    <row r="70" spans="1:21" x14ac:dyDescent="0.35">
      <c r="A70" s="8"/>
      <c r="B70" s="4">
        <v>43943</v>
      </c>
      <c r="C70">
        <v>69</v>
      </c>
      <c r="D70">
        <v>101147</v>
      </c>
      <c r="E70">
        <f t="shared" si="3"/>
        <v>94563.106491035651</v>
      </c>
      <c r="F70">
        <f t="shared" si="4"/>
        <v>-6583.8935089643492</v>
      </c>
      <c r="G70">
        <f t="shared" si="5"/>
        <v>43347653.737382889</v>
      </c>
      <c r="U70">
        <v>45757</v>
      </c>
    </row>
    <row r="71" spans="1:21" x14ac:dyDescent="0.35">
      <c r="A71" s="8"/>
      <c r="B71" s="4">
        <v>43944</v>
      </c>
      <c r="C71">
        <v>70</v>
      </c>
      <c r="D71">
        <v>108266</v>
      </c>
      <c r="E71">
        <f t="shared" si="3"/>
        <v>102166.66802739727</v>
      </c>
      <c r="F71">
        <f t="shared" si="4"/>
        <v>-6099.3319726027257</v>
      </c>
      <c r="G71">
        <f t="shared" si="5"/>
        <v>37201850.51201386</v>
      </c>
      <c r="U71">
        <v>49492</v>
      </c>
    </row>
    <row r="72" spans="1:21" x14ac:dyDescent="0.35">
      <c r="A72" s="8"/>
      <c r="B72" s="4">
        <v>43945</v>
      </c>
      <c r="C72">
        <v>71</v>
      </c>
      <c r="D72">
        <v>114715</v>
      </c>
      <c r="E72">
        <f t="shared" si="3"/>
        <v>110215.79002798905</v>
      </c>
      <c r="F72">
        <f t="shared" si="4"/>
        <v>-4499.2099720109545</v>
      </c>
      <c r="G72">
        <f t="shared" si="5"/>
        <v>20242890.372242816</v>
      </c>
      <c r="U72">
        <v>52995</v>
      </c>
    </row>
    <row r="73" spans="1:21" x14ac:dyDescent="0.35">
      <c r="A73" s="8"/>
      <c r="B73" s="4">
        <v>43946</v>
      </c>
      <c r="C73">
        <v>72</v>
      </c>
      <c r="D73">
        <v>126611</v>
      </c>
      <c r="E73">
        <f t="shared" si="3"/>
        <v>118723.91786269916</v>
      </c>
      <c r="F73">
        <f t="shared" si="4"/>
        <v>-7887.0821373008366</v>
      </c>
      <c r="G73">
        <f t="shared" si="5"/>
        <v>62206064.640529931</v>
      </c>
      <c r="U73">
        <v>59196</v>
      </c>
    </row>
    <row r="74" spans="1:21" x14ac:dyDescent="0.35">
      <c r="A74" s="8"/>
      <c r="B74" s="4">
        <v>43947</v>
      </c>
      <c r="C74">
        <v>73</v>
      </c>
      <c r="D74">
        <v>135693</v>
      </c>
      <c r="E74">
        <f t="shared" si="3"/>
        <v>127704.12056900703</v>
      </c>
      <c r="F74">
        <f t="shared" si="4"/>
        <v>-7988.8794309929654</v>
      </c>
      <c r="G74">
        <f t="shared" si="5"/>
        <v>63822194.562942483</v>
      </c>
      <c r="U74">
        <v>62859</v>
      </c>
    </row>
    <row r="75" spans="1:21" x14ac:dyDescent="0.35">
      <c r="A75" s="8"/>
      <c r="B75" s="4">
        <v>43948</v>
      </c>
      <c r="C75">
        <v>74</v>
      </c>
      <c r="D75">
        <v>145892</v>
      </c>
      <c r="E75">
        <f t="shared" si="3"/>
        <v>137169.0471403297</v>
      </c>
      <c r="F75">
        <f t="shared" si="4"/>
        <v>-8722.9528596703021</v>
      </c>
      <c r="G75">
        <f t="shared" si="5"/>
        <v>76089906.592030302</v>
      </c>
      <c r="U75">
        <v>66501</v>
      </c>
    </row>
    <row r="76" spans="1:21" x14ac:dyDescent="0.35">
      <c r="A76" s="8"/>
      <c r="B76" s="4">
        <v>43949</v>
      </c>
      <c r="C76">
        <v>75</v>
      </c>
      <c r="D76">
        <v>156061</v>
      </c>
      <c r="E76">
        <f t="shared" si="3"/>
        <v>147130.88414193119</v>
      </c>
      <c r="F76">
        <f t="shared" si="4"/>
        <v>-8930.1158580688061</v>
      </c>
      <c r="G76">
        <f t="shared" si="5"/>
        <v>79746969.238531962</v>
      </c>
      <c r="U76">
        <v>72899</v>
      </c>
    </row>
    <row r="77" spans="1:21" x14ac:dyDescent="0.35">
      <c r="A77" s="8"/>
      <c r="B77" s="4">
        <v>43950</v>
      </c>
      <c r="C77">
        <v>76</v>
      </c>
      <c r="D77">
        <v>162699</v>
      </c>
      <c r="E77">
        <f t="shared" si="3"/>
        <v>157601.31486377181</v>
      </c>
      <c r="F77">
        <f t="shared" si="4"/>
        <v>-5097.6851362281886</v>
      </c>
      <c r="G77">
        <f t="shared" si="5"/>
        <v>25986393.748121805</v>
      </c>
      <c r="U77">
        <v>79361</v>
      </c>
    </row>
    <row r="78" spans="1:21" x14ac:dyDescent="0.35">
      <c r="A78" s="8"/>
      <c r="B78" s="4">
        <v>43951</v>
      </c>
      <c r="C78">
        <v>77</v>
      </c>
      <c r="D78">
        <v>169143</v>
      </c>
      <c r="E78">
        <f t="shared" si="3"/>
        <v>168591.48020718028</v>
      </c>
      <c r="F78">
        <f t="shared" si="4"/>
        <v>-551.5197928197158</v>
      </c>
      <c r="G78">
        <f t="shared" si="5"/>
        <v>304174.08187190222</v>
      </c>
      <c r="U78">
        <v>85380</v>
      </c>
    </row>
    <row r="79" spans="1:21" x14ac:dyDescent="0.35">
      <c r="A79" s="8"/>
      <c r="B79" s="4">
        <v>43952</v>
      </c>
      <c r="C79">
        <v>78</v>
      </c>
      <c r="D79">
        <v>177602</v>
      </c>
      <c r="E79">
        <f t="shared" si="3"/>
        <v>180111.9414861158</v>
      </c>
      <c r="F79">
        <f t="shared" si="4"/>
        <v>2509.9414861158002</v>
      </c>
      <c r="G79">
        <f t="shared" si="5"/>
        <v>6299806.2637251914</v>
      </c>
      <c r="U79">
        <v>92109</v>
      </c>
    </row>
    <row r="80" spans="1:21" x14ac:dyDescent="0.35">
      <c r="A80" s="8"/>
      <c r="B80" s="4">
        <v>43953</v>
      </c>
      <c r="C80">
        <v>79</v>
      </c>
      <c r="D80">
        <v>189157</v>
      </c>
      <c r="E80">
        <f t="shared" si="3"/>
        <v>192172.64531037389</v>
      </c>
      <c r="F80">
        <f t="shared" si="4"/>
        <v>3015.6453103738895</v>
      </c>
      <c r="G80">
        <f t="shared" si="5"/>
        <v>9094116.6379800327</v>
      </c>
      <c r="U80">
        <v>96559</v>
      </c>
    </row>
    <row r="81" spans="1:21" x14ac:dyDescent="0.35">
      <c r="A81" s="8"/>
      <c r="B81" s="4">
        <v>43954</v>
      </c>
      <c r="C81">
        <v>80</v>
      </c>
      <c r="D81">
        <v>202918</v>
      </c>
      <c r="E81">
        <f t="shared" si="3"/>
        <v>204782.89070093742</v>
      </c>
      <c r="F81">
        <f t="shared" si="4"/>
        <v>1864.8907009374234</v>
      </c>
      <c r="G81">
        <f t="shared" si="5"/>
        <v>3477817.3264428745</v>
      </c>
      <c r="U81">
        <v>101147</v>
      </c>
    </row>
    <row r="82" spans="1:21" x14ac:dyDescent="0.35">
      <c r="A82" s="8"/>
      <c r="B82" s="4">
        <v>43955</v>
      </c>
      <c r="C82">
        <v>81</v>
      </c>
      <c r="D82">
        <v>218223</v>
      </c>
      <c r="E82">
        <f t="shared" si="3"/>
        <v>217951.29857081344</v>
      </c>
      <c r="F82">
        <f t="shared" si="4"/>
        <v>-271.70142918656347</v>
      </c>
      <c r="G82">
        <f t="shared" si="5"/>
        <v>73821.666622021163</v>
      </c>
      <c r="U82">
        <v>108266</v>
      </c>
    </row>
    <row r="83" spans="1:21" x14ac:dyDescent="0.35">
      <c r="A83" s="8"/>
      <c r="B83" s="4">
        <v>43956</v>
      </c>
      <c r="C83">
        <v>82</v>
      </c>
      <c r="D83">
        <v>233142</v>
      </c>
      <c r="E83">
        <f t="shared" si="3"/>
        <v>231685.78368850378</v>
      </c>
      <c r="F83">
        <f t="shared" si="4"/>
        <v>-1456.2163114962168</v>
      </c>
      <c r="G83">
        <f t="shared" si="5"/>
        <v>2120565.945867647</v>
      </c>
      <c r="U83">
        <v>114715</v>
      </c>
    </row>
    <row r="84" spans="1:21" x14ac:dyDescent="0.35">
      <c r="A84" s="8"/>
      <c r="B84" s="4">
        <v>43957</v>
      </c>
      <c r="C84">
        <v>83</v>
      </c>
      <c r="D84">
        <v>241080</v>
      </c>
      <c r="E84">
        <f t="shared" si="3"/>
        <v>245993.52922187804</v>
      </c>
      <c r="F84">
        <f t="shared" si="4"/>
        <v>4913.5292218780378</v>
      </c>
      <c r="G84">
        <f t="shared" si="5"/>
        <v>24142769.414249394</v>
      </c>
      <c r="U84">
        <v>126611</v>
      </c>
    </row>
    <row r="85" spans="1:21" x14ac:dyDescent="0.35">
      <c r="A85" s="8"/>
      <c r="B85" s="4">
        <v>43958</v>
      </c>
      <c r="C85">
        <v>84</v>
      </c>
      <c r="D85">
        <v>255368</v>
      </c>
      <c r="E85">
        <f t="shared" si="3"/>
        <v>260880.96394566377</v>
      </c>
      <c r="F85">
        <f t="shared" si="4"/>
        <v>5512.9639456637669</v>
      </c>
      <c r="G85">
        <f t="shared" si="5"/>
        <v>30392771.46618861</v>
      </c>
      <c r="U85">
        <v>135693</v>
      </c>
    </row>
    <row r="86" spans="1:21" x14ac:dyDescent="0.35">
      <c r="A86" s="8"/>
      <c r="B86" s="4">
        <v>43959</v>
      </c>
      <c r="C86">
        <v>85</v>
      </c>
      <c r="D86">
        <v>271885</v>
      </c>
      <c r="E86">
        <f t="shared" si="3"/>
        <v>276353.74217472476</v>
      </c>
      <c r="F86">
        <f t="shared" si="4"/>
        <v>4468.7421747247572</v>
      </c>
      <c r="G86">
        <f t="shared" si="5"/>
        <v>19969656.624163754</v>
      </c>
      <c r="U86">
        <v>145892</v>
      </c>
    </row>
    <row r="87" spans="1:21" x14ac:dyDescent="0.35">
      <c r="A87" s="8"/>
      <c r="B87" s="4">
        <v>43960</v>
      </c>
      <c r="C87">
        <v>86</v>
      </c>
      <c r="D87">
        <v>293357</v>
      </c>
      <c r="E87">
        <f t="shared" si="3"/>
        <v>292416.72647132271</v>
      </c>
      <c r="F87">
        <f t="shared" si="4"/>
        <v>-940.27352867729496</v>
      </c>
      <c r="G87">
        <f t="shared" si="5"/>
        <v>884114.30873125186</v>
      </c>
      <c r="U87">
        <v>156061</v>
      </c>
    </row>
    <row r="88" spans="1:21" x14ac:dyDescent="0.35">
      <c r="A88" s="8"/>
      <c r="B88" s="4">
        <v>43961</v>
      </c>
      <c r="C88">
        <v>87</v>
      </c>
      <c r="D88">
        <v>310921</v>
      </c>
      <c r="E88">
        <f t="shared" si="3"/>
        <v>309073.97315379034</v>
      </c>
      <c r="F88">
        <f t="shared" si="4"/>
        <v>-1847.0268462096574</v>
      </c>
      <c r="G88">
        <f t="shared" si="5"/>
        <v>3411508.1706191935</v>
      </c>
      <c r="U88">
        <v>162699</v>
      </c>
    </row>
    <row r="89" spans="1:21" x14ac:dyDescent="0.35">
      <c r="A89" s="8"/>
      <c r="B89" s="4">
        <v>43962</v>
      </c>
      <c r="C89">
        <v>88</v>
      </c>
      <c r="D89">
        <v>330890</v>
      </c>
      <c r="E89">
        <f t="shared" si="3"/>
        <v>326328.72062260931</v>
      </c>
      <c r="F89">
        <f t="shared" si="4"/>
        <v>-4561.2793773906888</v>
      </c>
      <c r="G89">
        <f t="shared" si="5"/>
        <v>20805269.55860959</v>
      </c>
      <c r="U89">
        <v>169143</v>
      </c>
    </row>
    <row r="90" spans="1:21" x14ac:dyDescent="0.35">
      <c r="A90" s="8"/>
      <c r="B90" s="4">
        <v>43963</v>
      </c>
      <c r="C90">
        <v>89</v>
      </c>
      <c r="D90">
        <v>347398</v>
      </c>
      <c r="E90">
        <f t="shared" si="3"/>
        <v>344183.38049786951</v>
      </c>
      <c r="F90">
        <f t="shared" si="4"/>
        <v>-3214.6195021304884</v>
      </c>
      <c r="G90">
        <f t="shared" si="5"/>
        <v>10333778.543477669</v>
      </c>
      <c r="U90">
        <v>177602</v>
      </c>
    </row>
    <row r="91" spans="1:21" x14ac:dyDescent="0.35">
      <c r="A91" s="8"/>
      <c r="B91" s="4">
        <v>43964</v>
      </c>
      <c r="C91">
        <v>90</v>
      </c>
      <c r="D91">
        <v>363618</v>
      </c>
      <c r="E91">
        <f t="shared" si="3"/>
        <v>362639.53155142243</v>
      </c>
      <c r="F91">
        <f t="shared" si="4"/>
        <v>-978.46844857756514</v>
      </c>
      <c r="G91">
        <f t="shared" si="5"/>
        <v>957400.50486178719</v>
      </c>
      <c r="U91">
        <v>189157</v>
      </c>
    </row>
    <row r="92" spans="1:21" x14ac:dyDescent="0.35">
      <c r="A92" s="8"/>
      <c r="B92" s="4">
        <v>43965</v>
      </c>
      <c r="C92">
        <v>91</v>
      </c>
      <c r="D92">
        <v>376669</v>
      </c>
      <c r="E92">
        <f t="shared" si="3"/>
        <v>381697.91640122712</v>
      </c>
      <c r="F92">
        <f t="shared" si="4"/>
        <v>5028.9164012271212</v>
      </c>
      <c r="G92">
        <f t="shared" si="5"/>
        <v>25290000.170531139</v>
      </c>
      <c r="U92">
        <v>202918</v>
      </c>
    </row>
    <row r="93" spans="1:21" x14ac:dyDescent="0.35">
      <c r="A93" s="8"/>
      <c r="B93" s="4">
        <v>43966</v>
      </c>
      <c r="C93">
        <v>92</v>
      </c>
      <c r="D93">
        <v>392360</v>
      </c>
      <c r="E93">
        <f t="shared" si="3"/>
        <v>401358.44091852271</v>
      </c>
      <c r="F93">
        <f t="shared" si="4"/>
        <v>8998.4409185227123</v>
      </c>
      <c r="G93">
        <f t="shared" si="5"/>
        <v>80971938.964143872</v>
      </c>
      <c r="U93">
        <v>218223</v>
      </c>
    </row>
    <row r="94" spans="1:21" x14ac:dyDescent="0.35">
      <c r="A94" s="8"/>
      <c r="B94" s="4">
        <v>43967</v>
      </c>
      <c r="C94">
        <v>93</v>
      </c>
      <c r="D94">
        <v>414661</v>
      </c>
      <c r="E94">
        <f t="shared" si="3"/>
        <v>421620.17629244149</v>
      </c>
      <c r="F94">
        <f t="shared" si="4"/>
        <v>6959.1762924414943</v>
      </c>
      <c r="G94">
        <f t="shared" si="5"/>
        <v>48430134.669279739</v>
      </c>
      <c r="U94">
        <v>233142</v>
      </c>
    </row>
    <row r="95" spans="1:21" x14ac:dyDescent="0.35">
      <c r="A95" s="8"/>
      <c r="B95" s="4">
        <v>43968</v>
      </c>
      <c r="C95">
        <v>94</v>
      </c>
      <c r="D95">
        <v>438812</v>
      </c>
      <c r="E95">
        <f t="shared" si="3"/>
        <v>442481.3636758186</v>
      </c>
      <c r="F95">
        <f t="shared" si="4"/>
        <v>3669.363675818604</v>
      </c>
      <c r="G95">
        <f t="shared" si="5"/>
        <v>13464229.785417017</v>
      </c>
      <c r="U95">
        <v>241080</v>
      </c>
    </row>
    <row r="96" spans="1:21" x14ac:dyDescent="0.35">
      <c r="A96" s="8"/>
      <c r="B96" s="4">
        <v>43969</v>
      </c>
      <c r="C96">
        <v>95</v>
      </c>
      <c r="D96">
        <v>468338</v>
      </c>
      <c r="E96">
        <f t="shared" si="3"/>
        <v>463939.42133386387</v>
      </c>
      <c r="F96">
        <f t="shared" si="4"/>
        <v>-4398.5786661361344</v>
      </c>
      <c r="G96">
        <f t="shared" si="5"/>
        <v>19347494.282187935</v>
      </c>
      <c r="U96">
        <v>255368</v>
      </c>
    </row>
    <row r="97" spans="1:21" x14ac:dyDescent="0.35">
      <c r="A97" s="8"/>
      <c r="B97" s="4">
        <v>43970</v>
      </c>
      <c r="C97">
        <v>96</v>
      </c>
      <c r="D97">
        <v>498440</v>
      </c>
      <c r="E97">
        <f t="shared" si="3"/>
        <v>485990.95419944712</v>
      </c>
      <c r="F97">
        <f t="shared" si="4"/>
        <v>-12449.045800552878</v>
      </c>
      <c r="G97">
        <f t="shared" si="5"/>
        <v>154978741.34426326</v>
      </c>
      <c r="U97">
        <v>271885</v>
      </c>
    </row>
    <row r="98" spans="1:21" x14ac:dyDescent="0.35">
      <c r="A98" s="8"/>
      <c r="B98" s="4">
        <v>43971</v>
      </c>
      <c r="C98">
        <v>97</v>
      </c>
      <c r="D98">
        <v>514849</v>
      </c>
      <c r="E98">
        <f t="shared" si="3"/>
        <v>508631.76573789853</v>
      </c>
      <c r="F98">
        <f t="shared" si="4"/>
        <v>-6217.2342621014686</v>
      </c>
      <c r="G98">
        <f t="shared" si="5"/>
        <v>38654001.869848393</v>
      </c>
      <c r="U98">
        <v>293357</v>
      </c>
    </row>
    <row r="99" spans="1:21" x14ac:dyDescent="0.35">
      <c r="A99" s="8"/>
      <c r="B99" s="4">
        <v>43972</v>
      </c>
      <c r="C99">
        <v>98</v>
      </c>
      <c r="D99">
        <v>529405</v>
      </c>
      <c r="E99">
        <f t="shared" si="3"/>
        <v>531856.87200702587</v>
      </c>
      <c r="F99">
        <f t="shared" si="4"/>
        <v>2451.8720070258714</v>
      </c>
      <c r="G99">
        <f t="shared" si="5"/>
        <v>6011676.338837075</v>
      </c>
      <c r="U99">
        <v>310921</v>
      </c>
    </row>
    <row r="100" spans="1:21" x14ac:dyDescent="0.35">
      <c r="A100" s="8"/>
      <c r="B100" s="4">
        <v>43973</v>
      </c>
      <c r="C100">
        <v>99</v>
      </c>
      <c r="D100">
        <v>556668</v>
      </c>
      <c r="E100">
        <f t="shared" si="3"/>
        <v>555660.51780155848</v>
      </c>
      <c r="F100">
        <f t="shared" si="4"/>
        <v>-1007.4821984415175</v>
      </c>
      <c r="G100">
        <f t="shared" si="5"/>
        <v>1015020.3801765533</v>
      </c>
      <c r="U100">
        <v>330890</v>
      </c>
    </row>
    <row r="101" spans="1:21" x14ac:dyDescent="0.35">
      <c r="A101" s="8"/>
      <c r="B101" s="4">
        <v>43974</v>
      </c>
      <c r="C101">
        <v>100</v>
      </c>
      <c r="D101">
        <v>583980</v>
      </c>
      <c r="E101">
        <f t="shared" si="3"/>
        <v>580036.19475544</v>
      </c>
      <c r="F101">
        <f t="shared" si="4"/>
        <v>-3943.8052445600042</v>
      </c>
      <c r="G101">
        <f t="shared" si="5"/>
        <v>15553599.807018995</v>
      </c>
      <c r="U101">
        <v>347398</v>
      </c>
    </row>
    <row r="102" spans="1:21" x14ac:dyDescent="0.35">
      <c r="A102" s="8"/>
      <c r="B102" s="4">
        <v>43975</v>
      </c>
      <c r="C102">
        <v>101</v>
      </c>
      <c r="D102">
        <v>615870</v>
      </c>
      <c r="E102">
        <f t="shared" si="3"/>
        <v>604976.66127907194</v>
      </c>
      <c r="F102">
        <f t="shared" si="4"/>
        <v>-10893.338720928063</v>
      </c>
      <c r="G102">
        <f t="shared" si="5"/>
        <v>118664828.48887064</v>
      </c>
      <c r="U102">
        <v>363618</v>
      </c>
    </row>
    <row r="103" spans="1:21" x14ac:dyDescent="0.35">
      <c r="A103" s="8"/>
      <c r="B103" s="4">
        <v>43976</v>
      </c>
      <c r="C103">
        <v>102</v>
      </c>
      <c r="D103">
        <v>646006</v>
      </c>
      <c r="E103">
        <f t="shared" si="3"/>
        <v>630473.96419784427</v>
      </c>
      <c r="F103">
        <f t="shared" si="4"/>
        <v>-15532.035802155733</v>
      </c>
      <c r="G103">
        <f t="shared" si="5"/>
        <v>241244136.15944749</v>
      </c>
      <c r="U103">
        <v>376669</v>
      </c>
    </row>
    <row r="104" spans="1:21" x14ac:dyDescent="0.35">
      <c r="A104" s="8"/>
      <c r="B104" s="4">
        <v>43977</v>
      </c>
      <c r="C104">
        <v>103</v>
      </c>
      <c r="D104">
        <v>673587</v>
      </c>
      <c r="E104">
        <f t="shared" si="3"/>
        <v>656519.46196137532</v>
      </c>
      <c r="F104">
        <f t="shared" si="4"/>
        <v>-17067.538038624683</v>
      </c>
      <c r="G104">
        <f t="shared" si="5"/>
        <v>291300854.69990051</v>
      </c>
      <c r="U104">
        <v>392360</v>
      </c>
    </row>
    <row r="105" spans="1:21" x14ac:dyDescent="0.35">
      <c r="A105" s="8"/>
      <c r="B105" s="4">
        <v>43978</v>
      </c>
      <c r="C105">
        <v>104</v>
      </c>
      <c r="D105">
        <v>691962</v>
      </c>
      <c r="E105">
        <f t="shared" si="3"/>
        <v>683103.84928597149</v>
      </c>
      <c r="F105">
        <f t="shared" si="4"/>
        <v>-8858.1507140285103</v>
      </c>
      <c r="G105">
        <f t="shared" si="5"/>
        <v>78466834.072443813</v>
      </c>
      <c r="U105">
        <v>414661</v>
      </c>
    </row>
    <row r="106" spans="1:21" x14ac:dyDescent="0.35">
      <c r="A106" s="8"/>
      <c r="B106" s="4">
        <v>43979</v>
      </c>
      <c r="C106">
        <v>105</v>
      </c>
      <c r="D106">
        <v>710887</v>
      </c>
      <c r="E106">
        <f t="shared" si="3"/>
        <v>710217.18309540453</v>
      </c>
      <c r="F106">
        <f t="shared" si="4"/>
        <v>-669.81690459547099</v>
      </c>
      <c r="G106">
        <f t="shared" si="5"/>
        <v>448654.68568185827</v>
      </c>
      <c r="U106">
        <v>438812</v>
      </c>
    </row>
    <row r="107" spans="1:21" x14ac:dyDescent="0.35">
      <c r="A107" s="8"/>
      <c r="B107" s="4">
        <v>43980</v>
      </c>
      <c r="C107">
        <v>106</v>
      </c>
      <c r="D107">
        <v>742084</v>
      </c>
      <c r="E107">
        <f t="shared" si="3"/>
        <v>737848.90962230903</v>
      </c>
      <c r="F107">
        <f t="shared" si="4"/>
        <v>-4235.090377690969</v>
      </c>
      <c r="G107">
        <f t="shared" si="5"/>
        <v>17935990.507210635</v>
      </c>
      <c r="U107">
        <v>468338</v>
      </c>
    </row>
    <row r="108" spans="1:21" x14ac:dyDescent="0.35">
      <c r="A108" s="8"/>
      <c r="B108" s="4">
        <v>43981</v>
      </c>
      <c r="C108">
        <v>107</v>
      </c>
      <c r="D108">
        <v>775184</v>
      </c>
      <c r="E108">
        <f t="shared" si="3"/>
        <v>765987.89253545611</v>
      </c>
      <c r="F108">
        <f t="shared" si="4"/>
        <v>-9196.107464543893</v>
      </c>
      <c r="G108">
        <f t="shared" si="5"/>
        <v>84568392.49943991</v>
      </c>
      <c r="U108">
        <v>498440</v>
      </c>
    </row>
    <row r="109" spans="1:21" x14ac:dyDescent="0.35">
      <c r="A109" s="8"/>
      <c r="B109" s="4">
        <v>43982</v>
      </c>
      <c r="C109">
        <v>108</v>
      </c>
      <c r="D109">
        <v>805649</v>
      </c>
      <c r="E109">
        <f t="shared" si="3"/>
        <v>794622.44195628224</v>
      </c>
      <c r="F109">
        <f t="shared" si="4"/>
        <v>-11026.558043717756</v>
      </c>
      <c r="G109">
        <f t="shared" si="5"/>
        <v>121584982.29147674</v>
      </c>
      <c r="U109">
        <v>514849</v>
      </c>
    </row>
    <row r="110" spans="1:21" x14ac:dyDescent="0.35">
      <c r="A110" s="8"/>
      <c r="B110" s="4">
        <v>43983</v>
      </c>
      <c r="C110">
        <v>109</v>
      </c>
      <c r="D110">
        <v>829902</v>
      </c>
      <c r="E110">
        <f t="shared" si="3"/>
        <v>823740.34423401067</v>
      </c>
      <c r="F110">
        <f t="shared" si="4"/>
        <v>-6161.6557659893297</v>
      </c>
      <c r="G110">
        <f t="shared" si="5"/>
        <v>37966001.778549552</v>
      </c>
      <c r="U110">
        <v>529405</v>
      </c>
    </row>
    <row r="111" spans="1:21" x14ac:dyDescent="0.35">
      <c r="A111" s="8"/>
      <c r="B111" s="4">
        <v>43984</v>
      </c>
      <c r="C111">
        <v>110</v>
      </c>
      <c r="D111">
        <v>850796</v>
      </c>
      <c r="E111">
        <f t="shared" si="3"/>
        <v>853328.89234645956</v>
      </c>
      <c r="F111">
        <f t="shared" si="4"/>
        <v>2532.8923464595573</v>
      </c>
      <c r="G111">
        <f t="shared" si="5"/>
        <v>6415543.638753402</v>
      </c>
      <c r="U111">
        <v>556668</v>
      </c>
    </row>
    <row r="112" spans="1:21" x14ac:dyDescent="0.35">
      <c r="A112" s="8"/>
      <c r="B112" s="4">
        <v>43985</v>
      </c>
      <c r="C112">
        <v>111</v>
      </c>
      <c r="D112">
        <v>867882</v>
      </c>
      <c r="E112">
        <f t="shared" si="3"/>
        <v>883374.91680288408</v>
      </c>
      <c r="F112">
        <f t="shared" si="4"/>
        <v>15492.91680288408</v>
      </c>
      <c r="G112">
        <f t="shared" si="5"/>
        <v>240030471.06108785</v>
      </c>
      <c r="U112">
        <v>583980</v>
      </c>
    </row>
    <row r="113" spans="1:21" x14ac:dyDescent="0.35">
      <c r="A113" s="8"/>
      <c r="B113" s="4">
        <v>43986</v>
      </c>
      <c r="C113">
        <v>112</v>
      </c>
      <c r="D113">
        <v>891556</v>
      </c>
      <c r="E113">
        <f t="shared" si="3"/>
        <v>913864.81692012365</v>
      </c>
      <c r="F113">
        <f t="shared" si="4"/>
        <v>22308.816920123645</v>
      </c>
      <c r="G113">
        <f t="shared" si="5"/>
        <v>497683312.37559503</v>
      </c>
      <c r="U113">
        <v>615870</v>
      </c>
    </row>
    <row r="114" spans="1:21" x14ac:dyDescent="0.35">
      <c r="A114" s="8"/>
      <c r="B114" s="4">
        <v>43987</v>
      </c>
      <c r="C114">
        <v>113</v>
      </c>
      <c r="D114">
        <v>928834</v>
      </c>
      <c r="E114">
        <f t="shared" si="3"/>
        <v>944784.59235854738</v>
      </c>
      <c r="F114">
        <f t="shared" si="4"/>
        <v>15950.592358547379</v>
      </c>
      <c r="G114">
        <f t="shared" si="5"/>
        <v>254421396.58855006</v>
      </c>
      <c r="U114">
        <v>646006</v>
      </c>
    </row>
    <row r="115" spans="1:21" x14ac:dyDescent="0.35">
      <c r="A115" s="8"/>
      <c r="B115" s="4">
        <v>43988</v>
      </c>
      <c r="C115">
        <v>114</v>
      </c>
      <c r="D115">
        <v>960309</v>
      </c>
      <c r="E115">
        <f t="shared" si="3"/>
        <v>976119.87479912268</v>
      </c>
      <c r="F115">
        <f t="shared" si="4"/>
        <v>15810.874799122685</v>
      </c>
      <c r="G115">
        <f t="shared" si="5"/>
        <v>249983761.91353279</v>
      </c>
      <c r="U115">
        <v>673587</v>
      </c>
    </row>
    <row r="116" spans="1:21" x14ac:dyDescent="0.35">
      <c r="A116" s="8"/>
      <c r="B116" s="4">
        <v>43989</v>
      </c>
      <c r="C116">
        <v>115</v>
      </c>
      <c r="D116">
        <v>983359</v>
      </c>
      <c r="E116">
        <f t="shared" si="3"/>
        <v>1007855.9596499612</v>
      </c>
      <c r="F116">
        <f t="shared" si="4"/>
        <v>24496.959649961209</v>
      </c>
      <c r="G116">
        <f t="shared" si="5"/>
        <v>600101032.09182763</v>
      </c>
      <c r="U116">
        <v>691962</v>
      </c>
    </row>
    <row r="117" spans="1:21" x14ac:dyDescent="0.35">
      <c r="A117" s="8"/>
      <c r="B117" s="4">
        <v>43990</v>
      </c>
      <c r="C117">
        <v>116</v>
      </c>
      <c r="D117">
        <v>1038568</v>
      </c>
      <c r="E117">
        <f t="shared" si="3"/>
        <v>1039977.8376840147</v>
      </c>
      <c r="F117">
        <f t="shared" si="4"/>
        <v>1409.8376840146957</v>
      </c>
      <c r="G117">
        <f t="shared" si="5"/>
        <v>1987642.2952679209</v>
      </c>
      <c r="U117">
        <v>710887</v>
      </c>
    </row>
    <row r="118" spans="1:21" x14ac:dyDescent="0.35">
      <c r="A118" s="8"/>
      <c r="B118" s="4">
        <v>43991</v>
      </c>
      <c r="C118">
        <v>117</v>
      </c>
      <c r="D118">
        <v>1070139</v>
      </c>
      <c r="E118">
        <f t="shared" si="3"/>
        <v>1072470.2264978925</v>
      </c>
      <c r="F118">
        <f t="shared" si="4"/>
        <v>2331.2264978925232</v>
      </c>
      <c r="G118">
        <f t="shared" si="5"/>
        <v>5434616.9844762385</v>
      </c>
      <c r="U118">
        <v>742084</v>
      </c>
    </row>
    <row r="119" spans="1:21" x14ac:dyDescent="0.35">
      <c r="A119" s="8"/>
      <c r="B119" s="4">
        <v>43992</v>
      </c>
      <c r="C119">
        <v>118</v>
      </c>
      <c r="D119">
        <v>1086990</v>
      </c>
      <c r="E119">
        <f t="shared" si="3"/>
        <v>1105317.6017095032</v>
      </c>
      <c r="F119">
        <f t="shared" si="4"/>
        <v>18327.601709503215</v>
      </c>
      <c r="G119">
        <f t="shared" si="5"/>
        <v>335900984.42218518</v>
      </c>
      <c r="U119">
        <v>775184</v>
      </c>
    </row>
    <row r="120" spans="1:21" x14ac:dyDescent="0.35">
      <c r="A120" s="8"/>
      <c r="B120" s="4">
        <v>43993</v>
      </c>
      <c r="C120">
        <v>119</v>
      </c>
      <c r="D120">
        <v>1111348</v>
      </c>
      <c r="E120">
        <f t="shared" si="3"/>
        <v>1138504.2277935939</v>
      </c>
      <c r="F120">
        <f t="shared" si="4"/>
        <v>27156.227793593891</v>
      </c>
      <c r="G120">
        <f t="shared" si="5"/>
        <v>737460707.97756135</v>
      </c>
      <c r="U120">
        <v>805649</v>
      </c>
    </row>
    <row r="121" spans="1:21" x14ac:dyDescent="0.35">
      <c r="A121" s="8"/>
      <c r="B121" s="4">
        <v>43994</v>
      </c>
      <c r="C121">
        <v>120</v>
      </c>
      <c r="D121">
        <v>1151479</v>
      </c>
      <c r="E121">
        <f t="shared" si="3"/>
        <v>1172014.1884852119</v>
      </c>
      <c r="F121">
        <f t="shared" si="4"/>
        <v>20535.188485211926</v>
      </c>
      <c r="G121">
        <f t="shared" si="5"/>
        <v>421693966.12318045</v>
      </c>
      <c r="U121">
        <v>829902</v>
      </c>
    </row>
    <row r="122" spans="1:21" x14ac:dyDescent="0.35">
      <c r="A122" s="8"/>
      <c r="B122" s="4">
        <v>43995</v>
      </c>
      <c r="C122">
        <v>121</v>
      </c>
      <c r="D122">
        <v>1192474</v>
      </c>
      <c r="E122">
        <f t="shared" si="3"/>
        <v>1205831.4166610923</v>
      </c>
      <c r="F122">
        <f t="shared" si="4"/>
        <v>13357.416661092313</v>
      </c>
      <c r="G122">
        <f t="shared" si="5"/>
        <v>178420579.8580265</v>
      </c>
      <c r="U122">
        <v>850796</v>
      </c>
    </row>
    <row r="123" spans="1:21" x14ac:dyDescent="0.35">
      <c r="A123" s="8"/>
      <c r="B123" s="4">
        <v>43996</v>
      </c>
      <c r="C123">
        <v>122</v>
      </c>
      <c r="D123">
        <v>1233147</v>
      </c>
      <c r="E123">
        <f t="shared" si="3"/>
        <v>1239939.7236412195</v>
      </c>
      <c r="F123">
        <f t="shared" si="4"/>
        <v>6792.7236412195489</v>
      </c>
      <c r="G123">
        <f t="shared" si="5"/>
        <v>46141094.465982966</v>
      </c>
      <c r="U123">
        <v>867882</v>
      </c>
    </row>
    <row r="124" spans="1:21" x14ac:dyDescent="0.35">
      <c r="A124" s="8"/>
      <c r="B124" s="4">
        <v>43997</v>
      </c>
      <c r="C124">
        <v>123</v>
      </c>
      <c r="D124">
        <v>1280054</v>
      </c>
      <c r="E124">
        <f t="shared" si="3"/>
        <v>1274322.8278332141</v>
      </c>
      <c r="F124">
        <f t="shared" si="4"/>
        <v>-5731.1721667859238</v>
      </c>
      <c r="G124">
        <f t="shared" si="5"/>
        <v>32846334.405341659</v>
      </c>
      <c r="U124">
        <v>891556</v>
      </c>
    </row>
    <row r="125" spans="1:21" x14ac:dyDescent="0.35">
      <c r="A125" s="8"/>
      <c r="B125" s="4">
        <v>43998</v>
      </c>
      <c r="C125">
        <v>124</v>
      </c>
      <c r="D125">
        <v>1315941</v>
      </c>
      <c r="E125">
        <f t="shared" si="3"/>
        <v>1308964.3826695275</v>
      </c>
      <c r="F125">
        <f t="shared" si="4"/>
        <v>-6976.6173304724507</v>
      </c>
      <c r="G125">
        <f t="shared" si="5"/>
        <v>48673189.375848547</v>
      </c>
      <c r="U125">
        <v>928834</v>
      </c>
    </row>
    <row r="126" spans="1:21" x14ac:dyDescent="0.35">
      <c r="A126" s="8"/>
      <c r="B126" s="4">
        <v>43999</v>
      </c>
      <c r="C126">
        <v>125</v>
      </c>
      <c r="D126">
        <v>1345254</v>
      </c>
      <c r="E126">
        <f t="shared" si="3"/>
        <v>1343848.0037778588</v>
      </c>
      <c r="F126">
        <f t="shared" si="4"/>
        <v>-1405.9962221411988</v>
      </c>
      <c r="G126">
        <f t="shared" si="5"/>
        <v>1976825.3766753234</v>
      </c>
      <c r="U126">
        <v>960309</v>
      </c>
    </row>
    <row r="127" spans="1:21" x14ac:dyDescent="0.35">
      <c r="A127" s="8"/>
      <c r="B127" s="4">
        <v>44000</v>
      </c>
      <c r="C127">
        <v>126</v>
      </c>
      <c r="D127">
        <v>1370488</v>
      </c>
      <c r="E127">
        <f t="shared" si="3"/>
        <v>1378957.2953407655</v>
      </c>
      <c r="F127">
        <f t="shared" si="4"/>
        <v>8469.2953407655004</v>
      </c>
      <c r="G127">
        <f t="shared" si="5"/>
        <v>71728963.569112211</v>
      </c>
      <c r="U127">
        <v>983359</v>
      </c>
    </row>
    <row r="128" spans="1:21" x14ac:dyDescent="0.35">
      <c r="A128" s="8"/>
      <c r="B128" s="4">
        <v>44001</v>
      </c>
      <c r="C128">
        <v>127</v>
      </c>
      <c r="D128">
        <v>1408485</v>
      </c>
      <c r="E128">
        <f t="shared" si="3"/>
        <v>1414275.8755999843</v>
      </c>
      <c r="F128">
        <f t="shared" si="4"/>
        <v>5790.8755999843124</v>
      </c>
      <c r="G128">
        <f t="shared" si="5"/>
        <v>33534240.21449367</v>
      </c>
      <c r="U128">
        <v>1038568</v>
      </c>
    </row>
    <row r="129" spans="1:21" x14ac:dyDescent="0.35">
      <c r="A129" s="8"/>
      <c r="B129" s="4">
        <v>44002</v>
      </c>
      <c r="C129">
        <v>128</v>
      </c>
      <c r="D129">
        <v>1453369</v>
      </c>
      <c r="E129">
        <f t="shared" si="3"/>
        <v>1449787.4014692255</v>
      </c>
      <c r="F129">
        <f t="shared" si="4"/>
        <v>-3581.5985307744704</v>
      </c>
      <c r="G129">
        <f t="shared" si="5"/>
        <v>12827848.035645844</v>
      </c>
      <c r="U129">
        <v>1070139</v>
      </c>
    </row>
    <row r="130" spans="1:21" x14ac:dyDescent="0.35">
      <c r="A130" s="8"/>
      <c r="B130" s="4">
        <v>44003</v>
      </c>
      <c r="C130">
        <v>129</v>
      </c>
      <c r="D130">
        <v>1501353</v>
      </c>
      <c r="E130">
        <f t="shared" si="3"/>
        <v>1485475.5922217476</v>
      </c>
      <c r="F130">
        <f t="shared" si="4"/>
        <v>-15877.407778252382</v>
      </c>
      <c r="G130">
        <f t="shared" si="5"/>
        <v>252092077.75690922</v>
      </c>
      <c r="U130">
        <v>1086990</v>
      </c>
    </row>
    <row r="131" spans="1:21" x14ac:dyDescent="0.35">
      <c r="A131" s="8"/>
      <c r="B131" s="4">
        <v>44004</v>
      </c>
      <c r="C131">
        <v>130</v>
      </c>
      <c r="D131">
        <v>1543341</v>
      </c>
      <c r="E131">
        <f t="shared" ref="E131:E135" si="6">((EXP(N$3*O$3*C131)/((M$3^N$3)+(D$2^N$3)*(EXP(N$3*O$3*C131)-1)))^(1/N$3))*M$3*D$2</f>
        <v>1521324.2522291811</v>
      </c>
      <c r="F131">
        <f t="shared" ref="F131:F135" si="7">E131-D131</f>
        <v>-22016.747770818882</v>
      </c>
      <c r="G131">
        <f t="shared" ref="G131:G135" si="8">F131^2</f>
        <v>484737182.40385818</v>
      </c>
      <c r="U131">
        <v>1111348</v>
      </c>
    </row>
    <row r="132" spans="1:21" x14ac:dyDescent="0.35">
      <c r="A132" s="8"/>
      <c r="B132" s="4">
        <v>44005</v>
      </c>
      <c r="C132">
        <v>131</v>
      </c>
      <c r="D132">
        <v>1578376</v>
      </c>
      <c r="E132">
        <f t="shared" si="6"/>
        <v>1557317.2927270331</v>
      </c>
      <c r="F132">
        <f t="shared" si="7"/>
        <v>-21058.707272966858</v>
      </c>
      <c r="G132">
        <f t="shared" si="8"/>
        <v>443469152.00850725</v>
      </c>
      <c r="U132">
        <v>1151479</v>
      </c>
    </row>
    <row r="133" spans="1:21" x14ac:dyDescent="0.35">
      <c r="A133" s="8"/>
      <c r="B133" s="4">
        <v>44006</v>
      </c>
      <c r="C133">
        <v>132</v>
      </c>
      <c r="D133">
        <v>1604585</v>
      </c>
      <c r="E133">
        <f t="shared" si="6"/>
        <v>1593438.7525926586</v>
      </c>
      <c r="F133">
        <f t="shared" si="7"/>
        <v>-11146.247407341376</v>
      </c>
      <c r="G133">
        <f t="shared" si="8"/>
        <v>124238831.26566434</v>
      </c>
      <c r="U133">
        <v>1192474</v>
      </c>
    </row>
    <row r="134" spans="1:21" x14ac:dyDescent="0.35">
      <c r="A134" s="8"/>
      <c r="B134" s="4">
        <v>44007</v>
      </c>
      <c r="C134">
        <v>133</v>
      </c>
      <c r="D134">
        <v>1626071</v>
      </c>
      <c r="E134">
        <f t="shared" si="6"/>
        <v>1629672.8181148765</v>
      </c>
      <c r="F134">
        <f t="shared" si="7"/>
        <v>3601.8181148765143</v>
      </c>
      <c r="G134">
        <f t="shared" si="8"/>
        <v>12973093.732652606</v>
      </c>
      <c r="U134">
        <v>1233147</v>
      </c>
    </row>
    <row r="135" spans="1:21" x14ac:dyDescent="0.35">
      <c r="B135" s="4">
        <v>44008</v>
      </c>
      <c r="C135">
        <v>134</v>
      </c>
      <c r="D135">
        <v>1716196</v>
      </c>
      <c r="E135">
        <f t="shared" si="6"/>
        <v>1666003.841758905</v>
      </c>
      <c r="F135">
        <f t="shared" si="7"/>
        <v>-50192.158241095021</v>
      </c>
      <c r="G135">
        <f t="shared" si="8"/>
        <v>2519252748.8991227</v>
      </c>
    </row>
    <row r="136" spans="1:21" x14ac:dyDescent="0.35">
      <c r="B136" s="9">
        <v>44009</v>
      </c>
      <c r="C136">
        <v>135</v>
      </c>
      <c r="D136">
        <v>1759103</v>
      </c>
      <c r="E136" s="11" t="s">
        <v>20</v>
      </c>
      <c r="F136" s="10"/>
      <c r="G136" s="10"/>
    </row>
    <row r="137" spans="1:21" x14ac:dyDescent="0.35">
      <c r="B137" s="9">
        <v>44010</v>
      </c>
      <c r="C137">
        <v>136</v>
      </c>
      <c r="D137">
        <v>1804338</v>
      </c>
      <c r="E137" s="10"/>
      <c r="F137" s="11" t="s">
        <v>17</v>
      </c>
      <c r="G137" s="10"/>
    </row>
    <row r="138" spans="1:21" x14ac:dyDescent="0.35">
      <c r="B138" s="9">
        <v>44011</v>
      </c>
      <c r="C138">
        <v>137</v>
      </c>
      <c r="D138">
        <v>1840812</v>
      </c>
      <c r="E138" s="10"/>
      <c r="F138" s="11" t="s">
        <v>18</v>
      </c>
      <c r="G138" s="10"/>
    </row>
    <row r="139" spans="1:21" x14ac:dyDescent="0.35">
      <c r="B139" s="9">
        <v>44012</v>
      </c>
      <c r="C139">
        <v>138</v>
      </c>
      <c r="D139">
        <v>1866176</v>
      </c>
      <c r="E139" s="10"/>
      <c r="F139" s="11" t="s">
        <v>19</v>
      </c>
      <c r="G139" s="10"/>
    </row>
    <row r="140" spans="1:21" x14ac:dyDescent="0.35">
      <c r="B140" s="9">
        <v>44013</v>
      </c>
      <c r="C140">
        <v>139</v>
      </c>
      <c r="D140">
        <v>1887959</v>
      </c>
      <c r="E140" s="10"/>
      <c r="F140" s="10"/>
      <c r="G140" s="10"/>
    </row>
    <row r="141" spans="1:21" x14ac:dyDescent="0.35">
      <c r="B141" s="9">
        <v>44014</v>
      </c>
      <c r="C141">
        <v>140</v>
      </c>
      <c r="D141">
        <v>1931204</v>
      </c>
    </row>
    <row r="142" spans="1:21" x14ac:dyDescent="0.35">
      <c r="B142" s="9">
        <v>44015</v>
      </c>
      <c r="C142">
        <v>141</v>
      </c>
      <c r="D142">
        <v>1970909</v>
      </c>
    </row>
    <row r="143" spans="1:21" x14ac:dyDescent="0.35">
      <c r="B143" s="9">
        <v>44016</v>
      </c>
      <c r="C143">
        <v>142</v>
      </c>
      <c r="D143">
        <v>2014738</v>
      </c>
    </row>
    <row r="144" spans="1:21" x14ac:dyDescent="0.35">
      <c r="B144" s="9">
        <v>44017</v>
      </c>
      <c r="C144">
        <v>143</v>
      </c>
      <c r="D144">
        <v>2075246</v>
      </c>
    </row>
    <row r="145" spans="2:4" x14ac:dyDescent="0.35">
      <c r="B145" s="9">
        <v>44018</v>
      </c>
      <c r="C145">
        <v>144</v>
      </c>
      <c r="D145">
        <v>2099896</v>
      </c>
    </row>
    <row r="146" spans="2:4" x14ac:dyDescent="0.35">
      <c r="B146" s="9">
        <v>44019</v>
      </c>
      <c r="C146">
        <v>145</v>
      </c>
      <c r="D146">
        <v>2121645</v>
      </c>
    </row>
    <row r="147" spans="2:4" x14ac:dyDescent="0.35">
      <c r="B147" s="9">
        <v>44020</v>
      </c>
      <c r="C147">
        <v>146</v>
      </c>
      <c r="D147">
        <v>2166532</v>
      </c>
    </row>
    <row r="148" spans="2:4" x14ac:dyDescent="0.35">
      <c r="B148" s="9">
        <v>44021</v>
      </c>
      <c r="C148">
        <v>147</v>
      </c>
      <c r="D148">
        <v>2231871</v>
      </c>
    </row>
    <row r="149" spans="2:4" x14ac:dyDescent="0.35">
      <c r="B149" s="9">
        <v>44022</v>
      </c>
      <c r="C149">
        <v>148</v>
      </c>
      <c r="D149">
        <v>2289951</v>
      </c>
    </row>
    <row r="150" spans="2:4" x14ac:dyDescent="0.35">
      <c r="B150" s="9">
        <v>44023</v>
      </c>
      <c r="C150">
        <v>149</v>
      </c>
      <c r="D150">
        <v>2348200</v>
      </c>
    </row>
    <row r="151" spans="2:4" x14ac:dyDescent="0.35">
      <c r="B151" s="9">
        <v>44024</v>
      </c>
      <c r="C151">
        <v>150</v>
      </c>
      <c r="D151">
        <v>2396434</v>
      </c>
    </row>
    <row r="152" spans="2:4" x14ac:dyDescent="0.35">
      <c r="B152" s="9">
        <v>44025</v>
      </c>
      <c r="C152">
        <v>151</v>
      </c>
      <c r="D152">
        <v>2419901</v>
      </c>
    </row>
    <row r="153" spans="2:4" x14ac:dyDescent="0.35">
      <c r="B153" s="9">
        <v>44026</v>
      </c>
      <c r="C153">
        <v>152</v>
      </c>
      <c r="D153">
        <v>2443480</v>
      </c>
    </row>
    <row r="154" spans="2:4" x14ac:dyDescent="0.35">
      <c r="B154" s="9">
        <v>44027</v>
      </c>
      <c r="C154">
        <v>153</v>
      </c>
      <c r="D154">
        <v>2484649</v>
      </c>
    </row>
    <row r="155" spans="2:4" x14ac:dyDescent="0.35">
      <c r="B155" s="9">
        <v>44028</v>
      </c>
      <c r="C155">
        <v>154</v>
      </c>
      <c r="D155">
        <v>2555518</v>
      </c>
    </row>
    <row r="156" spans="2:4" x14ac:dyDescent="0.35">
      <c r="B156" s="9">
        <v>44029</v>
      </c>
      <c r="C156">
        <v>155</v>
      </c>
      <c r="D156">
        <v>2613789</v>
      </c>
    </row>
    <row r="157" spans="2:4" x14ac:dyDescent="0.35">
      <c r="B157" s="9">
        <v>44030</v>
      </c>
      <c r="C157">
        <v>156</v>
      </c>
      <c r="D157">
        <v>2666299</v>
      </c>
    </row>
    <row r="158" spans="2:4" x14ac:dyDescent="0.35">
      <c r="B158" s="9">
        <v>44031</v>
      </c>
      <c r="C158">
        <v>157</v>
      </c>
      <c r="D158">
        <v>2708876</v>
      </c>
    </row>
    <row r="159" spans="2:4" x14ac:dyDescent="0.35">
      <c r="B159" s="9">
        <v>44032</v>
      </c>
      <c r="C159">
        <v>158</v>
      </c>
      <c r="D159">
        <v>2733677</v>
      </c>
    </row>
    <row r="160" spans="2:4" x14ac:dyDescent="0.35">
      <c r="B160" s="9">
        <v>44033</v>
      </c>
      <c r="C160">
        <v>159</v>
      </c>
      <c r="D160">
        <v>2751665</v>
      </c>
    </row>
    <row r="161" spans="2:4" x14ac:dyDescent="0.35">
      <c r="B161" s="9">
        <v>44034</v>
      </c>
      <c r="C161">
        <v>160</v>
      </c>
      <c r="D161">
        <v>2808076</v>
      </c>
    </row>
    <row r="162" spans="2:4" x14ac:dyDescent="0.35">
      <c r="B162" s="9">
        <v>44035</v>
      </c>
      <c r="C162">
        <v>161</v>
      </c>
      <c r="D162">
        <v>2862761</v>
      </c>
    </row>
    <row r="163" spans="2:4" x14ac:dyDescent="0.35">
      <c r="B163" s="9">
        <v>44036</v>
      </c>
      <c r="C163">
        <v>162</v>
      </c>
      <c r="D163">
        <v>2917562</v>
      </c>
    </row>
    <row r="164" spans="2:4" x14ac:dyDescent="0.35">
      <c r="B164" s="9">
        <v>44037</v>
      </c>
      <c r="C164">
        <v>163</v>
      </c>
      <c r="D164">
        <v>2967064</v>
      </c>
    </row>
    <row r="165" spans="2:4" x14ac:dyDescent="0.35">
      <c r="B165" s="9">
        <v>44038</v>
      </c>
      <c r="C165">
        <v>164</v>
      </c>
      <c r="D165">
        <v>3013369</v>
      </c>
    </row>
    <row r="166" spans="2:4" x14ac:dyDescent="0.35">
      <c r="B166" s="9">
        <v>44039</v>
      </c>
      <c r="C166">
        <v>165</v>
      </c>
      <c r="D166">
        <v>3035582</v>
      </c>
    </row>
    <row r="167" spans="2:4" x14ac:dyDescent="0.35">
      <c r="B167" s="9">
        <v>44040</v>
      </c>
      <c r="C167">
        <v>166</v>
      </c>
      <c r="D167">
        <v>3057470</v>
      </c>
    </row>
    <row r="168" spans="2:4" x14ac:dyDescent="0.35">
      <c r="B168" s="9">
        <v>44041</v>
      </c>
      <c r="C168">
        <v>167</v>
      </c>
      <c r="D168">
        <v>3112939</v>
      </c>
    </row>
    <row r="169" spans="2:4" x14ac:dyDescent="0.35">
      <c r="B169" s="9">
        <v>44042</v>
      </c>
      <c r="C169">
        <v>168</v>
      </c>
      <c r="D169">
        <v>3170474</v>
      </c>
    </row>
    <row r="170" spans="2:4" x14ac:dyDescent="0.35">
      <c r="B170" s="9">
        <v>44043</v>
      </c>
      <c r="C170">
        <v>169</v>
      </c>
      <c r="D170">
        <v>3229621</v>
      </c>
    </row>
    <row r="171" spans="2:4" x14ac:dyDescent="0.35">
      <c r="B171" s="9">
        <v>44044</v>
      </c>
      <c r="C171">
        <v>170</v>
      </c>
      <c r="D171">
        <v>3278895</v>
      </c>
    </row>
    <row r="172" spans="2:4" x14ac:dyDescent="0.35">
      <c r="B172" s="9">
        <v>44045</v>
      </c>
      <c r="C172">
        <v>171</v>
      </c>
      <c r="D172">
        <v>3317832</v>
      </c>
    </row>
    <row r="173" spans="2:4" x14ac:dyDescent="0.35">
      <c r="B173" s="9">
        <v>44046</v>
      </c>
      <c r="C173">
        <v>172</v>
      </c>
      <c r="D173">
        <v>3340197</v>
      </c>
    </row>
    <row r="174" spans="2:4" x14ac:dyDescent="0.35">
      <c r="B174" s="9">
        <v>44047</v>
      </c>
      <c r="C174">
        <v>173</v>
      </c>
      <c r="D174">
        <v>3363235</v>
      </c>
    </row>
    <row r="175" spans="2:4" x14ac:dyDescent="0.35">
      <c r="B175" s="9">
        <v>44048</v>
      </c>
      <c r="C175">
        <v>174</v>
      </c>
      <c r="D175">
        <v>3411872</v>
      </c>
    </row>
    <row r="176" spans="2:4" x14ac:dyDescent="0.35">
      <c r="B176" s="9">
        <v>44049</v>
      </c>
      <c r="C176">
        <v>175</v>
      </c>
      <c r="D176">
        <v>3460413</v>
      </c>
    </row>
    <row r="177" spans="2:4" x14ac:dyDescent="0.35">
      <c r="B177" s="9">
        <v>44050</v>
      </c>
      <c r="C177">
        <v>176</v>
      </c>
      <c r="D177">
        <v>3505097</v>
      </c>
    </row>
    <row r="178" spans="2:4" x14ac:dyDescent="0.35">
      <c r="B178" s="9">
        <v>44051</v>
      </c>
      <c r="C178">
        <v>177</v>
      </c>
      <c r="D178">
        <v>3536488</v>
      </c>
    </row>
    <row r="179" spans="2:4" x14ac:dyDescent="0.35">
      <c r="B179" s="9">
        <v>44052</v>
      </c>
      <c r="C179">
        <v>178</v>
      </c>
      <c r="D179">
        <v>3582698</v>
      </c>
    </row>
    <row r="180" spans="2:4" x14ac:dyDescent="0.35">
      <c r="B180" s="9">
        <v>44053</v>
      </c>
      <c r="C180">
        <v>179</v>
      </c>
      <c r="D180">
        <v>3605783</v>
      </c>
    </row>
    <row r="181" spans="2:4" x14ac:dyDescent="0.35">
      <c r="B181" s="9">
        <v>44054</v>
      </c>
      <c r="C181">
        <v>180</v>
      </c>
      <c r="D181">
        <v>3627217</v>
      </c>
    </row>
    <row r="182" spans="2:4" x14ac:dyDescent="0.35">
      <c r="B182" s="9">
        <v>44055</v>
      </c>
      <c r="C182">
        <v>181</v>
      </c>
      <c r="D182">
        <v>3674176</v>
      </c>
    </row>
    <row r="183" spans="2:4" x14ac:dyDescent="0.35">
      <c r="B183" s="9">
        <v>44056</v>
      </c>
      <c r="C183">
        <v>182</v>
      </c>
      <c r="D183">
        <v>3722004</v>
      </c>
    </row>
    <row r="184" spans="2:4" x14ac:dyDescent="0.35">
      <c r="B184" s="9">
        <v>44057</v>
      </c>
      <c r="C184">
        <v>183</v>
      </c>
      <c r="D184">
        <v>3764493</v>
      </c>
    </row>
    <row r="185" spans="2:4" x14ac:dyDescent="0.35">
      <c r="B185" s="9">
        <v>44058</v>
      </c>
      <c r="C185">
        <v>184</v>
      </c>
      <c r="D185">
        <v>3812605</v>
      </c>
    </row>
    <row r="186" spans="2:4" x14ac:dyDescent="0.35">
      <c r="B186" s="9">
        <v>44059</v>
      </c>
      <c r="C186">
        <v>185</v>
      </c>
      <c r="D186">
        <v>3846965</v>
      </c>
    </row>
    <row r="187" spans="2:4" x14ac:dyDescent="0.35">
      <c r="B187" s="9">
        <v>44060</v>
      </c>
      <c r="C187">
        <v>186</v>
      </c>
      <c r="D187">
        <v>3862311</v>
      </c>
    </row>
    <row r="188" spans="2:4" x14ac:dyDescent="0.35">
      <c r="B188" s="9">
        <v>44061</v>
      </c>
      <c r="C188">
        <v>187</v>
      </c>
      <c r="D188">
        <v>3910901</v>
      </c>
    </row>
    <row r="189" spans="2:4" x14ac:dyDescent="0.35">
      <c r="B189" s="9">
        <v>44062</v>
      </c>
      <c r="C189">
        <v>188</v>
      </c>
      <c r="D189">
        <v>3952790</v>
      </c>
    </row>
  </sheetData>
  <mergeCells count="1">
    <mergeCell ref="J16:P22"/>
  </mergeCells>
  <dataValidations count="1">
    <dataValidation operator="lessThanOrEqual" allowBlank="1" showInputMessage="1" showErrorMessage="1" sqref="O3 O7:O8 O10:O13" xr:uid="{81C62A21-47BE-42EF-BD98-033E25D5FB4F}"/>
  </dataValidations>
  <pageMargins left="0.7" right="0.7" top="0.75" bottom="0.75" header="0.3" footer="0.3"/>
  <pageSetup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Rozhin M.Kian</dc:creator>
  <cp:lastModifiedBy>ROZHIN</cp:lastModifiedBy>
  <dcterms:created xsi:type="dcterms:W3CDTF">2021-02-05T21:56:54Z</dcterms:created>
  <dcterms:modified xsi:type="dcterms:W3CDTF">2021-02-06T08:18:12Z</dcterms:modified>
</cp:coreProperties>
</file>