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ropbox\My PC (AJP)\Documents\OST\FS2023\SA\Orga\"/>
    </mc:Choice>
  </mc:AlternateContent>
  <xr:revisionPtr revIDLastSave="0" documentId="8_{2525C704-01CA-440F-BDB1-F04D80DC613E}" xr6:coauthVersionLast="47" xr6:coauthVersionMax="47" xr10:uidLastSave="{00000000-0000-0000-0000-000000000000}"/>
  <bookViews>
    <workbookView xWindow="-108" yWindow="-108" windowWidth="23256" windowHeight="12720" xr2:uid="{E049B4BE-4379-40F1-9CD3-E861E2A31D45}"/>
  </bookViews>
  <sheets>
    <sheet name="Overview" sheetId="1" r:id="rId1"/>
    <sheet name="Nat2" sheetId="2" r:id="rId2"/>
    <sheet name="ELT4" sheetId="3" r:id="rId3"/>
    <sheet name="OOAD" sheetId="4" r:id="rId4"/>
    <sheet name="DigDes" sheetId="5" r:id="rId5"/>
    <sheet name="RegT2" sheetId="6" r:id="rId6"/>
    <sheet name="Sigsys2" sheetId="7" r:id="rId7"/>
    <sheet name="Python" sheetId="8" r:id="rId8"/>
    <sheet name="Elo2" sheetId="9" r:id="rId9"/>
    <sheet name="-" sheetId="10" r:id="rId10"/>
    <sheet name="--" sheetId="11" r:id="rId11"/>
    <sheet name="---" sheetId="12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C4" i="12"/>
  <c r="C3" i="12"/>
  <c r="C4" i="11"/>
  <c r="C3" i="11"/>
  <c r="C4" i="10"/>
  <c r="C3" i="10"/>
  <c r="C4" i="9"/>
  <c r="C3" i="9"/>
  <c r="C4" i="8"/>
  <c r="C3" i="8"/>
  <c r="C4" i="7"/>
  <c r="C3" i="7"/>
  <c r="C3" i="6"/>
  <c r="C4" i="6"/>
  <c r="C4" i="5"/>
  <c r="C3" i="5"/>
  <c r="C4" i="4"/>
  <c r="C3" i="4"/>
  <c r="C4" i="3"/>
  <c r="C3" i="3"/>
  <c r="C4" i="2"/>
  <c r="C3" i="2"/>
  <c r="E6" i="1"/>
  <c r="E26" i="1" s="1"/>
  <c r="C45" i="1"/>
  <c r="C46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H11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H10" i="1"/>
  <c r="G11" i="1" l="1"/>
  <c r="G29" i="1"/>
  <c r="G26" i="1"/>
  <c r="G23" i="1"/>
  <c r="G41" i="1"/>
  <c r="G17" i="1"/>
  <c r="G35" i="1"/>
  <c r="G14" i="1"/>
  <c r="G20" i="1"/>
  <c r="G32" i="1"/>
  <c r="G38" i="1"/>
  <c r="F41" i="1"/>
  <c r="F20" i="1"/>
  <c r="F29" i="1"/>
  <c r="F38" i="1"/>
  <c r="F14" i="1"/>
  <c r="F32" i="1"/>
  <c r="F11" i="1"/>
  <c r="F26" i="1"/>
  <c r="F17" i="1"/>
  <c r="F23" i="1"/>
  <c r="F35" i="1"/>
  <c r="E14" i="1"/>
  <c r="E23" i="1"/>
  <c r="E32" i="1"/>
  <c r="E11" i="1"/>
  <c r="E35" i="1"/>
  <c r="E38" i="1"/>
  <c r="E41" i="1"/>
  <c r="E17" i="1"/>
  <c r="E29" i="1"/>
  <c r="E20" i="1"/>
  <c r="E44" i="1" l="1"/>
</calcChain>
</file>

<file path=xl/sharedStrings.xml><?xml version="1.0" encoding="utf-8"?>
<sst xmlns="http://schemas.openxmlformats.org/spreadsheetml/2006/main" count="230" uniqueCount="68">
  <si>
    <t>M</t>
  </si>
  <si>
    <t>T</t>
  </si>
  <si>
    <t>W</t>
  </si>
  <si>
    <t>F</t>
  </si>
  <si>
    <t>S</t>
  </si>
  <si>
    <t>H</t>
  </si>
  <si>
    <t>V</t>
  </si>
  <si>
    <t>L</t>
  </si>
  <si>
    <t>Total:</t>
  </si>
  <si>
    <t>x</t>
  </si>
  <si>
    <t>N</t>
  </si>
  <si>
    <t>Prüfungsphase</t>
  </si>
  <si>
    <t>Lernphase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</si>
  <si>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</si>
  <si>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</si>
  <si>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</si>
  <si>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</si>
  <si>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</si>
  <si>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</si>
  <si>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</si>
  <si>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</si>
  <si>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</si>
  <si>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KP:</t>
  </si>
  <si>
    <t>Name:</t>
  </si>
  <si>
    <t>Datum:</t>
  </si>
  <si>
    <t>Serien</t>
  </si>
  <si>
    <t>Prüfungen:</t>
  </si>
  <si>
    <t xml:space="preserve">Dauer </t>
  </si>
  <si>
    <t>2h</t>
  </si>
  <si>
    <t>Dauer</t>
  </si>
  <si>
    <t>Grundbegriffe</t>
  </si>
  <si>
    <t>OpAmps</t>
  </si>
  <si>
    <t xml:space="preserve">Komperatoren </t>
  </si>
  <si>
    <t>DAC</t>
  </si>
  <si>
    <t>ADC</t>
  </si>
  <si>
    <t>Dioden</t>
  </si>
  <si>
    <t>Transistoren BJT</t>
  </si>
  <si>
    <t>Transistoren FET</t>
  </si>
  <si>
    <t>Logik</t>
  </si>
  <si>
    <t>Skript</t>
  </si>
  <si>
    <t>Praktika</t>
  </si>
  <si>
    <t xml:space="preserve">Übungen </t>
  </si>
  <si>
    <t xml:space="preserve"> (Gdrive)</t>
  </si>
  <si>
    <t>Dauer: 2H</t>
  </si>
  <si>
    <t>1.5h</t>
  </si>
  <si>
    <t>C++</t>
  </si>
  <si>
    <t>Callback</t>
  </si>
  <si>
    <t>Doxygen</t>
  </si>
  <si>
    <t>git</t>
  </si>
  <si>
    <t>libraries</t>
  </si>
  <si>
    <t xml:space="preserve">Projektstrukturen </t>
  </si>
  <si>
    <t>testing</t>
  </si>
  <si>
    <t>Übungen</t>
  </si>
  <si>
    <t>Formelsammlung!!</t>
  </si>
  <si>
    <t>TESTAT!!</t>
  </si>
  <si>
    <t>Muster</t>
  </si>
  <si>
    <t>Checkliste</t>
  </si>
  <si>
    <t>Aufgabensammlung</t>
  </si>
  <si>
    <t>Total KP</t>
  </si>
  <si>
    <t xml:space="preserve">Total </t>
  </si>
  <si>
    <t>Nat2</t>
  </si>
  <si>
    <t>ELT4</t>
  </si>
  <si>
    <t>OOAD</t>
  </si>
  <si>
    <t>DigDes</t>
  </si>
  <si>
    <t>RegT2</t>
  </si>
  <si>
    <t>Sigsys2</t>
  </si>
  <si>
    <t>Python</t>
  </si>
  <si>
    <t>Elo2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</si>
</sst>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JetBrains Mono"/>
      <family val="3"/>
    </font>
    <font>
      <sz val="8"/>
      <color theme="1"/>
      <name val="JetBrains Mono"/>
      <family val="3"/>
    </font>
    <font>
      <sz val="9"/>
      <color theme="1"/>
      <name val="JetBrains Mono"/>
      <family val="3"/>
    </font>
    <font>
      <sz val="8"/>
      <color theme="0" tint="-0.249977111117893"/>
      <name val="JetBrains Mono"/>
      <family val="3"/>
    </font>
    <font>
      <sz val="11"/>
      <color rgb="FFFF0000"/>
      <name val="JetBrains Mono"/>
      <family val="3"/>
    </font>
    <font>
      <sz val="8"/>
      <color theme="0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F3E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1C1D9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6D91D1"/>
        <bgColor indexed="64"/>
      </patternFill>
    </fill>
    <fill>
      <patternFill patternType="solid">
        <fgColor rgb="FF93FFB7"/>
        <bgColor indexed="64"/>
      </patternFill>
    </fill>
    <fill>
      <patternFill patternType="solid">
        <fgColor rgb="FFC7B773"/>
        <bgColor indexed="64"/>
      </patternFill>
    </fill>
    <fill>
      <patternFill patternType="solid">
        <fgColor rgb="FF5F7593"/>
        <bgColor indexed="64"/>
      </patternFill>
    </fill>
    <fill>
      <patternFill patternType="solid">
        <fgColor rgb="FFF6FFA3"/>
        <bgColor indexed="64"/>
      </patternFill>
    </fill>
    <fill>
      <patternFill patternType="solid">
        <fgColor rgb="FF87AB75"/>
        <bgColor indexed="64"/>
      </patternFill>
    </fill>
    <fill>
      <patternFill patternType="solid">
        <fgColor rgb="FF97FFF5"/>
        <bgColor indexed="64"/>
      </patternFill>
    </fill>
    <fill>
      <patternFill patternType="solid">
        <fgColor rgb="FFF95959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7C80"/>
      </right>
      <top/>
      <bottom/>
      <diagonal/>
    </border>
    <border>
      <left style="thin">
        <color theme="1" tint="0.24994659260841701"/>
      </left>
      <right style="medium">
        <color rgb="FFFF7C80"/>
      </right>
      <top style="thin">
        <color theme="1" tint="0.24994659260841701"/>
      </top>
      <bottom/>
      <diagonal/>
    </border>
    <border>
      <left style="thin">
        <color indexed="64"/>
      </left>
      <right style="medium">
        <color rgb="FFFF7C80"/>
      </right>
      <top style="thin">
        <color indexed="64"/>
      </top>
      <bottom style="thin">
        <color indexed="64"/>
      </bottom>
      <diagonal/>
    </border>
    <border>
      <left style="medium">
        <color rgb="FFFF7C8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FF7C80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medium">
        <color rgb="FFFF7C80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medium">
        <color rgb="FFFF7C8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164" fontId="2" fillId="4" borderId="12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5" borderId="13" xfId="0" applyNumberFormat="1" applyFont="1" applyFill="1" applyBorder="1" applyAlignment="1">
      <alignment horizontal="center" vertical="center"/>
    </xf>
    <xf numFmtId="0" fontId="3" fillId="3" borderId="15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164" fontId="2" fillId="3" borderId="16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3" fillId="3" borderId="18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5" borderId="1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6" borderId="9" xfId="0" applyFont="1" applyFill="1" applyBorder="1" applyAlignment="1">
      <alignment horizontal="center"/>
    </xf>
    <xf numFmtId="0" fontId="2" fillId="0" borderId="0" xfId="0" applyFont="1" applyFill="1"/>
    <xf numFmtId="0" fontId="2" fillId="7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8" borderId="0" xfId="0" applyNumberFormat="1" applyFont="1" applyFill="1" applyBorder="1" applyAlignment="1">
      <alignment horizontal="center"/>
    </xf>
    <xf numFmtId="0" fontId="2" fillId="9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10" borderId="0" xfId="0" applyNumberFormat="1" applyFont="1" applyFill="1" applyBorder="1" applyAlignment="1">
      <alignment horizontal="center"/>
    </xf>
    <xf numFmtId="0" fontId="2" fillId="11" borderId="0" xfId="0" applyNumberFormat="1" applyFont="1" applyFill="1" applyBorder="1" applyAlignment="1">
      <alignment horizontal="center"/>
    </xf>
    <xf numFmtId="0" fontId="2" fillId="12" borderId="0" xfId="0" applyNumberFormat="1" applyFont="1" applyFill="1" applyBorder="1" applyAlignment="1">
      <alignment horizontal="center"/>
    </xf>
    <xf numFmtId="0" fontId="2" fillId="13" borderId="0" xfId="0" applyNumberFormat="1" applyFont="1" applyFill="1" applyBorder="1" applyAlignment="1">
      <alignment horizontal="center"/>
    </xf>
    <xf numFmtId="0" fontId="2" fillId="14" borderId="0" xfId="0" applyNumberFormat="1" applyFont="1" applyFill="1" applyBorder="1" applyAlignment="1">
      <alignment horizontal="center"/>
    </xf>
    <xf numFmtId="0" fontId="2" fillId="15" borderId="0" xfId="0" applyNumberFormat="1" applyFont="1" applyFill="1" applyBorder="1" applyAlignment="1">
      <alignment horizontal="center"/>
    </xf>
    <xf numFmtId="0" fontId="2" fillId="16" borderId="0" xfId="0" applyNumberFormat="1" applyFont="1" applyFill="1" applyBorder="1" applyAlignment="1">
      <alignment horizontal="center"/>
    </xf>
    <xf numFmtId="0" fontId="2" fillId="17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7" borderId="9" xfId="0" applyNumberFormat="1" applyFont="1" applyFill="1" applyBorder="1" applyAlignment="1">
      <alignment horizontal="center"/>
    </xf>
    <xf numFmtId="0" fontId="2" fillId="7" borderId="8" xfId="0" applyNumberFormat="1" applyFont="1" applyFill="1" applyBorder="1" applyAlignment="1">
      <alignment horizontal="center"/>
    </xf>
    <xf numFmtId="0" fontId="2" fillId="8" borderId="9" xfId="0" applyNumberFormat="1" applyFont="1" applyFill="1" applyBorder="1" applyAlignment="1">
      <alignment horizontal="center"/>
    </xf>
    <xf numFmtId="0" fontId="2" fillId="8" borderId="8" xfId="0" applyNumberFormat="1" applyFont="1" applyFill="1" applyBorder="1" applyAlignment="1">
      <alignment horizontal="center"/>
    </xf>
    <xf numFmtId="0" fontId="2" fillId="9" borderId="9" xfId="0" applyNumberFormat="1" applyFont="1" applyFill="1" applyBorder="1" applyAlignment="1">
      <alignment horizontal="center"/>
    </xf>
    <xf numFmtId="0" fontId="2" fillId="9" borderId="8" xfId="0" applyNumberFormat="1" applyFont="1" applyFill="1" applyBorder="1" applyAlignment="1">
      <alignment horizontal="center"/>
    </xf>
    <xf numFmtId="0" fontId="2" fillId="10" borderId="9" xfId="0" applyNumberFormat="1" applyFont="1" applyFill="1" applyBorder="1" applyAlignment="1">
      <alignment horizontal="center"/>
    </xf>
    <xf numFmtId="0" fontId="2" fillId="10" borderId="8" xfId="0" applyNumberFormat="1" applyFont="1" applyFill="1" applyBorder="1" applyAlignment="1">
      <alignment horizontal="center"/>
    </xf>
    <xf numFmtId="0" fontId="2" fillId="11" borderId="9" xfId="0" applyNumberFormat="1" applyFont="1" applyFill="1" applyBorder="1" applyAlignment="1">
      <alignment horizontal="center"/>
    </xf>
    <xf numFmtId="0" fontId="2" fillId="11" borderId="8" xfId="0" applyNumberFormat="1" applyFont="1" applyFill="1" applyBorder="1" applyAlignment="1">
      <alignment horizontal="center"/>
    </xf>
    <xf numFmtId="0" fontId="2" fillId="12" borderId="9" xfId="0" applyNumberFormat="1" applyFont="1" applyFill="1" applyBorder="1" applyAlignment="1">
      <alignment horizontal="center"/>
    </xf>
    <xf numFmtId="0" fontId="2" fillId="12" borderId="8" xfId="0" applyNumberFormat="1" applyFont="1" applyFill="1" applyBorder="1" applyAlignment="1">
      <alignment horizontal="center"/>
    </xf>
    <xf numFmtId="0" fontId="2" fillId="13" borderId="9" xfId="0" applyNumberFormat="1" applyFont="1" applyFill="1" applyBorder="1" applyAlignment="1">
      <alignment horizontal="center"/>
    </xf>
    <xf numFmtId="0" fontId="2" fillId="13" borderId="8" xfId="0" applyNumberFormat="1" applyFont="1" applyFill="1" applyBorder="1" applyAlignment="1">
      <alignment horizontal="center"/>
    </xf>
    <xf numFmtId="0" fontId="2" fillId="14" borderId="9" xfId="0" applyNumberFormat="1" applyFont="1" applyFill="1" applyBorder="1" applyAlignment="1">
      <alignment horizontal="center"/>
    </xf>
    <xf numFmtId="0" fontId="2" fillId="14" borderId="8" xfId="0" applyNumberFormat="1" applyFont="1" applyFill="1" applyBorder="1" applyAlignment="1">
      <alignment horizontal="center"/>
    </xf>
    <xf numFmtId="0" fontId="2" fillId="15" borderId="9" xfId="0" applyNumberFormat="1" applyFont="1" applyFill="1" applyBorder="1" applyAlignment="1">
      <alignment horizontal="center"/>
    </xf>
    <xf numFmtId="0" fontId="2" fillId="15" borderId="8" xfId="0" applyNumberFormat="1" applyFont="1" applyFill="1" applyBorder="1" applyAlignment="1">
      <alignment horizontal="center"/>
    </xf>
    <xf numFmtId="0" fontId="2" fillId="16" borderId="9" xfId="0" applyNumberFormat="1" applyFont="1" applyFill="1" applyBorder="1" applyAlignment="1">
      <alignment horizontal="center"/>
    </xf>
    <xf numFmtId="0" fontId="2" fillId="16" borderId="8" xfId="0" applyNumberFormat="1" applyFont="1" applyFill="1" applyBorder="1" applyAlignment="1">
      <alignment horizontal="center"/>
    </xf>
    <xf numFmtId="0" fontId="2" fillId="17" borderId="9" xfId="0" applyNumberFormat="1" applyFont="1" applyFill="1" applyBorder="1" applyAlignment="1">
      <alignment horizontal="center"/>
    </xf>
    <xf numFmtId="0" fontId="2" fillId="17" borderId="8" xfId="0" applyNumberFormat="1" applyFont="1" applyFill="1" applyBorder="1" applyAlignment="1">
      <alignment horizontal="center"/>
    </xf>
    <xf numFmtId="9" fontId="2" fillId="9" borderId="0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9" fontId="4" fillId="8" borderId="0" xfId="0" applyNumberFormat="1" applyFont="1" applyFill="1" applyBorder="1" applyAlignment="1">
      <alignment horizontal="center"/>
    </xf>
    <xf numFmtId="9" fontId="4" fillId="10" borderId="0" xfId="0" applyNumberFormat="1" applyFont="1" applyFill="1" applyBorder="1" applyAlignment="1">
      <alignment horizontal="center"/>
    </xf>
    <xf numFmtId="9" fontId="4" fillId="11" borderId="0" xfId="0" applyNumberFormat="1" applyFont="1" applyFill="1" applyBorder="1" applyAlignment="1">
      <alignment horizontal="center"/>
    </xf>
    <xf numFmtId="9" fontId="4" fillId="12" borderId="0" xfId="0" applyNumberFormat="1" applyFont="1" applyFill="1" applyBorder="1" applyAlignment="1">
      <alignment horizontal="center"/>
    </xf>
    <xf numFmtId="9" fontId="4" fillId="13" borderId="0" xfId="0" applyNumberFormat="1" applyFont="1" applyFill="1" applyBorder="1" applyAlignment="1">
      <alignment horizontal="center"/>
    </xf>
    <xf numFmtId="9" fontId="4" fillId="14" borderId="0" xfId="0" applyNumberFormat="1" applyFont="1" applyFill="1" applyBorder="1" applyAlignment="1">
      <alignment horizontal="center"/>
    </xf>
    <xf numFmtId="9" fontId="4" fillId="15" borderId="0" xfId="0" applyNumberFormat="1" applyFont="1" applyFill="1" applyBorder="1" applyAlignment="1">
      <alignment horizontal="center"/>
    </xf>
    <xf numFmtId="9" fontId="4" fillId="16" borderId="0" xfId="0" applyNumberFormat="1" applyFont="1" applyFill="1" applyBorder="1" applyAlignment="1">
      <alignment horizontal="center"/>
    </xf>
    <xf numFmtId="9" fontId="4" fillId="17" borderId="0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 vertical="center"/>
    </xf>
    <xf numFmtId="1" fontId="2" fillId="7" borderId="7" xfId="0" applyNumberFormat="1" applyFont="1" applyFill="1" applyBorder="1" applyAlignment="1">
      <alignment horizontal="center"/>
    </xf>
    <xf numFmtId="1" fontId="2" fillId="8" borderId="7" xfId="0" applyNumberFormat="1" applyFont="1" applyFill="1" applyBorder="1" applyAlignment="1">
      <alignment horizontal="center"/>
    </xf>
    <xf numFmtId="1" fontId="2" fillId="9" borderId="7" xfId="0" applyNumberFormat="1" applyFont="1" applyFill="1" applyBorder="1" applyAlignment="1">
      <alignment horizontal="center"/>
    </xf>
    <xf numFmtId="1" fontId="2" fillId="10" borderId="7" xfId="0" applyNumberFormat="1" applyFont="1" applyFill="1" applyBorder="1" applyAlignment="1">
      <alignment horizontal="center"/>
    </xf>
    <xf numFmtId="1" fontId="2" fillId="13" borderId="7" xfId="0" applyNumberFormat="1" applyFont="1" applyFill="1" applyBorder="1" applyAlignment="1">
      <alignment horizontal="center"/>
    </xf>
    <xf numFmtId="1" fontId="2" fillId="11" borderId="7" xfId="0" applyNumberFormat="1" applyFont="1" applyFill="1" applyBorder="1" applyAlignment="1">
      <alignment horizontal="center"/>
    </xf>
    <xf numFmtId="1" fontId="2" fillId="12" borderId="7" xfId="0" applyNumberFormat="1" applyFont="1" applyFill="1" applyBorder="1" applyAlignment="1">
      <alignment horizontal="center"/>
    </xf>
    <xf numFmtId="1" fontId="2" fillId="14" borderId="7" xfId="0" applyNumberFormat="1" applyFont="1" applyFill="1" applyBorder="1" applyAlignment="1">
      <alignment horizontal="center"/>
    </xf>
    <xf numFmtId="1" fontId="2" fillId="15" borderId="7" xfId="0" applyNumberFormat="1" applyFont="1" applyFill="1" applyBorder="1" applyAlignment="1">
      <alignment horizontal="center"/>
    </xf>
    <xf numFmtId="1" fontId="2" fillId="16" borderId="7" xfId="0" applyNumberFormat="1" applyFont="1" applyFill="1" applyBorder="1" applyAlignment="1">
      <alignment horizontal="center"/>
    </xf>
    <xf numFmtId="1" fontId="2" fillId="17" borderId="7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18" borderId="3" xfId="0" applyNumberFormat="1" applyFont="1" applyFill="1" applyBorder="1" applyAlignment="1">
      <alignment horizontal="center" vertical="center"/>
    </xf>
    <xf numFmtId="49" fontId="2" fillId="6" borderId="14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314"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7FFF5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7FFF5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7FFF5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5F7593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6D91D1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C7B773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7FFF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87AB7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F6FFA3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5F7593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93FFB7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6D91D1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C7B773"/>
        </patternFill>
      </fill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FF9F9F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FFE48F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fgColor rgb="FFCBB5D5"/>
          <bgColor theme="9" tint="0.59996337778862885"/>
        </patternFill>
      </fill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2"/>
      </font>
      <fill>
        <patternFill>
          <bgColor rgb="FFF9595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 patternType="darkDown">
          <fgColor theme="0" tint="-0.24994659260841701"/>
          <bgColor theme="0" tint="-0.14996795556505021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  <dxf>
      <fill>
        <patternFill>
          <fgColor rgb="FFCBB5D5"/>
          <bgColor rgb="FF97FFF5"/>
        </patternFill>
      </fill>
    </dxf>
    <dxf>
      <fill>
        <patternFill>
          <fgColor rgb="FFCBB5D5"/>
          <bgColor rgb="FF87AB75"/>
        </patternFill>
      </fill>
    </dxf>
    <dxf>
      <fill>
        <patternFill>
          <fgColor rgb="FFCBB5D5"/>
          <bgColor rgb="FFF6FFA3"/>
        </patternFill>
      </fill>
    </dxf>
    <dxf>
      <fill>
        <patternFill>
          <fgColor rgb="FFCBB5D5"/>
          <bgColor rgb="FF5F7593"/>
        </patternFill>
      </fill>
    </dxf>
    <dxf>
      <fill>
        <patternFill>
          <fgColor rgb="FFCBB5D5"/>
          <bgColor rgb="FFC7B773"/>
        </patternFill>
      </fill>
    </dxf>
    <dxf>
      <fill>
        <patternFill>
          <fgColor rgb="FFCBB5D5"/>
          <bgColor rgb="FF93FFB7"/>
        </patternFill>
      </fill>
    </dxf>
    <dxf>
      <fill>
        <patternFill>
          <fgColor rgb="FFCBB5D5"/>
          <bgColor rgb="FF6D91D1"/>
        </patternFill>
      </fill>
    </dxf>
    <dxf>
      <fill>
        <patternFill>
          <fgColor rgb="FFCBB5D5"/>
          <bgColor theme="9" tint="0.59996337778862885"/>
        </patternFill>
      </fill>
    </dxf>
    <dxf>
      <fill>
        <patternFill>
          <fgColor rgb="FFCBB5D5"/>
          <bgColor rgb="FFFF9F9F"/>
        </patternFill>
      </fill>
    </dxf>
    <dxf>
      <fill>
        <patternFill>
          <fgColor rgb="FFCBB5D5"/>
          <bgColor rgb="FFFFE48F"/>
        </patternFill>
      </fill>
    </dxf>
    <dxf>
      <fill>
        <patternFill>
          <fgColor rgb="FFCBB5D5"/>
          <bgColor rgb="FFD1C1D9"/>
        </patternFill>
      </fill>
    </dxf>
  </dxfs>
  <tableStyles count="0" defaultTableStyle="TableStyleMedium2" defaultPivotStyle="PivotStyleLight16"/>
  <colors>
    <mruColors>
      <color rgb="FFF95959"/>
      <color rgb="FF97FFF5"/>
      <color rgb="FF87AB75"/>
      <color rgb="FFF6FFA3"/>
      <color rgb="FF5F7593"/>
      <color rgb="FFC7B773"/>
      <color rgb="FF93FFB7"/>
      <color rgb="FF6D91D1"/>
      <color rgb="FFC6E0B4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6B9E-626A-4658-B703-FC844B87ED70}">
  <dimension ref="A2:BW46"/>
  <sheetViews>
    <sheetView tabSelected="1" zoomScale="70" zoomScaleNormal="70" workbookViewId="0">
      <selection activeCell="BE46" sqref="BE46"/>
    </sheetView>
  </sheetViews>
  <sheetFormatPr defaultColWidth="9.109375" defaultRowHeight="14.4"/>
  <cols>
    <col min="1" max="2" width="4.6640625" style="4" customWidth="1"/>
    <col min="3" max="3" width="7.44140625" style="4" customWidth="1"/>
    <col min="4" max="4" width="23" style="4" customWidth="1"/>
    <col min="5" max="5" width="5.6640625" style="4" customWidth="1"/>
    <col min="6" max="6" width="4.109375" style="4" customWidth="1"/>
    <col min="7" max="7" width="3.88671875" style="2" customWidth="1"/>
    <col min="8" max="61" width="8.6640625" style="2" customWidth="1"/>
    <col min="62" max="16384" width="9.109375" style="2"/>
  </cols>
  <sheetData>
    <row r="2" spans="1:75">
      <c r="H2" s="122" t="s">
        <v>12</v>
      </c>
      <c r="I2" s="123"/>
      <c r="AP2" s="37"/>
      <c r="AQ2" s="124" t="s">
        <v>11</v>
      </c>
      <c r="AR2" s="125"/>
    </row>
    <row r="3" spans="1:75">
      <c r="F3" s="18"/>
      <c r="H3" s="44"/>
      <c r="AP3" s="37"/>
    </row>
    <row r="4" spans="1:75">
      <c r="A4" s="3"/>
      <c r="B4" s="3"/>
      <c r="C4" s="3"/>
      <c r="D4" s="3"/>
      <c r="E4" s="17"/>
      <c r="G4" s="1"/>
      <c r="H4" s="45" t="s">
        <v>0</v>
      </c>
      <c r="I4" s="6" t="s">
        <v>1</v>
      </c>
      <c r="J4" s="6" t="s">
        <v>2</v>
      </c>
      <c r="K4" s="6" t="s">
        <v>1</v>
      </c>
      <c r="L4" s="6" t="s">
        <v>3</v>
      </c>
      <c r="M4" s="6" t="s">
        <v>4</v>
      </c>
      <c r="N4" s="9" t="s">
        <v>4</v>
      </c>
      <c r="O4" s="8" t="s">
        <v>0</v>
      </c>
      <c r="P4" s="5" t="s">
        <v>1</v>
      </c>
      <c r="Q4" s="5" t="s">
        <v>2</v>
      </c>
      <c r="R4" s="5" t="s">
        <v>1</v>
      </c>
      <c r="S4" s="5" t="s">
        <v>3</v>
      </c>
      <c r="T4" s="5" t="s">
        <v>4</v>
      </c>
      <c r="U4" s="12" t="s">
        <v>4</v>
      </c>
      <c r="V4" s="10" t="s">
        <v>0</v>
      </c>
      <c r="W4" s="11" t="s">
        <v>1</v>
      </c>
      <c r="X4" s="11" t="s">
        <v>2</v>
      </c>
      <c r="Y4" s="11" t="s">
        <v>1</v>
      </c>
      <c r="Z4" s="11" t="s">
        <v>3</v>
      </c>
      <c r="AA4" s="11" t="s">
        <v>4</v>
      </c>
      <c r="AB4" s="13" t="s">
        <v>4</v>
      </c>
      <c r="AC4" s="8" t="s">
        <v>0</v>
      </c>
      <c r="AD4" s="5" t="s">
        <v>1</v>
      </c>
      <c r="AE4" s="5" t="s">
        <v>2</v>
      </c>
      <c r="AF4" s="5" t="s">
        <v>1</v>
      </c>
      <c r="AG4" s="5" t="s">
        <v>3</v>
      </c>
      <c r="AH4" s="5" t="s">
        <v>4</v>
      </c>
      <c r="AI4" s="12" t="s">
        <v>4</v>
      </c>
      <c r="AJ4" s="10" t="s">
        <v>0</v>
      </c>
      <c r="AK4" s="11" t="s">
        <v>1</v>
      </c>
      <c r="AL4" s="11" t="s">
        <v>2</v>
      </c>
      <c r="AM4" s="11" t="s">
        <v>1</v>
      </c>
      <c r="AN4" s="11" t="s">
        <v>3</v>
      </c>
      <c r="AO4" s="11" t="s">
        <v>4</v>
      </c>
      <c r="AP4" s="38" t="s">
        <v>4</v>
      </c>
      <c r="AQ4" s="8" t="s">
        <v>0</v>
      </c>
      <c r="AR4" s="5" t="s">
        <v>1</v>
      </c>
      <c r="AS4" s="5" t="s">
        <v>2</v>
      </c>
      <c r="AT4" s="5" t="s">
        <v>1</v>
      </c>
      <c r="AU4" s="5" t="s">
        <v>3</v>
      </c>
      <c r="AV4" s="5" t="s">
        <v>4</v>
      </c>
      <c r="AW4" s="5" t="s">
        <v>4</v>
      </c>
      <c r="AX4" s="6" t="s">
        <v>0</v>
      </c>
      <c r="AY4" s="6" t="s">
        <v>1</v>
      </c>
      <c r="AZ4" s="6" t="s">
        <v>2</v>
      </c>
      <c r="BA4" s="6" t="s">
        <v>1</v>
      </c>
      <c r="BB4" s="6" t="s">
        <v>3</v>
      </c>
      <c r="BC4" s="6" t="s">
        <v>4</v>
      </c>
      <c r="BD4" s="9" t="s">
        <v>4</v>
      </c>
      <c r="BE4" s="8" t="s">
        <v>0</v>
      </c>
      <c r="BF4" s="5" t="s">
        <v>1</v>
      </c>
      <c r="BG4" s="5" t="s">
        <v>2</v>
      </c>
      <c r="BH4" s="5" t="s">
        <v>1</v>
      </c>
      <c r="BI4" s="5" t="s">
        <v>3</v>
      </c>
      <c r="BJ4" s="5" t="s">
        <v>4</v>
      </c>
      <c r="BK4" s="5" t="s">
        <v>4</v>
      </c>
      <c r="BL4" s="6" t="s">
        <v>0</v>
      </c>
      <c r="BM4" s="6" t="s">
        <v>1</v>
      </c>
      <c r="BN4" s="6" t="s">
        <v>2</v>
      </c>
      <c r="BO4" s="6" t="s">
        <v>1</v>
      </c>
      <c r="BP4" s="6" t="s">
        <v>3</v>
      </c>
      <c r="BQ4" s="6" t="s">
        <v>4</v>
      </c>
      <c r="BR4" s="9" t="s">
        <v>4</v>
      </c>
      <c r="BS4" s="8" t="s">
        <v>0</v>
      </c>
      <c r="BT4" s="5" t="s">
        <v>1</v>
      </c>
      <c r="BU4" s="5" t="s">
        <v>2</v>
      </c>
      <c r="BV4" s="5" t="s">
        <v>1</v>
      </c>
      <c r="BW4" s="5" t="s">
        <v>3</v>
      </c>
    </row>
    <row r="5" spans="1:75">
      <c r="E5" s="16" t="s">
        <v>5</v>
      </c>
      <c r="F5" s="14" t="s">
        <v>6</v>
      </c>
      <c r="H5" s="46">
        <v>44697</v>
      </c>
      <c r="I5" s="7">
        <v>44698</v>
      </c>
      <c r="J5" s="7">
        <v>44699</v>
      </c>
      <c r="K5" s="7">
        <v>44700</v>
      </c>
      <c r="L5" s="7">
        <v>44701</v>
      </c>
      <c r="M5" s="7">
        <v>44702</v>
      </c>
      <c r="N5" s="7">
        <v>44703</v>
      </c>
      <c r="O5" s="7">
        <v>44704</v>
      </c>
      <c r="P5" s="7">
        <v>44705</v>
      </c>
      <c r="Q5" s="7">
        <v>44706</v>
      </c>
      <c r="R5" s="7">
        <v>44707</v>
      </c>
      <c r="S5" s="7">
        <v>44708</v>
      </c>
      <c r="T5" s="7">
        <v>44709</v>
      </c>
      <c r="U5" s="7">
        <v>44710</v>
      </c>
      <c r="V5" s="7">
        <v>44711</v>
      </c>
      <c r="W5" s="7">
        <v>44712</v>
      </c>
      <c r="X5" s="7">
        <v>44713</v>
      </c>
      <c r="Y5" s="7">
        <v>44714</v>
      </c>
      <c r="Z5" s="7">
        <v>44715</v>
      </c>
      <c r="AA5" s="7">
        <v>44716</v>
      </c>
      <c r="AB5" s="7">
        <v>44717</v>
      </c>
      <c r="AC5" s="7">
        <v>44718</v>
      </c>
      <c r="AD5" s="7">
        <v>44719</v>
      </c>
      <c r="AE5" s="7">
        <v>44720</v>
      </c>
      <c r="AF5" s="7">
        <v>44721</v>
      </c>
      <c r="AG5" s="7">
        <v>44722</v>
      </c>
      <c r="AH5" s="7">
        <v>44723</v>
      </c>
      <c r="AI5" s="7">
        <v>44724</v>
      </c>
      <c r="AJ5" s="7">
        <v>44725</v>
      </c>
      <c r="AK5" s="7">
        <v>44726</v>
      </c>
      <c r="AL5" s="7">
        <v>44727</v>
      </c>
      <c r="AM5" s="7">
        <v>44728</v>
      </c>
      <c r="AN5" s="7">
        <v>44729</v>
      </c>
      <c r="AO5" s="7">
        <v>44730</v>
      </c>
      <c r="AP5" s="7">
        <v>44731</v>
      </c>
      <c r="AQ5" s="7">
        <v>44732</v>
      </c>
      <c r="AR5" s="7">
        <v>44733</v>
      </c>
      <c r="AS5" s="7">
        <v>44734</v>
      </c>
      <c r="AT5" s="7">
        <v>44735</v>
      </c>
      <c r="AU5" s="7">
        <v>44736</v>
      </c>
      <c r="AV5" s="7">
        <v>44737</v>
      </c>
      <c r="AW5" s="7">
        <v>44738</v>
      </c>
      <c r="AX5" s="7">
        <v>44739</v>
      </c>
      <c r="AY5" s="7">
        <v>44740</v>
      </c>
      <c r="AZ5" s="7">
        <v>44741</v>
      </c>
      <c r="BA5" s="7">
        <v>44742</v>
      </c>
      <c r="BB5" s="7">
        <v>44743</v>
      </c>
      <c r="BC5" s="7">
        <v>44744</v>
      </c>
      <c r="BD5" s="7">
        <v>44745</v>
      </c>
      <c r="BE5" s="7">
        <v>44746</v>
      </c>
      <c r="BF5" s="7">
        <v>44747</v>
      </c>
      <c r="BG5" s="7">
        <v>44748</v>
      </c>
      <c r="BH5" s="7">
        <v>44749</v>
      </c>
      <c r="BI5" s="7">
        <v>44750</v>
      </c>
      <c r="BJ5" s="7">
        <v>44751</v>
      </c>
      <c r="BK5" s="7">
        <v>44752</v>
      </c>
      <c r="BL5" s="7">
        <v>44753</v>
      </c>
      <c r="BM5" s="7">
        <v>44754</v>
      </c>
      <c r="BN5" s="7">
        <v>44755</v>
      </c>
      <c r="BO5" s="7">
        <v>44756</v>
      </c>
      <c r="BP5" s="7">
        <v>44757</v>
      </c>
      <c r="BQ5" s="7">
        <v>44758</v>
      </c>
      <c r="BR5" s="7">
        <v>44759</v>
      </c>
      <c r="BS5" s="7">
        <v>44760</v>
      </c>
      <c r="BT5" s="7">
        <v>44761</v>
      </c>
      <c r="BU5" s="7">
        <v>44762</v>
      </c>
      <c r="BV5" s="7">
        <v>44763</v>
      </c>
      <c r="BW5" s="7">
        <v>44764</v>
      </c>
    </row>
    <row r="6" spans="1:75">
      <c r="D6" s="51" t="s">
        <v>8</v>
      </c>
      <c r="E6" s="15">
        <f>COUNTIF(H7:AP8,"&lt;&gt;*x*")</f>
        <v>40</v>
      </c>
      <c r="F6" s="52">
        <f xml:space="preserve"> COUNTBLANK(H7:AP8)</f>
        <v>0</v>
      </c>
      <c r="H6" s="47"/>
      <c r="I6" s="19"/>
      <c r="J6" s="19"/>
      <c r="K6" s="19"/>
      <c r="L6" s="19"/>
      <c r="M6" s="19"/>
      <c r="N6" s="20"/>
      <c r="O6" s="21"/>
      <c r="P6" s="21"/>
      <c r="Q6" s="21"/>
      <c r="R6" s="21"/>
      <c r="S6" s="21"/>
      <c r="T6" s="21"/>
      <c r="U6" s="22"/>
      <c r="V6" s="23"/>
      <c r="W6" s="23"/>
      <c r="X6" s="23"/>
      <c r="Y6" s="23"/>
      <c r="Z6" s="23"/>
      <c r="AA6" s="23"/>
      <c r="AB6" s="24"/>
      <c r="AC6" s="21"/>
      <c r="AD6" s="21"/>
      <c r="AE6" s="21"/>
      <c r="AF6" s="21"/>
      <c r="AG6" s="21"/>
      <c r="AH6" s="21"/>
      <c r="AI6" s="22"/>
      <c r="AJ6" s="23"/>
      <c r="AK6" s="23"/>
      <c r="AL6" s="23"/>
      <c r="AM6" s="23"/>
      <c r="AN6" s="23"/>
      <c r="AO6" s="23"/>
      <c r="AP6" s="39"/>
      <c r="AQ6" s="21"/>
      <c r="AR6" s="21"/>
      <c r="AS6" s="21"/>
      <c r="AT6" s="21"/>
      <c r="AU6" s="21"/>
      <c r="AV6" s="21"/>
      <c r="AW6" s="22"/>
      <c r="AX6" s="19"/>
      <c r="AY6" s="19"/>
      <c r="AZ6" s="19"/>
      <c r="BA6" s="19"/>
      <c r="BB6" s="19"/>
      <c r="BC6" s="19"/>
      <c r="BD6" s="20"/>
      <c r="BE6" s="21"/>
      <c r="BF6" s="21"/>
      <c r="BG6" s="21"/>
      <c r="BH6" s="21"/>
      <c r="BI6" s="21"/>
      <c r="BJ6" s="21"/>
      <c r="BK6" s="22"/>
      <c r="BL6" s="19"/>
      <c r="BM6" s="19"/>
      <c r="BN6" s="19"/>
      <c r="BO6" s="19"/>
      <c r="BP6" s="19"/>
      <c r="BQ6" s="19"/>
      <c r="BR6" s="20"/>
      <c r="BS6" s="21"/>
      <c r="BT6" s="21"/>
      <c r="BU6" s="21"/>
      <c r="BV6" s="19"/>
      <c r="BW6" s="19"/>
    </row>
    <row r="7" spans="1:75">
      <c r="E7" s="68"/>
      <c r="F7" s="18"/>
      <c r="G7" s="27" t="s">
        <v>0</v>
      </c>
      <c r="H7" s="48" t="s">
        <v>9</v>
      </c>
      <c r="I7" s="26">
        <v>2</v>
      </c>
      <c r="J7" s="26" t="s">
        <v>9</v>
      </c>
      <c r="K7" s="26" t="s">
        <v>9</v>
      </c>
      <c r="L7" s="26">
        <v>4</v>
      </c>
      <c r="M7" s="26" t="s">
        <v>9</v>
      </c>
      <c r="N7" s="26" t="s">
        <v>9</v>
      </c>
      <c r="O7" s="26">
        <v>8</v>
      </c>
      <c r="P7" s="26">
        <v>2</v>
      </c>
      <c r="Q7" s="26" t="s">
        <v>9</v>
      </c>
      <c r="R7" s="26">
        <v>2</v>
      </c>
      <c r="S7" s="26">
        <v>6</v>
      </c>
      <c r="T7" s="26">
        <v>3</v>
      </c>
      <c r="U7" s="26" t="s">
        <v>9</v>
      </c>
      <c r="V7" s="26">
        <v>2</v>
      </c>
      <c r="W7" s="26">
        <v>8</v>
      </c>
      <c r="X7" s="26" t="s">
        <v>9</v>
      </c>
      <c r="Y7" s="26" t="s">
        <v>9</v>
      </c>
      <c r="Z7" s="26">
        <v>6</v>
      </c>
      <c r="AA7" s="26">
        <v>6</v>
      </c>
      <c r="AB7" s="26" t="s">
        <v>9</v>
      </c>
      <c r="AC7" s="26">
        <v>2</v>
      </c>
      <c r="AD7" s="26">
        <v>8</v>
      </c>
      <c r="AE7" s="26" t="s">
        <v>9</v>
      </c>
      <c r="AF7" s="26">
        <v>5</v>
      </c>
      <c r="AG7" s="26">
        <v>1</v>
      </c>
      <c r="AH7" s="26">
        <v>1</v>
      </c>
      <c r="AI7" s="26" t="s">
        <v>9</v>
      </c>
      <c r="AJ7" s="26">
        <v>8</v>
      </c>
      <c r="AK7" s="26">
        <v>2</v>
      </c>
      <c r="AL7" s="26">
        <v>1</v>
      </c>
      <c r="AM7" s="26">
        <v>2</v>
      </c>
      <c r="AN7" s="26">
        <v>4</v>
      </c>
      <c r="AO7" s="26">
        <v>7</v>
      </c>
      <c r="AP7" s="40" t="s">
        <v>9</v>
      </c>
      <c r="AQ7" s="34">
        <v>1</v>
      </c>
      <c r="AR7" s="26">
        <v>2</v>
      </c>
      <c r="AS7" s="26">
        <v>3</v>
      </c>
      <c r="AT7" s="33">
        <v>3</v>
      </c>
      <c r="AU7" s="33">
        <v>3</v>
      </c>
      <c r="AV7" s="26">
        <v>2</v>
      </c>
      <c r="AW7" s="26">
        <v>1</v>
      </c>
      <c r="AX7" s="121" t="s">
        <v>14</v>
      </c>
      <c r="AY7" s="121" t="s">
        <v>15</v>
      </c>
      <c r="AZ7" s="26">
        <v>3</v>
      </c>
      <c r="BA7" s="33">
        <v>4</v>
      </c>
      <c r="BB7" s="26">
        <v>7</v>
      </c>
      <c r="BC7" s="26">
        <v>4</v>
      </c>
      <c r="BD7" s="26">
        <v>4</v>
      </c>
      <c r="BE7" s="33">
        <v>4</v>
      </c>
      <c r="BF7" s="33">
        <v>7</v>
      </c>
      <c r="BG7" s="26">
        <v>5</v>
      </c>
      <c r="BH7" s="26">
        <v>8</v>
      </c>
      <c r="BI7" s="121" t="s">
        <v>20</v>
      </c>
      <c r="BJ7" s="26">
        <v>6</v>
      </c>
      <c r="BK7" s="26">
        <v>8</v>
      </c>
      <c r="BL7" s="33">
        <v>6</v>
      </c>
      <c r="BM7" s="33">
        <v>5</v>
      </c>
      <c r="BN7" s="121" t="s">
        <v>19</v>
      </c>
      <c r="BO7" s="33">
        <v>8</v>
      </c>
      <c r="BP7" s="26"/>
      <c r="BQ7" s="26"/>
      <c r="BR7" s="26"/>
      <c r="BS7" s="26"/>
      <c r="BT7" s="26"/>
      <c r="BU7" s="33"/>
      <c r="BV7" s="33"/>
      <c r="BW7" s="33"/>
    </row>
    <row r="8" spans="1:75">
      <c r="E8" s="17"/>
      <c r="F8" s="18"/>
      <c r="G8" s="43" t="s">
        <v>10</v>
      </c>
      <c r="H8" s="48" t="s">
        <v>9</v>
      </c>
      <c r="I8" s="26">
        <v>2</v>
      </c>
      <c r="J8" s="26" t="s">
        <v>9</v>
      </c>
      <c r="K8" s="26" t="s">
        <v>9</v>
      </c>
      <c r="L8" s="26" t="s">
        <v>9</v>
      </c>
      <c r="M8" s="26">
        <v>1</v>
      </c>
      <c r="N8" s="26" t="s">
        <v>9</v>
      </c>
      <c r="O8" s="26">
        <v>8</v>
      </c>
      <c r="P8" s="26">
        <v>2</v>
      </c>
      <c r="Q8" s="26">
        <v>5</v>
      </c>
      <c r="R8" s="26">
        <v>5</v>
      </c>
      <c r="S8" s="26">
        <v>6</v>
      </c>
      <c r="T8" s="26" t="s">
        <v>9</v>
      </c>
      <c r="U8" s="26" t="s">
        <v>9</v>
      </c>
      <c r="V8" s="26">
        <v>2</v>
      </c>
      <c r="W8" s="26">
        <v>8</v>
      </c>
      <c r="X8" s="26">
        <v>1</v>
      </c>
      <c r="Y8" s="26" t="s">
        <v>9</v>
      </c>
      <c r="Z8" s="26" t="s">
        <v>9</v>
      </c>
      <c r="AA8" s="26" t="s">
        <v>9</v>
      </c>
      <c r="AB8" s="26" t="s">
        <v>9</v>
      </c>
      <c r="AC8" s="26">
        <v>2</v>
      </c>
      <c r="AD8" s="26">
        <v>8</v>
      </c>
      <c r="AE8" s="26">
        <v>5</v>
      </c>
      <c r="AF8" s="26" t="s">
        <v>9</v>
      </c>
      <c r="AG8" s="26" t="s">
        <v>9</v>
      </c>
      <c r="AH8" s="26" t="s">
        <v>9</v>
      </c>
      <c r="AI8" s="26" t="s">
        <v>9</v>
      </c>
      <c r="AJ8" s="26">
        <v>2</v>
      </c>
      <c r="AK8" s="26">
        <v>1</v>
      </c>
      <c r="AL8" s="26">
        <v>1</v>
      </c>
      <c r="AM8" s="26">
        <v>2</v>
      </c>
      <c r="AN8" s="26">
        <v>4</v>
      </c>
      <c r="AO8" s="26" t="s">
        <v>9</v>
      </c>
      <c r="AP8" s="40" t="s">
        <v>9</v>
      </c>
      <c r="AQ8" s="36">
        <v>2</v>
      </c>
      <c r="AR8" s="26">
        <v>1</v>
      </c>
      <c r="AS8" s="26">
        <v>2</v>
      </c>
      <c r="AT8" s="26">
        <v>1</v>
      </c>
      <c r="AU8" s="26">
        <v>2</v>
      </c>
      <c r="AV8" s="26">
        <v>1</v>
      </c>
      <c r="AW8" s="26">
        <v>1</v>
      </c>
      <c r="AX8" s="33">
        <v>2</v>
      </c>
      <c r="AY8" s="26">
        <v>3</v>
      </c>
      <c r="AZ8" s="121" t="s">
        <v>16</v>
      </c>
      <c r="BA8" s="26">
        <v>4</v>
      </c>
      <c r="BB8" s="26">
        <v>7</v>
      </c>
      <c r="BC8" s="26">
        <v>7</v>
      </c>
      <c r="BD8" s="26">
        <v>4</v>
      </c>
      <c r="BE8" s="121" t="s">
        <v>17</v>
      </c>
      <c r="BF8" s="26">
        <v>7</v>
      </c>
      <c r="BG8" s="26">
        <v>6</v>
      </c>
      <c r="BH8" s="26">
        <v>7</v>
      </c>
      <c r="BI8" s="26">
        <v>5</v>
      </c>
      <c r="BJ8" s="26">
        <v>8</v>
      </c>
      <c r="BK8" s="26">
        <v>8</v>
      </c>
      <c r="BL8" s="33">
        <v>5</v>
      </c>
      <c r="BM8" s="121" t="s">
        <v>18</v>
      </c>
      <c r="BN8" s="33">
        <v>8</v>
      </c>
      <c r="BO8" s="121" t="s">
        <v>21</v>
      </c>
      <c r="BP8" s="26"/>
      <c r="BQ8" s="26"/>
      <c r="BR8" s="26"/>
      <c r="BS8" s="26"/>
      <c r="BT8" s="26"/>
      <c r="BU8" s="26"/>
      <c r="BV8" s="33"/>
      <c r="BW8" s="26"/>
    </row>
    <row r="9" spans="1:75">
      <c r="E9" s="17"/>
      <c r="F9" s="18"/>
      <c r="H9" s="49"/>
      <c r="I9" s="27"/>
      <c r="J9" s="27"/>
      <c r="K9" s="27"/>
      <c r="L9" s="27"/>
      <c r="M9" s="27"/>
      <c r="N9" s="28"/>
      <c r="O9" s="29"/>
      <c r="P9" s="29"/>
      <c r="Q9" s="29"/>
      <c r="R9" s="29"/>
      <c r="S9" s="29"/>
      <c r="T9" s="29"/>
      <c r="U9" s="30"/>
      <c r="V9" s="31"/>
      <c r="W9" s="31"/>
      <c r="X9" s="31"/>
      <c r="Y9" s="31"/>
      <c r="Z9" s="31"/>
      <c r="AA9" s="31"/>
      <c r="AB9" s="32"/>
      <c r="AC9" s="29"/>
      <c r="AD9" s="29"/>
      <c r="AE9" s="29"/>
      <c r="AF9" s="29"/>
      <c r="AG9" s="29"/>
      <c r="AH9" s="29"/>
      <c r="AI9" s="30"/>
      <c r="AJ9" s="31"/>
      <c r="AK9" s="31"/>
      <c r="AL9" s="31"/>
      <c r="AM9" s="31"/>
      <c r="AN9" s="31"/>
      <c r="AO9" s="31"/>
      <c r="AP9" s="41"/>
      <c r="AQ9" s="29"/>
      <c r="AR9" s="29"/>
      <c r="AS9" s="29"/>
      <c r="AT9" s="29"/>
      <c r="AU9" s="29"/>
      <c r="AV9" s="29"/>
      <c r="AW9" s="30"/>
      <c r="AX9" s="27"/>
      <c r="AY9" s="27"/>
      <c r="AZ9" s="27"/>
      <c r="BA9" s="27"/>
      <c r="BB9" s="27"/>
      <c r="BC9" s="27"/>
      <c r="BD9" s="28"/>
      <c r="BE9" s="29"/>
      <c r="BF9" s="29"/>
      <c r="BG9" s="29"/>
      <c r="BH9" s="29"/>
      <c r="BI9" s="29"/>
      <c r="BJ9" s="29"/>
      <c r="BK9" s="30"/>
      <c r="BL9" s="27"/>
      <c r="BM9" s="27"/>
      <c r="BN9" s="27"/>
      <c r="BO9" s="27"/>
      <c r="BP9" s="27"/>
      <c r="BQ9" s="27"/>
      <c r="BR9" s="28"/>
      <c r="BS9" s="29"/>
      <c r="BT9" s="29"/>
      <c r="BU9" s="29"/>
      <c r="BV9" s="27"/>
      <c r="BW9" s="27"/>
    </row>
    <row r="10" spans="1:75">
      <c r="A10" s="25">
        <v>1</v>
      </c>
      <c r="B10" s="69" t="s">
        <v>22</v>
      </c>
      <c r="C10" s="69">
        <v>3</v>
      </c>
      <c r="D10" s="69" t="s">
        <v>60</v>
      </c>
      <c r="E10" s="70"/>
      <c r="F10" s="69" t="s">
        <v>7</v>
      </c>
      <c r="G10" s="69" t="s">
        <v>13</v>
      </c>
      <c r="H10" s="50" t="str">
        <f>H$7</f>
        <v>x</v>
      </c>
      <c r="I10" s="33">
        <f t="shared" ref="I10:BT10" si="0">I$7</f>
        <v>2</v>
      </c>
      <c r="J10" s="33" t="str">
        <f t="shared" si="0"/>
        <v>x</v>
      </c>
      <c r="K10" s="33" t="str">
        <f t="shared" si="0"/>
        <v>x</v>
      </c>
      <c r="L10" s="33">
        <f t="shared" si="0"/>
        <v>4</v>
      </c>
      <c r="M10" s="33" t="str">
        <f t="shared" si="0"/>
        <v>x</v>
      </c>
      <c r="N10" s="33" t="str">
        <f t="shared" si="0"/>
        <v>x</v>
      </c>
      <c r="O10" s="33">
        <f t="shared" si="0"/>
        <v>8</v>
      </c>
      <c r="P10" s="33">
        <f t="shared" si="0"/>
        <v>2</v>
      </c>
      <c r="Q10" s="33" t="str">
        <f t="shared" si="0"/>
        <v>x</v>
      </c>
      <c r="R10" s="33">
        <f t="shared" si="0"/>
        <v>2</v>
      </c>
      <c r="S10" s="33">
        <f t="shared" si="0"/>
        <v>6</v>
      </c>
      <c r="T10" s="33">
        <f t="shared" si="0"/>
        <v>3</v>
      </c>
      <c r="U10" s="33" t="str">
        <f t="shared" si="0"/>
        <v>x</v>
      </c>
      <c r="V10" s="33">
        <f t="shared" si="0"/>
        <v>2</v>
      </c>
      <c r="W10" s="33">
        <f t="shared" si="0"/>
        <v>8</v>
      </c>
      <c r="X10" s="33" t="str">
        <f t="shared" si="0"/>
        <v>x</v>
      </c>
      <c r="Y10" s="33" t="str">
        <f t="shared" si="0"/>
        <v>x</v>
      </c>
      <c r="Z10" s="33">
        <f t="shared" si="0"/>
        <v>6</v>
      </c>
      <c r="AA10" s="33">
        <f t="shared" si="0"/>
        <v>6</v>
      </c>
      <c r="AB10" s="33" t="str">
        <f t="shared" si="0"/>
        <v>x</v>
      </c>
      <c r="AC10" s="33">
        <f t="shared" si="0"/>
        <v>2</v>
      </c>
      <c r="AD10" s="33">
        <f t="shared" si="0"/>
        <v>8</v>
      </c>
      <c r="AE10" s="33" t="str">
        <f t="shared" si="0"/>
        <v>x</v>
      </c>
      <c r="AF10" s="33">
        <f t="shared" si="0"/>
        <v>5</v>
      </c>
      <c r="AG10" s="33">
        <f t="shared" si="0"/>
        <v>1</v>
      </c>
      <c r="AH10" s="33">
        <f t="shared" si="0"/>
        <v>1</v>
      </c>
      <c r="AI10" s="33" t="str">
        <f t="shared" si="0"/>
        <v>x</v>
      </c>
      <c r="AJ10" s="33">
        <f t="shared" si="0"/>
        <v>8</v>
      </c>
      <c r="AK10" s="33">
        <f t="shared" si="0"/>
        <v>2</v>
      </c>
      <c r="AL10" s="33">
        <f t="shared" si="0"/>
        <v>1</v>
      </c>
      <c r="AM10" s="33">
        <f t="shared" si="0"/>
        <v>2</v>
      </c>
      <c r="AN10" s="33">
        <f t="shared" si="0"/>
        <v>4</v>
      </c>
      <c r="AO10" s="33">
        <f t="shared" si="0"/>
        <v>7</v>
      </c>
      <c r="AP10" s="42" t="str">
        <f t="shared" si="0"/>
        <v>x</v>
      </c>
      <c r="AQ10" s="33">
        <f t="shared" si="0"/>
        <v>1</v>
      </c>
      <c r="AR10" s="33">
        <f t="shared" si="0"/>
        <v>2</v>
      </c>
      <c r="AS10" s="33">
        <f t="shared" si="0"/>
        <v>3</v>
      </c>
      <c r="AT10" s="33">
        <f t="shared" si="0"/>
        <v>3</v>
      </c>
      <c r="AU10" s="33">
        <f t="shared" si="0"/>
        <v>3</v>
      </c>
      <c r="AV10" s="33">
        <f t="shared" si="0"/>
        <v>2</v>
      </c>
      <c r="AW10" s="33">
        <f t="shared" si="0"/>
        <v>1</v>
      </c>
      <c r="AX10" s="103" t="str">
        <f t="shared" si="0"/>
        <v>P1</v>
      </c>
      <c r="AY10" s="103" t="str">
        <f t="shared" si="0"/>
        <v>P2</v>
      </c>
      <c r="AZ10" s="103">
        <f t="shared" si="0"/>
        <v>3</v>
      </c>
      <c r="BA10" s="103">
        <f t="shared" si="0"/>
        <v>4</v>
      </c>
      <c r="BB10" s="103">
        <f t="shared" si="0"/>
        <v>7</v>
      </c>
      <c r="BC10" s="103">
        <f t="shared" si="0"/>
        <v>4</v>
      </c>
      <c r="BD10" s="103">
        <f t="shared" si="0"/>
        <v>4</v>
      </c>
      <c r="BE10" s="103">
        <f t="shared" si="0"/>
        <v>4</v>
      </c>
      <c r="BF10" s="103">
        <f t="shared" si="0"/>
        <v>7</v>
      </c>
      <c r="BG10" s="103">
        <f t="shared" si="0"/>
        <v>5</v>
      </c>
      <c r="BH10" s="103">
        <f t="shared" si="0"/>
        <v>8</v>
      </c>
      <c r="BI10" s="103" t="str">
        <f t="shared" si="0"/>
        <v>P7</v>
      </c>
      <c r="BJ10" s="103">
        <f t="shared" si="0"/>
        <v>6</v>
      </c>
      <c r="BK10" s="103">
        <f t="shared" si="0"/>
        <v>8</v>
      </c>
      <c r="BL10" s="103">
        <f t="shared" si="0"/>
        <v>6</v>
      </c>
      <c r="BM10" s="103">
        <f t="shared" si="0"/>
        <v>5</v>
      </c>
      <c r="BN10" s="103" t="str">
        <f t="shared" si="0"/>
        <v>P6</v>
      </c>
      <c r="BO10" s="103">
        <f t="shared" si="0"/>
        <v>8</v>
      </c>
      <c r="BP10" s="103">
        <f t="shared" si="0"/>
        <v>0</v>
      </c>
      <c r="BQ10" s="103">
        <f t="shared" si="0"/>
        <v>0</v>
      </c>
      <c r="BR10" s="103">
        <f t="shared" si="0"/>
        <v>0</v>
      </c>
      <c r="BS10" s="103">
        <f t="shared" si="0"/>
        <v>0</v>
      </c>
      <c r="BT10" s="103">
        <f t="shared" si="0"/>
        <v>0</v>
      </c>
      <c r="BU10" s="103">
        <f t="shared" ref="BU10:BW10" si="1">BU$7</f>
        <v>0</v>
      </c>
      <c r="BV10" s="103">
        <f t="shared" si="1"/>
        <v>0</v>
      </c>
      <c r="BW10" s="103">
        <f t="shared" si="1"/>
        <v>0</v>
      </c>
    </row>
    <row r="11" spans="1:75">
      <c r="A11" s="67"/>
      <c r="B11" s="54"/>
      <c r="C11" s="93">
        <v>0.13</v>
      </c>
      <c r="D11" s="54"/>
      <c r="E11" s="104">
        <f>E6*C11</f>
        <v>5.2</v>
      </c>
      <c r="F11" s="54">
        <f>COUNTIF(H10:AO11,1)</f>
        <v>7</v>
      </c>
      <c r="G11" s="54">
        <f>COUNTIF(AQ10:BI11,1)</f>
        <v>6</v>
      </c>
      <c r="H11" s="50" t="str">
        <f>H$8</f>
        <v>x</v>
      </c>
      <c r="I11" s="33">
        <f t="shared" ref="I11:BT11" si="2">I$8</f>
        <v>2</v>
      </c>
      <c r="J11" s="33" t="str">
        <f t="shared" si="2"/>
        <v>x</v>
      </c>
      <c r="K11" s="33" t="str">
        <f t="shared" si="2"/>
        <v>x</v>
      </c>
      <c r="L11" s="33" t="str">
        <f t="shared" si="2"/>
        <v>x</v>
      </c>
      <c r="M11" s="33">
        <f t="shared" si="2"/>
        <v>1</v>
      </c>
      <c r="N11" s="33" t="str">
        <f t="shared" si="2"/>
        <v>x</v>
      </c>
      <c r="O11" s="33">
        <f t="shared" si="2"/>
        <v>8</v>
      </c>
      <c r="P11" s="33">
        <f t="shared" si="2"/>
        <v>2</v>
      </c>
      <c r="Q11" s="33">
        <f t="shared" si="2"/>
        <v>5</v>
      </c>
      <c r="R11" s="33">
        <f t="shared" si="2"/>
        <v>5</v>
      </c>
      <c r="S11" s="33">
        <f t="shared" si="2"/>
        <v>6</v>
      </c>
      <c r="T11" s="33" t="str">
        <f t="shared" si="2"/>
        <v>x</v>
      </c>
      <c r="U11" s="33" t="str">
        <f t="shared" si="2"/>
        <v>x</v>
      </c>
      <c r="V11" s="33">
        <f t="shared" si="2"/>
        <v>2</v>
      </c>
      <c r="W11" s="33">
        <f t="shared" si="2"/>
        <v>8</v>
      </c>
      <c r="X11" s="33">
        <f t="shared" si="2"/>
        <v>1</v>
      </c>
      <c r="Y11" s="33" t="str">
        <f t="shared" si="2"/>
        <v>x</v>
      </c>
      <c r="Z11" s="33" t="str">
        <f t="shared" si="2"/>
        <v>x</v>
      </c>
      <c r="AA11" s="33" t="str">
        <f t="shared" si="2"/>
        <v>x</v>
      </c>
      <c r="AB11" s="33" t="str">
        <f t="shared" si="2"/>
        <v>x</v>
      </c>
      <c r="AC11" s="33">
        <f t="shared" si="2"/>
        <v>2</v>
      </c>
      <c r="AD11" s="33">
        <f t="shared" si="2"/>
        <v>8</v>
      </c>
      <c r="AE11" s="33">
        <f t="shared" si="2"/>
        <v>5</v>
      </c>
      <c r="AF11" s="33" t="str">
        <f t="shared" si="2"/>
        <v>x</v>
      </c>
      <c r="AG11" s="33" t="str">
        <f t="shared" si="2"/>
        <v>x</v>
      </c>
      <c r="AH11" s="33" t="str">
        <f t="shared" si="2"/>
        <v>x</v>
      </c>
      <c r="AI11" s="33" t="str">
        <f t="shared" si="2"/>
        <v>x</v>
      </c>
      <c r="AJ11" s="33">
        <f t="shared" si="2"/>
        <v>2</v>
      </c>
      <c r="AK11" s="33">
        <f t="shared" si="2"/>
        <v>1</v>
      </c>
      <c r="AL11" s="33">
        <f t="shared" si="2"/>
        <v>1</v>
      </c>
      <c r="AM11" s="33">
        <f t="shared" si="2"/>
        <v>2</v>
      </c>
      <c r="AN11" s="33">
        <f t="shared" si="2"/>
        <v>4</v>
      </c>
      <c r="AO11" s="33" t="str">
        <f t="shared" si="2"/>
        <v>x</v>
      </c>
      <c r="AP11" s="42" t="str">
        <f t="shared" si="2"/>
        <v>x</v>
      </c>
      <c r="AQ11" s="33">
        <f t="shared" si="2"/>
        <v>2</v>
      </c>
      <c r="AR11" s="33">
        <f t="shared" si="2"/>
        <v>1</v>
      </c>
      <c r="AS11" s="33">
        <f t="shared" si="2"/>
        <v>2</v>
      </c>
      <c r="AT11" s="33">
        <f t="shared" si="2"/>
        <v>1</v>
      </c>
      <c r="AU11" s="33">
        <f t="shared" si="2"/>
        <v>2</v>
      </c>
      <c r="AV11" s="33">
        <f t="shared" si="2"/>
        <v>1</v>
      </c>
      <c r="AW11" s="33">
        <f t="shared" si="2"/>
        <v>1</v>
      </c>
      <c r="AX11" s="103">
        <f t="shared" si="2"/>
        <v>2</v>
      </c>
      <c r="AY11" s="103">
        <f t="shared" si="2"/>
        <v>3</v>
      </c>
      <c r="AZ11" s="103" t="str">
        <f t="shared" si="2"/>
        <v>P3</v>
      </c>
      <c r="BA11" s="103">
        <f t="shared" si="2"/>
        <v>4</v>
      </c>
      <c r="BB11" s="103">
        <f t="shared" si="2"/>
        <v>7</v>
      </c>
      <c r="BC11" s="103">
        <f t="shared" si="2"/>
        <v>7</v>
      </c>
      <c r="BD11" s="103">
        <f t="shared" si="2"/>
        <v>4</v>
      </c>
      <c r="BE11" s="103" t="str">
        <f t="shared" si="2"/>
        <v>P4</v>
      </c>
      <c r="BF11" s="103">
        <f t="shared" si="2"/>
        <v>7</v>
      </c>
      <c r="BG11" s="103">
        <f t="shared" si="2"/>
        <v>6</v>
      </c>
      <c r="BH11" s="103">
        <f t="shared" si="2"/>
        <v>7</v>
      </c>
      <c r="BI11" s="103">
        <f t="shared" si="2"/>
        <v>5</v>
      </c>
      <c r="BJ11" s="103">
        <f t="shared" si="2"/>
        <v>8</v>
      </c>
      <c r="BK11" s="103">
        <f t="shared" si="2"/>
        <v>8</v>
      </c>
      <c r="BL11" s="103">
        <f t="shared" si="2"/>
        <v>5</v>
      </c>
      <c r="BM11" s="103" t="str">
        <f t="shared" si="2"/>
        <v>P5</v>
      </c>
      <c r="BN11" s="103">
        <f t="shared" si="2"/>
        <v>8</v>
      </c>
      <c r="BO11" s="103" t="str">
        <f t="shared" si="2"/>
        <v>P8</v>
      </c>
      <c r="BP11" s="103">
        <f t="shared" si="2"/>
        <v>0</v>
      </c>
      <c r="BQ11" s="103">
        <f t="shared" si="2"/>
        <v>0</v>
      </c>
      <c r="BR11" s="103">
        <f t="shared" si="2"/>
        <v>0</v>
      </c>
      <c r="BS11" s="103">
        <f t="shared" si="2"/>
        <v>0</v>
      </c>
      <c r="BT11" s="103">
        <f t="shared" si="2"/>
        <v>0</v>
      </c>
      <c r="BU11" s="103">
        <f t="shared" ref="BU11:BW11" si="3">BU$8</f>
        <v>0</v>
      </c>
      <c r="BV11" s="103">
        <f t="shared" si="3"/>
        <v>0</v>
      </c>
      <c r="BW11" s="103">
        <f t="shared" si="3"/>
        <v>0</v>
      </c>
    </row>
    <row r="12" spans="1:75">
      <c r="E12" s="17"/>
      <c r="G12" s="4"/>
      <c r="H12" s="49"/>
      <c r="I12" s="27"/>
      <c r="J12" s="27"/>
      <c r="K12" s="27"/>
      <c r="L12" s="27"/>
      <c r="M12" s="27"/>
      <c r="N12" s="28"/>
      <c r="O12" s="29"/>
      <c r="P12" s="29"/>
      <c r="Q12" s="29"/>
      <c r="R12" s="29"/>
      <c r="S12" s="29"/>
      <c r="T12" s="29"/>
      <c r="U12" s="30"/>
      <c r="V12" s="31"/>
      <c r="W12" s="31"/>
      <c r="X12" s="31"/>
      <c r="Y12" s="31"/>
      <c r="Z12" s="31"/>
      <c r="AA12" s="31"/>
      <c r="AB12" s="32"/>
      <c r="AC12" s="29"/>
      <c r="AD12" s="29"/>
      <c r="AE12" s="29"/>
      <c r="AF12" s="29"/>
      <c r="AG12" s="29"/>
      <c r="AH12" s="29"/>
      <c r="AI12" s="30"/>
      <c r="AJ12" s="31"/>
      <c r="AK12" s="31"/>
      <c r="AL12" s="31"/>
      <c r="AM12" s="31"/>
      <c r="AN12" s="31"/>
      <c r="AO12" s="31"/>
      <c r="AP12" s="41"/>
      <c r="AQ12" s="29"/>
      <c r="AR12" s="29"/>
      <c r="AS12" s="29"/>
      <c r="AT12" s="29"/>
      <c r="AU12" s="29"/>
      <c r="AV12" s="29"/>
      <c r="AW12" s="30"/>
      <c r="AX12" s="27"/>
      <c r="AY12" s="27"/>
      <c r="AZ12" s="27"/>
      <c r="BA12" s="27"/>
      <c r="BB12" s="27"/>
      <c r="BC12" s="27"/>
      <c r="BD12" s="28"/>
      <c r="BE12" s="29"/>
      <c r="BF12" s="29"/>
      <c r="BG12" s="29"/>
      <c r="BH12" s="29"/>
      <c r="BI12" s="29"/>
      <c r="BJ12" s="29"/>
      <c r="BK12" s="30"/>
      <c r="BL12" s="27"/>
      <c r="BM12" s="27"/>
      <c r="BN12" s="27"/>
      <c r="BO12" s="27"/>
      <c r="BP12" s="27"/>
      <c r="BQ12" s="27"/>
      <c r="BR12" s="28"/>
      <c r="BS12" s="29"/>
      <c r="BT12" s="29"/>
      <c r="BU12" s="29"/>
      <c r="BV12" s="27"/>
      <c r="BW12" s="27"/>
    </row>
    <row r="13" spans="1:75">
      <c r="A13" s="25">
        <v>2</v>
      </c>
      <c r="B13" s="71" t="s">
        <v>22</v>
      </c>
      <c r="C13" s="71">
        <v>3</v>
      </c>
      <c r="D13" s="71" t="s">
        <v>61</v>
      </c>
      <c r="E13" s="72"/>
      <c r="F13" s="71" t="s">
        <v>7</v>
      </c>
      <c r="G13" s="71" t="s">
        <v>13</v>
      </c>
      <c r="H13" s="50" t="str">
        <f>H$7</f>
        <v>x</v>
      </c>
      <c r="I13" s="33">
        <f t="shared" ref="I13:BT13" si="4">I$7</f>
        <v>2</v>
      </c>
      <c r="J13" s="33" t="str">
        <f t="shared" si="4"/>
        <v>x</v>
      </c>
      <c r="K13" s="33" t="str">
        <f t="shared" si="4"/>
        <v>x</v>
      </c>
      <c r="L13" s="33">
        <f t="shared" si="4"/>
        <v>4</v>
      </c>
      <c r="M13" s="33" t="str">
        <f t="shared" si="4"/>
        <v>x</v>
      </c>
      <c r="N13" s="33" t="str">
        <f t="shared" si="4"/>
        <v>x</v>
      </c>
      <c r="O13" s="33">
        <f t="shared" si="4"/>
        <v>8</v>
      </c>
      <c r="P13" s="33">
        <f t="shared" si="4"/>
        <v>2</v>
      </c>
      <c r="Q13" s="33" t="str">
        <f t="shared" si="4"/>
        <v>x</v>
      </c>
      <c r="R13" s="33">
        <f t="shared" si="4"/>
        <v>2</v>
      </c>
      <c r="S13" s="33">
        <f t="shared" si="4"/>
        <v>6</v>
      </c>
      <c r="T13" s="33">
        <f t="shared" si="4"/>
        <v>3</v>
      </c>
      <c r="U13" s="33" t="str">
        <f t="shared" si="4"/>
        <v>x</v>
      </c>
      <c r="V13" s="33">
        <f t="shared" si="4"/>
        <v>2</v>
      </c>
      <c r="W13" s="33">
        <f t="shared" si="4"/>
        <v>8</v>
      </c>
      <c r="X13" s="33" t="str">
        <f t="shared" si="4"/>
        <v>x</v>
      </c>
      <c r="Y13" s="33" t="str">
        <f t="shared" si="4"/>
        <v>x</v>
      </c>
      <c r="Z13" s="33">
        <f t="shared" si="4"/>
        <v>6</v>
      </c>
      <c r="AA13" s="33">
        <f t="shared" si="4"/>
        <v>6</v>
      </c>
      <c r="AB13" s="33" t="str">
        <f t="shared" si="4"/>
        <v>x</v>
      </c>
      <c r="AC13" s="33">
        <f t="shared" si="4"/>
        <v>2</v>
      </c>
      <c r="AD13" s="33">
        <f t="shared" si="4"/>
        <v>8</v>
      </c>
      <c r="AE13" s="33" t="str">
        <f t="shared" si="4"/>
        <v>x</v>
      </c>
      <c r="AF13" s="33">
        <f t="shared" si="4"/>
        <v>5</v>
      </c>
      <c r="AG13" s="33">
        <f t="shared" si="4"/>
        <v>1</v>
      </c>
      <c r="AH13" s="33">
        <f t="shared" si="4"/>
        <v>1</v>
      </c>
      <c r="AI13" s="33" t="str">
        <f t="shared" si="4"/>
        <v>x</v>
      </c>
      <c r="AJ13" s="33">
        <f t="shared" si="4"/>
        <v>8</v>
      </c>
      <c r="AK13" s="33">
        <f t="shared" si="4"/>
        <v>2</v>
      </c>
      <c r="AL13" s="33">
        <f t="shared" si="4"/>
        <v>1</v>
      </c>
      <c r="AM13" s="33">
        <f t="shared" si="4"/>
        <v>2</v>
      </c>
      <c r="AN13" s="33">
        <f t="shared" si="4"/>
        <v>4</v>
      </c>
      <c r="AO13" s="33">
        <f t="shared" si="4"/>
        <v>7</v>
      </c>
      <c r="AP13" s="42" t="str">
        <f t="shared" si="4"/>
        <v>x</v>
      </c>
      <c r="AQ13" s="33">
        <f t="shared" si="4"/>
        <v>1</v>
      </c>
      <c r="AR13" s="33">
        <f t="shared" si="4"/>
        <v>2</v>
      </c>
      <c r="AS13" s="33">
        <f t="shared" si="4"/>
        <v>3</v>
      </c>
      <c r="AT13" s="33">
        <f t="shared" si="4"/>
        <v>3</v>
      </c>
      <c r="AU13" s="33">
        <f t="shared" si="4"/>
        <v>3</v>
      </c>
      <c r="AV13" s="33">
        <f t="shared" si="4"/>
        <v>2</v>
      </c>
      <c r="AW13" s="33">
        <f t="shared" si="4"/>
        <v>1</v>
      </c>
      <c r="AX13" s="33" t="str">
        <f t="shared" si="4"/>
        <v>P1</v>
      </c>
      <c r="AY13" s="103" t="str">
        <f t="shared" si="4"/>
        <v>P2</v>
      </c>
      <c r="AZ13" s="103">
        <f t="shared" si="4"/>
        <v>3</v>
      </c>
      <c r="BA13" s="103">
        <f t="shared" si="4"/>
        <v>4</v>
      </c>
      <c r="BB13" s="103">
        <f t="shared" si="4"/>
        <v>7</v>
      </c>
      <c r="BC13" s="103">
        <f t="shared" si="4"/>
        <v>4</v>
      </c>
      <c r="BD13" s="103">
        <f t="shared" si="4"/>
        <v>4</v>
      </c>
      <c r="BE13" s="103">
        <f t="shared" si="4"/>
        <v>4</v>
      </c>
      <c r="BF13" s="103">
        <f t="shared" si="4"/>
        <v>7</v>
      </c>
      <c r="BG13" s="103">
        <f t="shared" si="4"/>
        <v>5</v>
      </c>
      <c r="BH13" s="103">
        <f t="shared" si="4"/>
        <v>8</v>
      </c>
      <c r="BI13" s="103" t="str">
        <f t="shared" si="4"/>
        <v>P7</v>
      </c>
      <c r="BJ13" s="103">
        <f t="shared" si="4"/>
        <v>6</v>
      </c>
      <c r="BK13" s="103">
        <f t="shared" si="4"/>
        <v>8</v>
      </c>
      <c r="BL13" s="103">
        <f t="shared" si="4"/>
        <v>6</v>
      </c>
      <c r="BM13" s="103">
        <f t="shared" si="4"/>
        <v>5</v>
      </c>
      <c r="BN13" s="103" t="str">
        <f t="shared" si="4"/>
        <v>P6</v>
      </c>
      <c r="BO13" s="103">
        <f t="shared" si="4"/>
        <v>8</v>
      </c>
      <c r="BP13" s="103">
        <f t="shared" si="4"/>
        <v>0</v>
      </c>
      <c r="BQ13" s="103">
        <f t="shared" si="4"/>
        <v>0</v>
      </c>
      <c r="BR13" s="103">
        <f t="shared" si="4"/>
        <v>0</v>
      </c>
      <c r="BS13" s="103">
        <f t="shared" si="4"/>
        <v>0</v>
      </c>
      <c r="BT13" s="103">
        <f t="shared" si="4"/>
        <v>0</v>
      </c>
      <c r="BU13" s="103">
        <f t="shared" ref="BU13:BW13" si="5">BU$7</f>
        <v>0</v>
      </c>
      <c r="BV13" s="103">
        <f t="shared" si="5"/>
        <v>0</v>
      </c>
      <c r="BW13" s="103">
        <f t="shared" si="5"/>
        <v>0</v>
      </c>
    </row>
    <row r="14" spans="1:75">
      <c r="A14" s="67"/>
      <c r="B14" s="56"/>
      <c r="C14" s="94">
        <v>0.14000000000000001</v>
      </c>
      <c r="D14" s="56"/>
      <c r="E14" s="105">
        <f>(E6*C14)</f>
        <v>5.6000000000000005</v>
      </c>
      <c r="F14" s="56">
        <f>COUNTIF(H13:AO14,2)</f>
        <v>13</v>
      </c>
      <c r="G14" s="56">
        <f>COUNTIF(AQ13:BI14,2)</f>
        <v>6</v>
      </c>
      <c r="H14" s="50" t="str">
        <f>H$8</f>
        <v>x</v>
      </c>
      <c r="I14" s="33">
        <f t="shared" ref="I14:BT14" si="6">I$8</f>
        <v>2</v>
      </c>
      <c r="J14" s="33" t="str">
        <f t="shared" si="6"/>
        <v>x</v>
      </c>
      <c r="K14" s="33" t="str">
        <f t="shared" si="6"/>
        <v>x</v>
      </c>
      <c r="L14" s="33" t="str">
        <f t="shared" si="6"/>
        <v>x</v>
      </c>
      <c r="M14" s="33">
        <f t="shared" si="6"/>
        <v>1</v>
      </c>
      <c r="N14" s="33" t="str">
        <f t="shared" si="6"/>
        <v>x</v>
      </c>
      <c r="O14" s="33">
        <f t="shared" si="6"/>
        <v>8</v>
      </c>
      <c r="P14" s="33">
        <f t="shared" si="6"/>
        <v>2</v>
      </c>
      <c r="Q14" s="33">
        <f t="shared" si="6"/>
        <v>5</v>
      </c>
      <c r="R14" s="33">
        <f t="shared" si="6"/>
        <v>5</v>
      </c>
      <c r="S14" s="33">
        <f t="shared" si="6"/>
        <v>6</v>
      </c>
      <c r="T14" s="33" t="str">
        <f t="shared" si="6"/>
        <v>x</v>
      </c>
      <c r="U14" s="33" t="str">
        <f t="shared" si="6"/>
        <v>x</v>
      </c>
      <c r="V14" s="33">
        <f t="shared" si="6"/>
        <v>2</v>
      </c>
      <c r="W14" s="33">
        <f t="shared" si="6"/>
        <v>8</v>
      </c>
      <c r="X14" s="33">
        <f t="shared" si="6"/>
        <v>1</v>
      </c>
      <c r="Y14" s="33" t="str">
        <f t="shared" si="6"/>
        <v>x</v>
      </c>
      <c r="Z14" s="33" t="str">
        <f t="shared" si="6"/>
        <v>x</v>
      </c>
      <c r="AA14" s="33" t="str">
        <f t="shared" si="6"/>
        <v>x</v>
      </c>
      <c r="AB14" s="33" t="str">
        <f t="shared" si="6"/>
        <v>x</v>
      </c>
      <c r="AC14" s="33">
        <f t="shared" si="6"/>
        <v>2</v>
      </c>
      <c r="AD14" s="33">
        <f t="shared" si="6"/>
        <v>8</v>
      </c>
      <c r="AE14" s="33">
        <f t="shared" si="6"/>
        <v>5</v>
      </c>
      <c r="AF14" s="33" t="str">
        <f t="shared" si="6"/>
        <v>x</v>
      </c>
      <c r="AG14" s="33" t="str">
        <f t="shared" si="6"/>
        <v>x</v>
      </c>
      <c r="AH14" s="33" t="str">
        <f t="shared" si="6"/>
        <v>x</v>
      </c>
      <c r="AI14" s="33" t="str">
        <f t="shared" si="6"/>
        <v>x</v>
      </c>
      <c r="AJ14" s="33">
        <f t="shared" si="6"/>
        <v>2</v>
      </c>
      <c r="AK14" s="33">
        <f t="shared" si="6"/>
        <v>1</v>
      </c>
      <c r="AL14" s="33">
        <f t="shared" si="6"/>
        <v>1</v>
      </c>
      <c r="AM14" s="33">
        <f t="shared" si="6"/>
        <v>2</v>
      </c>
      <c r="AN14" s="33">
        <f t="shared" si="6"/>
        <v>4</v>
      </c>
      <c r="AO14" s="33" t="str">
        <f t="shared" si="6"/>
        <v>x</v>
      </c>
      <c r="AP14" s="42" t="str">
        <f t="shared" si="6"/>
        <v>x</v>
      </c>
      <c r="AQ14" s="33">
        <f t="shared" si="6"/>
        <v>2</v>
      </c>
      <c r="AR14" s="33">
        <f t="shared" si="6"/>
        <v>1</v>
      </c>
      <c r="AS14" s="33">
        <f t="shared" si="6"/>
        <v>2</v>
      </c>
      <c r="AT14" s="33">
        <f t="shared" si="6"/>
        <v>1</v>
      </c>
      <c r="AU14" s="33">
        <f t="shared" si="6"/>
        <v>2</v>
      </c>
      <c r="AV14" s="33">
        <f t="shared" si="6"/>
        <v>1</v>
      </c>
      <c r="AW14" s="33">
        <f t="shared" si="6"/>
        <v>1</v>
      </c>
      <c r="AX14" s="33">
        <f t="shared" si="6"/>
        <v>2</v>
      </c>
      <c r="AY14" s="103">
        <f t="shared" si="6"/>
        <v>3</v>
      </c>
      <c r="AZ14" s="103" t="str">
        <f t="shared" si="6"/>
        <v>P3</v>
      </c>
      <c r="BA14" s="103">
        <f t="shared" si="6"/>
        <v>4</v>
      </c>
      <c r="BB14" s="103">
        <f t="shared" si="6"/>
        <v>7</v>
      </c>
      <c r="BC14" s="103">
        <f t="shared" si="6"/>
        <v>7</v>
      </c>
      <c r="BD14" s="103">
        <f t="shared" si="6"/>
        <v>4</v>
      </c>
      <c r="BE14" s="103" t="str">
        <f t="shared" si="6"/>
        <v>P4</v>
      </c>
      <c r="BF14" s="103">
        <f t="shared" si="6"/>
        <v>7</v>
      </c>
      <c r="BG14" s="103">
        <f t="shared" si="6"/>
        <v>6</v>
      </c>
      <c r="BH14" s="103">
        <f t="shared" si="6"/>
        <v>7</v>
      </c>
      <c r="BI14" s="103">
        <f t="shared" si="6"/>
        <v>5</v>
      </c>
      <c r="BJ14" s="103">
        <f t="shared" si="6"/>
        <v>8</v>
      </c>
      <c r="BK14" s="103">
        <f t="shared" si="6"/>
        <v>8</v>
      </c>
      <c r="BL14" s="103">
        <f t="shared" si="6"/>
        <v>5</v>
      </c>
      <c r="BM14" s="103" t="str">
        <f t="shared" si="6"/>
        <v>P5</v>
      </c>
      <c r="BN14" s="103">
        <f t="shared" si="6"/>
        <v>8</v>
      </c>
      <c r="BO14" s="103" t="str">
        <f t="shared" si="6"/>
        <v>P8</v>
      </c>
      <c r="BP14" s="103">
        <f t="shared" si="6"/>
        <v>0</v>
      </c>
      <c r="BQ14" s="103">
        <f t="shared" si="6"/>
        <v>0</v>
      </c>
      <c r="BR14" s="103">
        <f t="shared" si="6"/>
        <v>0</v>
      </c>
      <c r="BS14" s="103">
        <f t="shared" si="6"/>
        <v>0</v>
      </c>
      <c r="BT14" s="103">
        <f t="shared" si="6"/>
        <v>0</v>
      </c>
      <c r="BU14" s="103">
        <f t="shared" ref="BU14:BW14" si="7">BU$8</f>
        <v>0</v>
      </c>
      <c r="BV14" s="103">
        <f t="shared" si="7"/>
        <v>0</v>
      </c>
      <c r="BW14" s="103">
        <f t="shared" si="7"/>
        <v>0</v>
      </c>
    </row>
    <row r="15" spans="1:75">
      <c r="E15" s="17"/>
      <c r="G15" s="4"/>
      <c r="H15" s="49"/>
      <c r="I15" s="27"/>
      <c r="J15" s="27"/>
      <c r="K15" s="27"/>
      <c r="L15" s="27"/>
      <c r="M15" s="27"/>
      <c r="N15" s="28"/>
      <c r="O15" s="29"/>
      <c r="P15" s="29"/>
      <c r="Q15" s="29"/>
      <c r="R15" s="29"/>
      <c r="S15" s="29"/>
      <c r="T15" s="29"/>
      <c r="U15" s="30"/>
      <c r="V15" s="31"/>
      <c r="W15" s="31"/>
      <c r="X15" s="31"/>
      <c r="Y15" s="31"/>
      <c r="Z15" s="31"/>
      <c r="AA15" s="31"/>
      <c r="AB15" s="32"/>
      <c r="AC15" s="29"/>
      <c r="AD15" s="29"/>
      <c r="AE15" s="29"/>
      <c r="AF15" s="29"/>
      <c r="AG15" s="29"/>
      <c r="AH15" s="29"/>
      <c r="AI15" s="30"/>
      <c r="AJ15" s="31"/>
      <c r="AK15" s="31"/>
      <c r="AL15" s="31"/>
      <c r="AM15" s="31"/>
      <c r="AN15" s="31"/>
      <c r="AO15" s="31"/>
      <c r="AP15" s="41"/>
      <c r="AQ15" s="29"/>
      <c r="AR15" s="29"/>
      <c r="AS15" s="29"/>
      <c r="AT15" s="29"/>
      <c r="AU15" s="29"/>
      <c r="AV15" s="29"/>
      <c r="AW15" s="30"/>
      <c r="AX15" s="27"/>
      <c r="AY15" s="27"/>
      <c r="AZ15" s="27"/>
      <c r="BA15" s="27"/>
      <c r="BB15" s="27"/>
      <c r="BC15" s="27"/>
      <c r="BD15" s="28"/>
      <c r="BE15" s="29"/>
      <c r="BF15" s="29"/>
      <c r="BG15" s="29"/>
      <c r="BH15" s="29"/>
      <c r="BI15" s="29"/>
      <c r="BJ15" s="29"/>
      <c r="BK15" s="30"/>
      <c r="BL15" s="27"/>
      <c r="BM15" s="27"/>
      <c r="BN15" s="27"/>
      <c r="BO15" s="27"/>
      <c r="BP15" s="27"/>
      <c r="BQ15" s="27"/>
      <c r="BR15" s="28"/>
      <c r="BS15" s="29"/>
      <c r="BT15" s="29"/>
      <c r="BU15" s="29"/>
      <c r="BV15" s="27"/>
      <c r="BW15" s="27"/>
    </row>
    <row r="16" spans="1:75">
      <c r="A16" s="25">
        <v>3</v>
      </c>
      <c r="B16" s="73" t="s">
        <v>22</v>
      </c>
      <c r="C16" s="73">
        <v>3</v>
      </c>
      <c r="D16" s="73" t="s">
        <v>62</v>
      </c>
      <c r="E16" s="74"/>
      <c r="F16" s="73" t="s">
        <v>7</v>
      </c>
      <c r="G16" s="73" t="s">
        <v>13</v>
      </c>
      <c r="H16" s="50" t="str">
        <f>H$7</f>
        <v>x</v>
      </c>
      <c r="I16" s="33">
        <f t="shared" ref="I16:BT16" si="8">I$7</f>
        <v>2</v>
      </c>
      <c r="J16" s="33" t="str">
        <f t="shared" si="8"/>
        <v>x</v>
      </c>
      <c r="K16" s="33" t="str">
        <f t="shared" si="8"/>
        <v>x</v>
      </c>
      <c r="L16" s="33">
        <f t="shared" si="8"/>
        <v>4</v>
      </c>
      <c r="M16" s="33" t="str">
        <f t="shared" si="8"/>
        <v>x</v>
      </c>
      <c r="N16" s="33" t="str">
        <f t="shared" si="8"/>
        <v>x</v>
      </c>
      <c r="O16" s="33">
        <f t="shared" si="8"/>
        <v>8</v>
      </c>
      <c r="P16" s="33">
        <f t="shared" si="8"/>
        <v>2</v>
      </c>
      <c r="Q16" s="33" t="str">
        <f t="shared" si="8"/>
        <v>x</v>
      </c>
      <c r="R16" s="33">
        <f t="shared" si="8"/>
        <v>2</v>
      </c>
      <c r="S16" s="33">
        <f t="shared" si="8"/>
        <v>6</v>
      </c>
      <c r="T16" s="33">
        <f t="shared" si="8"/>
        <v>3</v>
      </c>
      <c r="U16" s="33" t="str">
        <f t="shared" si="8"/>
        <v>x</v>
      </c>
      <c r="V16" s="33">
        <f t="shared" si="8"/>
        <v>2</v>
      </c>
      <c r="W16" s="33">
        <f t="shared" si="8"/>
        <v>8</v>
      </c>
      <c r="X16" s="33" t="str">
        <f t="shared" si="8"/>
        <v>x</v>
      </c>
      <c r="Y16" s="33" t="str">
        <f t="shared" si="8"/>
        <v>x</v>
      </c>
      <c r="Z16" s="33">
        <f t="shared" si="8"/>
        <v>6</v>
      </c>
      <c r="AA16" s="33">
        <f t="shared" si="8"/>
        <v>6</v>
      </c>
      <c r="AB16" s="33" t="str">
        <f t="shared" si="8"/>
        <v>x</v>
      </c>
      <c r="AC16" s="33">
        <f t="shared" si="8"/>
        <v>2</v>
      </c>
      <c r="AD16" s="33">
        <f t="shared" si="8"/>
        <v>8</v>
      </c>
      <c r="AE16" s="33" t="str">
        <f t="shared" si="8"/>
        <v>x</v>
      </c>
      <c r="AF16" s="33">
        <f t="shared" si="8"/>
        <v>5</v>
      </c>
      <c r="AG16" s="33">
        <f t="shared" si="8"/>
        <v>1</v>
      </c>
      <c r="AH16" s="33">
        <f t="shared" si="8"/>
        <v>1</v>
      </c>
      <c r="AI16" s="33" t="str">
        <f t="shared" si="8"/>
        <v>x</v>
      </c>
      <c r="AJ16" s="33">
        <f t="shared" si="8"/>
        <v>8</v>
      </c>
      <c r="AK16" s="33">
        <f t="shared" si="8"/>
        <v>2</v>
      </c>
      <c r="AL16" s="33">
        <f t="shared" si="8"/>
        <v>1</v>
      </c>
      <c r="AM16" s="33">
        <f t="shared" si="8"/>
        <v>2</v>
      </c>
      <c r="AN16" s="33">
        <f t="shared" si="8"/>
        <v>4</v>
      </c>
      <c r="AO16" s="33">
        <f t="shared" si="8"/>
        <v>7</v>
      </c>
      <c r="AP16" s="42" t="str">
        <f t="shared" si="8"/>
        <v>x</v>
      </c>
      <c r="AQ16" s="34">
        <f t="shared" si="8"/>
        <v>1</v>
      </c>
      <c r="AR16" s="33">
        <f t="shared" si="8"/>
        <v>2</v>
      </c>
      <c r="AS16" s="33">
        <f t="shared" si="8"/>
        <v>3</v>
      </c>
      <c r="AT16" s="33">
        <f t="shared" si="8"/>
        <v>3</v>
      </c>
      <c r="AU16" s="33">
        <f t="shared" si="8"/>
        <v>3</v>
      </c>
      <c r="AV16" s="33">
        <f t="shared" si="8"/>
        <v>2</v>
      </c>
      <c r="AW16" s="33">
        <f t="shared" si="8"/>
        <v>1</v>
      </c>
      <c r="AX16" s="33" t="str">
        <f t="shared" si="8"/>
        <v>P1</v>
      </c>
      <c r="AY16" s="33" t="str">
        <f t="shared" si="8"/>
        <v>P2</v>
      </c>
      <c r="AZ16" s="33">
        <f t="shared" si="8"/>
        <v>3</v>
      </c>
      <c r="BA16" s="103">
        <f t="shared" si="8"/>
        <v>4</v>
      </c>
      <c r="BB16" s="103">
        <f t="shared" si="8"/>
        <v>7</v>
      </c>
      <c r="BC16" s="103">
        <f t="shared" si="8"/>
        <v>4</v>
      </c>
      <c r="BD16" s="103">
        <f t="shared" si="8"/>
        <v>4</v>
      </c>
      <c r="BE16" s="103">
        <f t="shared" si="8"/>
        <v>4</v>
      </c>
      <c r="BF16" s="103">
        <f t="shared" si="8"/>
        <v>7</v>
      </c>
      <c r="BG16" s="103">
        <f t="shared" si="8"/>
        <v>5</v>
      </c>
      <c r="BH16" s="103">
        <f t="shared" si="8"/>
        <v>8</v>
      </c>
      <c r="BI16" s="103" t="str">
        <f t="shared" si="8"/>
        <v>P7</v>
      </c>
      <c r="BJ16" s="103">
        <f t="shared" si="8"/>
        <v>6</v>
      </c>
      <c r="BK16" s="103">
        <f t="shared" si="8"/>
        <v>8</v>
      </c>
      <c r="BL16" s="103">
        <f t="shared" si="8"/>
        <v>6</v>
      </c>
      <c r="BM16" s="103">
        <f t="shared" si="8"/>
        <v>5</v>
      </c>
      <c r="BN16" s="103" t="str">
        <f t="shared" si="8"/>
        <v>P6</v>
      </c>
      <c r="BO16" s="103">
        <f t="shared" si="8"/>
        <v>8</v>
      </c>
      <c r="BP16" s="103">
        <f t="shared" si="8"/>
        <v>0</v>
      </c>
      <c r="BQ16" s="103">
        <f t="shared" si="8"/>
        <v>0</v>
      </c>
      <c r="BR16" s="103">
        <f t="shared" si="8"/>
        <v>0</v>
      </c>
      <c r="BS16" s="103">
        <f t="shared" si="8"/>
        <v>0</v>
      </c>
      <c r="BT16" s="103">
        <f t="shared" si="8"/>
        <v>0</v>
      </c>
      <c r="BU16" s="103">
        <f t="shared" ref="BU16:BW16" si="9">BU$7</f>
        <v>0</v>
      </c>
      <c r="BV16" s="103">
        <f t="shared" si="9"/>
        <v>0</v>
      </c>
      <c r="BW16" s="103">
        <f t="shared" si="9"/>
        <v>0</v>
      </c>
    </row>
    <row r="17" spans="1:75">
      <c r="A17" s="67"/>
      <c r="B17" s="57"/>
      <c r="C17" s="91">
        <v>0.1</v>
      </c>
      <c r="D17" s="57"/>
      <c r="E17" s="106">
        <f>E6*C17</f>
        <v>4</v>
      </c>
      <c r="F17" s="57">
        <f>COUNTIF(H16:AO17,3)</f>
        <v>1</v>
      </c>
      <c r="G17" s="57">
        <f>COUNTIF(AQ16:BI17,3)</f>
        <v>5</v>
      </c>
      <c r="H17" s="50" t="str">
        <f>H$8</f>
        <v>x</v>
      </c>
      <c r="I17" s="33">
        <f t="shared" ref="I17:BT17" si="10">I$8</f>
        <v>2</v>
      </c>
      <c r="J17" s="33" t="str">
        <f t="shared" si="10"/>
        <v>x</v>
      </c>
      <c r="K17" s="33" t="str">
        <f t="shared" si="10"/>
        <v>x</v>
      </c>
      <c r="L17" s="33" t="str">
        <f t="shared" si="10"/>
        <v>x</v>
      </c>
      <c r="M17" s="33">
        <f t="shared" si="10"/>
        <v>1</v>
      </c>
      <c r="N17" s="33" t="str">
        <f t="shared" si="10"/>
        <v>x</v>
      </c>
      <c r="O17" s="33">
        <f t="shared" si="10"/>
        <v>8</v>
      </c>
      <c r="P17" s="33">
        <f t="shared" si="10"/>
        <v>2</v>
      </c>
      <c r="Q17" s="33">
        <f t="shared" si="10"/>
        <v>5</v>
      </c>
      <c r="R17" s="33">
        <f t="shared" si="10"/>
        <v>5</v>
      </c>
      <c r="S17" s="33">
        <f t="shared" si="10"/>
        <v>6</v>
      </c>
      <c r="T17" s="33" t="str">
        <f t="shared" si="10"/>
        <v>x</v>
      </c>
      <c r="U17" s="33" t="str">
        <f t="shared" si="10"/>
        <v>x</v>
      </c>
      <c r="V17" s="33">
        <f t="shared" si="10"/>
        <v>2</v>
      </c>
      <c r="W17" s="33">
        <f t="shared" si="10"/>
        <v>8</v>
      </c>
      <c r="X17" s="33">
        <f t="shared" si="10"/>
        <v>1</v>
      </c>
      <c r="Y17" s="33" t="str">
        <f t="shared" si="10"/>
        <v>x</v>
      </c>
      <c r="Z17" s="33" t="str">
        <f t="shared" si="10"/>
        <v>x</v>
      </c>
      <c r="AA17" s="33" t="str">
        <f t="shared" si="10"/>
        <v>x</v>
      </c>
      <c r="AB17" s="33" t="str">
        <f t="shared" si="10"/>
        <v>x</v>
      </c>
      <c r="AC17" s="33">
        <f t="shared" si="10"/>
        <v>2</v>
      </c>
      <c r="AD17" s="33">
        <f t="shared" si="10"/>
        <v>8</v>
      </c>
      <c r="AE17" s="33">
        <f t="shared" si="10"/>
        <v>5</v>
      </c>
      <c r="AF17" s="33" t="str">
        <f t="shared" si="10"/>
        <v>x</v>
      </c>
      <c r="AG17" s="33" t="str">
        <f t="shared" si="10"/>
        <v>x</v>
      </c>
      <c r="AH17" s="33" t="str">
        <f t="shared" si="10"/>
        <v>x</v>
      </c>
      <c r="AI17" s="33" t="str">
        <f t="shared" si="10"/>
        <v>x</v>
      </c>
      <c r="AJ17" s="33">
        <f t="shared" si="10"/>
        <v>2</v>
      </c>
      <c r="AK17" s="33">
        <f t="shared" si="10"/>
        <v>1</v>
      </c>
      <c r="AL17" s="33">
        <f t="shared" si="10"/>
        <v>1</v>
      </c>
      <c r="AM17" s="33">
        <f t="shared" si="10"/>
        <v>2</v>
      </c>
      <c r="AN17" s="33">
        <f t="shared" si="10"/>
        <v>4</v>
      </c>
      <c r="AO17" s="33" t="str">
        <f t="shared" si="10"/>
        <v>x</v>
      </c>
      <c r="AP17" s="42" t="str">
        <f t="shared" si="10"/>
        <v>x</v>
      </c>
      <c r="AQ17" s="34">
        <f t="shared" si="10"/>
        <v>2</v>
      </c>
      <c r="AR17" s="33">
        <f t="shared" si="10"/>
        <v>1</v>
      </c>
      <c r="AS17" s="33">
        <f t="shared" si="10"/>
        <v>2</v>
      </c>
      <c r="AT17" s="33">
        <f t="shared" si="10"/>
        <v>1</v>
      </c>
      <c r="AU17" s="33">
        <f t="shared" si="10"/>
        <v>2</v>
      </c>
      <c r="AV17" s="33">
        <f t="shared" si="10"/>
        <v>1</v>
      </c>
      <c r="AW17" s="33">
        <f t="shared" si="10"/>
        <v>1</v>
      </c>
      <c r="AX17" s="33">
        <f t="shared" si="10"/>
        <v>2</v>
      </c>
      <c r="AY17" s="33">
        <f t="shared" si="10"/>
        <v>3</v>
      </c>
      <c r="AZ17" s="103" t="str">
        <f t="shared" si="10"/>
        <v>P3</v>
      </c>
      <c r="BA17" s="103">
        <f t="shared" si="10"/>
        <v>4</v>
      </c>
      <c r="BB17" s="103">
        <f t="shared" si="10"/>
        <v>7</v>
      </c>
      <c r="BC17" s="103">
        <f t="shared" si="10"/>
        <v>7</v>
      </c>
      <c r="BD17" s="103">
        <f t="shared" si="10"/>
        <v>4</v>
      </c>
      <c r="BE17" s="103" t="str">
        <f t="shared" si="10"/>
        <v>P4</v>
      </c>
      <c r="BF17" s="103">
        <f t="shared" si="10"/>
        <v>7</v>
      </c>
      <c r="BG17" s="103">
        <f t="shared" si="10"/>
        <v>6</v>
      </c>
      <c r="BH17" s="103">
        <f t="shared" si="10"/>
        <v>7</v>
      </c>
      <c r="BI17" s="103">
        <f t="shared" si="10"/>
        <v>5</v>
      </c>
      <c r="BJ17" s="103">
        <f t="shared" si="10"/>
        <v>8</v>
      </c>
      <c r="BK17" s="103">
        <f t="shared" si="10"/>
        <v>8</v>
      </c>
      <c r="BL17" s="103">
        <f t="shared" si="10"/>
        <v>5</v>
      </c>
      <c r="BM17" s="103" t="str">
        <f t="shared" si="10"/>
        <v>P5</v>
      </c>
      <c r="BN17" s="103">
        <f t="shared" si="10"/>
        <v>8</v>
      </c>
      <c r="BO17" s="103" t="str">
        <f t="shared" si="10"/>
        <v>P8</v>
      </c>
      <c r="BP17" s="103">
        <f t="shared" si="10"/>
        <v>0</v>
      </c>
      <c r="BQ17" s="103">
        <f t="shared" si="10"/>
        <v>0</v>
      </c>
      <c r="BR17" s="103">
        <f t="shared" si="10"/>
        <v>0</v>
      </c>
      <c r="BS17" s="103">
        <f t="shared" si="10"/>
        <v>0</v>
      </c>
      <c r="BT17" s="103">
        <f t="shared" si="10"/>
        <v>0</v>
      </c>
      <c r="BU17" s="103">
        <f t="shared" ref="BU17:BW17" si="11">BU$8</f>
        <v>0</v>
      </c>
      <c r="BV17" s="103">
        <f t="shared" si="11"/>
        <v>0</v>
      </c>
      <c r="BW17" s="103">
        <f t="shared" si="11"/>
        <v>0</v>
      </c>
    </row>
    <row r="18" spans="1:75">
      <c r="A18" s="55"/>
      <c r="B18" s="58"/>
      <c r="C18" s="58"/>
      <c r="D18" s="58"/>
      <c r="E18" s="17"/>
      <c r="F18" s="58"/>
      <c r="G18" s="58"/>
      <c r="H18" s="49"/>
      <c r="I18" s="27"/>
      <c r="J18" s="27"/>
      <c r="K18" s="27"/>
      <c r="L18" s="27"/>
      <c r="M18" s="27"/>
      <c r="N18" s="28"/>
      <c r="O18" s="29"/>
      <c r="P18" s="29"/>
      <c r="Q18" s="29"/>
      <c r="R18" s="29"/>
      <c r="S18" s="29"/>
      <c r="T18" s="29"/>
      <c r="U18" s="30"/>
      <c r="V18" s="31"/>
      <c r="W18" s="31"/>
      <c r="X18" s="31"/>
      <c r="Y18" s="31"/>
      <c r="Z18" s="31"/>
      <c r="AA18" s="31"/>
      <c r="AB18" s="32"/>
      <c r="AC18" s="29"/>
      <c r="AD18" s="29"/>
      <c r="AE18" s="29"/>
      <c r="AF18" s="29"/>
      <c r="AG18" s="29"/>
      <c r="AH18" s="29"/>
      <c r="AI18" s="30"/>
      <c r="AJ18" s="31"/>
      <c r="AK18" s="31"/>
      <c r="AL18" s="31"/>
      <c r="AM18" s="31"/>
      <c r="AN18" s="31"/>
      <c r="AO18" s="31"/>
      <c r="AP18" s="41"/>
      <c r="AQ18" s="29"/>
      <c r="AR18" s="29"/>
      <c r="AS18" s="29"/>
      <c r="AT18" s="29"/>
      <c r="AU18" s="29"/>
      <c r="AV18" s="29"/>
      <c r="AW18" s="30"/>
      <c r="AX18" s="27"/>
      <c r="AY18" s="27"/>
      <c r="AZ18" s="27"/>
      <c r="BA18" s="27"/>
      <c r="BB18" s="27"/>
      <c r="BC18" s="27"/>
      <c r="BD18" s="28"/>
      <c r="BE18" s="29"/>
      <c r="BF18" s="29"/>
      <c r="BG18" s="29"/>
      <c r="BH18" s="29"/>
      <c r="BI18" s="29"/>
      <c r="BJ18" s="29"/>
      <c r="BK18" s="30"/>
      <c r="BL18" s="27"/>
      <c r="BM18" s="27"/>
      <c r="BN18" s="27"/>
      <c r="BO18" s="27"/>
      <c r="BP18" s="27"/>
      <c r="BQ18" s="27"/>
      <c r="BR18" s="28"/>
      <c r="BS18" s="29"/>
      <c r="BT18" s="29"/>
      <c r="BU18" s="29"/>
      <c r="BV18" s="27"/>
      <c r="BW18" s="27"/>
    </row>
    <row r="19" spans="1:75">
      <c r="A19" s="25">
        <v>4</v>
      </c>
      <c r="B19" s="75" t="s">
        <v>22</v>
      </c>
      <c r="C19" s="75">
        <v>3</v>
      </c>
      <c r="D19" s="75" t="s">
        <v>63</v>
      </c>
      <c r="E19" s="76"/>
      <c r="F19" s="75" t="s">
        <v>7</v>
      </c>
      <c r="G19" s="75" t="s">
        <v>13</v>
      </c>
      <c r="H19" s="50" t="str">
        <f>H$7</f>
        <v>x</v>
      </c>
      <c r="I19" s="33">
        <f t="shared" ref="I19:BT19" si="12">I$7</f>
        <v>2</v>
      </c>
      <c r="J19" s="33" t="str">
        <f t="shared" si="12"/>
        <v>x</v>
      </c>
      <c r="K19" s="33" t="str">
        <f t="shared" si="12"/>
        <v>x</v>
      </c>
      <c r="L19" s="33">
        <f t="shared" si="12"/>
        <v>4</v>
      </c>
      <c r="M19" s="33" t="str">
        <f t="shared" si="12"/>
        <v>x</v>
      </c>
      <c r="N19" s="33" t="str">
        <f t="shared" si="12"/>
        <v>x</v>
      </c>
      <c r="O19" s="33">
        <f t="shared" si="12"/>
        <v>8</v>
      </c>
      <c r="P19" s="33">
        <f t="shared" si="12"/>
        <v>2</v>
      </c>
      <c r="Q19" s="33" t="str">
        <f t="shared" si="12"/>
        <v>x</v>
      </c>
      <c r="R19" s="33">
        <f t="shared" si="12"/>
        <v>2</v>
      </c>
      <c r="S19" s="33">
        <f t="shared" si="12"/>
        <v>6</v>
      </c>
      <c r="T19" s="33">
        <f t="shared" si="12"/>
        <v>3</v>
      </c>
      <c r="U19" s="33" t="str">
        <f t="shared" si="12"/>
        <v>x</v>
      </c>
      <c r="V19" s="33">
        <f t="shared" si="12"/>
        <v>2</v>
      </c>
      <c r="W19" s="33">
        <f t="shared" si="12"/>
        <v>8</v>
      </c>
      <c r="X19" s="33" t="str">
        <f t="shared" si="12"/>
        <v>x</v>
      </c>
      <c r="Y19" s="33" t="str">
        <f t="shared" si="12"/>
        <v>x</v>
      </c>
      <c r="Z19" s="33">
        <f t="shared" si="12"/>
        <v>6</v>
      </c>
      <c r="AA19" s="33">
        <f t="shared" si="12"/>
        <v>6</v>
      </c>
      <c r="AB19" s="33" t="str">
        <f t="shared" si="12"/>
        <v>x</v>
      </c>
      <c r="AC19" s="33">
        <f t="shared" si="12"/>
        <v>2</v>
      </c>
      <c r="AD19" s="33">
        <f t="shared" si="12"/>
        <v>8</v>
      </c>
      <c r="AE19" s="33" t="str">
        <f t="shared" si="12"/>
        <v>x</v>
      </c>
      <c r="AF19" s="33">
        <f t="shared" si="12"/>
        <v>5</v>
      </c>
      <c r="AG19" s="33">
        <f t="shared" si="12"/>
        <v>1</v>
      </c>
      <c r="AH19" s="33">
        <f t="shared" si="12"/>
        <v>1</v>
      </c>
      <c r="AI19" s="33" t="str">
        <f t="shared" si="12"/>
        <v>x</v>
      </c>
      <c r="AJ19" s="33">
        <f t="shared" si="12"/>
        <v>8</v>
      </c>
      <c r="AK19" s="33">
        <f t="shared" si="12"/>
        <v>2</v>
      </c>
      <c r="AL19" s="33">
        <f t="shared" si="12"/>
        <v>1</v>
      </c>
      <c r="AM19" s="33">
        <f t="shared" si="12"/>
        <v>2</v>
      </c>
      <c r="AN19" s="33">
        <f t="shared" si="12"/>
        <v>4</v>
      </c>
      <c r="AO19" s="33">
        <f t="shared" si="12"/>
        <v>7</v>
      </c>
      <c r="AP19" s="42" t="str">
        <f t="shared" si="12"/>
        <v>x</v>
      </c>
      <c r="AQ19" s="34">
        <f t="shared" si="12"/>
        <v>1</v>
      </c>
      <c r="AR19" s="33">
        <f t="shared" si="12"/>
        <v>2</v>
      </c>
      <c r="AS19" s="33">
        <f t="shared" si="12"/>
        <v>3</v>
      </c>
      <c r="AT19" s="33">
        <f t="shared" si="12"/>
        <v>3</v>
      </c>
      <c r="AU19" s="33">
        <f t="shared" si="12"/>
        <v>3</v>
      </c>
      <c r="AV19" s="33">
        <f t="shared" si="12"/>
        <v>2</v>
      </c>
      <c r="AW19" s="33">
        <f t="shared" si="12"/>
        <v>1</v>
      </c>
      <c r="AX19" s="33" t="str">
        <f t="shared" si="12"/>
        <v>P1</v>
      </c>
      <c r="AY19" s="33" t="str">
        <f t="shared" si="12"/>
        <v>P2</v>
      </c>
      <c r="AZ19" s="33">
        <f t="shared" si="12"/>
        <v>3</v>
      </c>
      <c r="BA19" s="33">
        <f t="shared" si="12"/>
        <v>4</v>
      </c>
      <c r="BB19" s="33">
        <f t="shared" si="12"/>
        <v>7</v>
      </c>
      <c r="BC19" s="33">
        <f t="shared" si="12"/>
        <v>4</v>
      </c>
      <c r="BD19" s="33">
        <f t="shared" si="12"/>
        <v>4</v>
      </c>
      <c r="BE19" s="103">
        <f t="shared" si="12"/>
        <v>4</v>
      </c>
      <c r="BF19" s="103">
        <f t="shared" si="12"/>
        <v>7</v>
      </c>
      <c r="BG19" s="103">
        <f t="shared" si="12"/>
        <v>5</v>
      </c>
      <c r="BH19" s="103">
        <f t="shared" si="12"/>
        <v>8</v>
      </c>
      <c r="BI19" s="103" t="str">
        <f t="shared" si="12"/>
        <v>P7</v>
      </c>
      <c r="BJ19" s="33">
        <f t="shared" si="12"/>
        <v>6</v>
      </c>
      <c r="BK19" s="33">
        <f t="shared" si="12"/>
        <v>8</v>
      </c>
      <c r="BL19" s="33">
        <f t="shared" si="12"/>
        <v>6</v>
      </c>
      <c r="BM19" s="103">
        <f t="shared" si="12"/>
        <v>5</v>
      </c>
      <c r="BN19" s="103" t="str">
        <f t="shared" si="12"/>
        <v>P6</v>
      </c>
      <c r="BO19" s="103">
        <f t="shared" si="12"/>
        <v>8</v>
      </c>
      <c r="BP19" s="103">
        <f t="shared" si="12"/>
        <v>0</v>
      </c>
      <c r="BQ19" s="103">
        <f t="shared" si="12"/>
        <v>0</v>
      </c>
      <c r="BR19" s="103">
        <f t="shared" si="12"/>
        <v>0</v>
      </c>
      <c r="BS19" s="103">
        <f t="shared" si="12"/>
        <v>0</v>
      </c>
      <c r="BT19" s="103">
        <f t="shared" si="12"/>
        <v>0</v>
      </c>
      <c r="BU19" s="103">
        <f t="shared" ref="BU19:BW19" si="13">BU$7</f>
        <v>0</v>
      </c>
      <c r="BV19" s="33">
        <f t="shared" si="13"/>
        <v>0</v>
      </c>
      <c r="BW19" s="103">
        <f t="shared" si="13"/>
        <v>0</v>
      </c>
    </row>
    <row r="20" spans="1:75">
      <c r="A20" s="67"/>
      <c r="B20" s="59"/>
      <c r="C20" s="95">
        <v>0.12</v>
      </c>
      <c r="D20" s="59"/>
      <c r="E20" s="107">
        <f>E6*C20</f>
        <v>4.8</v>
      </c>
      <c r="F20" s="59">
        <f>COUNTIF(H19:AO20,4)</f>
        <v>3</v>
      </c>
      <c r="G20" s="59">
        <f>COUNTIF(AQ19:BI20,4)</f>
        <v>6</v>
      </c>
      <c r="H20" s="50" t="str">
        <f>H$8</f>
        <v>x</v>
      </c>
      <c r="I20" s="33">
        <f t="shared" ref="I20:BT20" si="14">I$8</f>
        <v>2</v>
      </c>
      <c r="J20" s="33" t="str">
        <f t="shared" si="14"/>
        <v>x</v>
      </c>
      <c r="K20" s="33" t="str">
        <f t="shared" si="14"/>
        <v>x</v>
      </c>
      <c r="L20" s="33" t="str">
        <f t="shared" si="14"/>
        <v>x</v>
      </c>
      <c r="M20" s="33">
        <f t="shared" si="14"/>
        <v>1</v>
      </c>
      <c r="N20" s="33" t="str">
        <f t="shared" si="14"/>
        <v>x</v>
      </c>
      <c r="O20" s="33">
        <f t="shared" si="14"/>
        <v>8</v>
      </c>
      <c r="P20" s="33">
        <f t="shared" si="14"/>
        <v>2</v>
      </c>
      <c r="Q20" s="33">
        <f t="shared" si="14"/>
        <v>5</v>
      </c>
      <c r="R20" s="33">
        <f t="shared" si="14"/>
        <v>5</v>
      </c>
      <c r="S20" s="33">
        <f t="shared" si="14"/>
        <v>6</v>
      </c>
      <c r="T20" s="33" t="str">
        <f t="shared" si="14"/>
        <v>x</v>
      </c>
      <c r="U20" s="33" t="str">
        <f t="shared" si="14"/>
        <v>x</v>
      </c>
      <c r="V20" s="33">
        <f t="shared" si="14"/>
        <v>2</v>
      </c>
      <c r="W20" s="33">
        <f t="shared" si="14"/>
        <v>8</v>
      </c>
      <c r="X20" s="33">
        <f t="shared" si="14"/>
        <v>1</v>
      </c>
      <c r="Y20" s="33" t="str">
        <f t="shared" si="14"/>
        <v>x</v>
      </c>
      <c r="Z20" s="33" t="str">
        <f t="shared" si="14"/>
        <v>x</v>
      </c>
      <c r="AA20" s="33" t="str">
        <f t="shared" si="14"/>
        <v>x</v>
      </c>
      <c r="AB20" s="33" t="str">
        <f t="shared" si="14"/>
        <v>x</v>
      </c>
      <c r="AC20" s="33">
        <f t="shared" si="14"/>
        <v>2</v>
      </c>
      <c r="AD20" s="33">
        <f t="shared" si="14"/>
        <v>8</v>
      </c>
      <c r="AE20" s="33">
        <f t="shared" si="14"/>
        <v>5</v>
      </c>
      <c r="AF20" s="33" t="str">
        <f t="shared" si="14"/>
        <v>x</v>
      </c>
      <c r="AG20" s="33" t="str">
        <f t="shared" si="14"/>
        <v>x</v>
      </c>
      <c r="AH20" s="33" t="str">
        <f t="shared" si="14"/>
        <v>x</v>
      </c>
      <c r="AI20" s="33" t="str">
        <f t="shared" si="14"/>
        <v>x</v>
      </c>
      <c r="AJ20" s="33">
        <f t="shared" si="14"/>
        <v>2</v>
      </c>
      <c r="AK20" s="33">
        <f t="shared" si="14"/>
        <v>1</v>
      </c>
      <c r="AL20" s="33">
        <f t="shared" si="14"/>
        <v>1</v>
      </c>
      <c r="AM20" s="33">
        <f t="shared" si="14"/>
        <v>2</v>
      </c>
      <c r="AN20" s="33">
        <f t="shared" si="14"/>
        <v>4</v>
      </c>
      <c r="AO20" s="33" t="str">
        <f t="shared" si="14"/>
        <v>x</v>
      </c>
      <c r="AP20" s="42" t="str">
        <f t="shared" si="14"/>
        <v>x</v>
      </c>
      <c r="AQ20" s="34">
        <f t="shared" si="14"/>
        <v>2</v>
      </c>
      <c r="AR20" s="33">
        <f t="shared" si="14"/>
        <v>1</v>
      </c>
      <c r="AS20" s="33">
        <f t="shared" si="14"/>
        <v>2</v>
      </c>
      <c r="AT20" s="33">
        <f t="shared" si="14"/>
        <v>1</v>
      </c>
      <c r="AU20" s="33">
        <f t="shared" si="14"/>
        <v>2</v>
      </c>
      <c r="AV20" s="33">
        <f t="shared" si="14"/>
        <v>1</v>
      </c>
      <c r="AW20" s="33">
        <f t="shared" si="14"/>
        <v>1</v>
      </c>
      <c r="AX20" s="33">
        <f t="shared" si="14"/>
        <v>2</v>
      </c>
      <c r="AY20" s="33">
        <f t="shared" si="14"/>
        <v>3</v>
      </c>
      <c r="AZ20" s="33" t="str">
        <f t="shared" si="14"/>
        <v>P3</v>
      </c>
      <c r="BA20" s="33">
        <f t="shared" si="14"/>
        <v>4</v>
      </c>
      <c r="BB20" s="33">
        <f t="shared" si="14"/>
        <v>7</v>
      </c>
      <c r="BC20" s="33">
        <f t="shared" si="14"/>
        <v>7</v>
      </c>
      <c r="BD20" s="33">
        <f t="shared" si="14"/>
        <v>4</v>
      </c>
      <c r="BE20" s="103" t="str">
        <f t="shared" si="14"/>
        <v>P4</v>
      </c>
      <c r="BF20" s="103">
        <f t="shared" si="14"/>
        <v>7</v>
      </c>
      <c r="BG20" s="103">
        <f t="shared" si="14"/>
        <v>6</v>
      </c>
      <c r="BH20" s="103">
        <f t="shared" si="14"/>
        <v>7</v>
      </c>
      <c r="BI20" s="103">
        <f t="shared" si="14"/>
        <v>5</v>
      </c>
      <c r="BJ20" s="33">
        <f t="shared" si="14"/>
        <v>8</v>
      </c>
      <c r="BK20" s="33">
        <f t="shared" si="14"/>
        <v>8</v>
      </c>
      <c r="BL20" s="103">
        <f t="shared" si="14"/>
        <v>5</v>
      </c>
      <c r="BM20" s="103" t="str">
        <f t="shared" si="14"/>
        <v>P5</v>
      </c>
      <c r="BN20" s="103">
        <f t="shared" si="14"/>
        <v>8</v>
      </c>
      <c r="BO20" s="103" t="str">
        <f t="shared" si="14"/>
        <v>P8</v>
      </c>
      <c r="BP20" s="103">
        <f t="shared" si="14"/>
        <v>0</v>
      </c>
      <c r="BQ20" s="103">
        <f t="shared" si="14"/>
        <v>0</v>
      </c>
      <c r="BR20" s="103">
        <f t="shared" si="14"/>
        <v>0</v>
      </c>
      <c r="BS20" s="103">
        <f t="shared" si="14"/>
        <v>0</v>
      </c>
      <c r="BT20" s="103">
        <f t="shared" si="14"/>
        <v>0</v>
      </c>
      <c r="BU20" s="103">
        <f t="shared" ref="BU20:BW20" si="15">BU$8</f>
        <v>0</v>
      </c>
      <c r="BV20" s="103">
        <f t="shared" si="15"/>
        <v>0</v>
      </c>
      <c r="BW20" s="103">
        <f t="shared" si="15"/>
        <v>0</v>
      </c>
    </row>
    <row r="21" spans="1:75">
      <c r="A21" s="58"/>
      <c r="B21" s="58"/>
      <c r="C21" s="58"/>
      <c r="D21" s="58"/>
      <c r="E21" s="17"/>
      <c r="F21" s="58"/>
      <c r="G21" s="58"/>
      <c r="H21" s="49"/>
      <c r="I21" s="27"/>
      <c r="J21" s="27"/>
      <c r="K21" s="27"/>
      <c r="L21" s="27"/>
      <c r="M21" s="27"/>
      <c r="N21" s="28"/>
      <c r="O21" s="29"/>
      <c r="P21" s="29"/>
      <c r="Q21" s="29"/>
      <c r="R21" s="29"/>
      <c r="S21" s="29"/>
      <c r="T21" s="29"/>
      <c r="U21" s="30"/>
      <c r="V21" s="31"/>
      <c r="W21" s="31"/>
      <c r="X21" s="31"/>
      <c r="Y21" s="31"/>
      <c r="Z21" s="31"/>
      <c r="AA21" s="31"/>
      <c r="AB21" s="32"/>
      <c r="AC21" s="29"/>
      <c r="AD21" s="29"/>
      <c r="AE21" s="29"/>
      <c r="AF21" s="29"/>
      <c r="AG21" s="29"/>
      <c r="AH21" s="29"/>
      <c r="AI21" s="30"/>
      <c r="AJ21" s="31"/>
      <c r="AK21" s="31"/>
      <c r="AL21" s="31"/>
      <c r="AM21" s="31"/>
      <c r="AN21" s="31"/>
      <c r="AO21" s="31"/>
      <c r="AP21" s="41"/>
      <c r="AQ21" s="29"/>
      <c r="AR21" s="29"/>
      <c r="AS21" s="29"/>
      <c r="AT21" s="29"/>
      <c r="AU21" s="29"/>
      <c r="AV21" s="29"/>
      <c r="AW21" s="30"/>
      <c r="AX21" s="27"/>
      <c r="AY21" s="27"/>
      <c r="AZ21" s="27"/>
      <c r="BA21" s="27"/>
      <c r="BB21" s="27"/>
      <c r="BC21" s="27"/>
      <c r="BD21" s="28"/>
      <c r="BE21" s="29"/>
      <c r="BF21" s="29"/>
      <c r="BG21" s="29"/>
      <c r="BH21" s="29"/>
      <c r="BI21" s="29"/>
      <c r="BJ21" s="29"/>
      <c r="BK21" s="30"/>
      <c r="BL21" s="27"/>
      <c r="BM21" s="27"/>
      <c r="BN21" s="27"/>
      <c r="BO21" s="27"/>
      <c r="BP21" s="27"/>
      <c r="BQ21" s="27"/>
      <c r="BR21" s="28"/>
      <c r="BS21" s="29"/>
      <c r="BT21" s="29"/>
      <c r="BU21" s="29"/>
      <c r="BV21" s="27"/>
      <c r="BW21" s="27"/>
    </row>
    <row r="22" spans="1:75">
      <c r="A22" s="25">
        <v>7</v>
      </c>
      <c r="B22" s="81" t="s">
        <v>22</v>
      </c>
      <c r="C22" s="81">
        <v>3</v>
      </c>
      <c r="D22" s="81" t="s">
        <v>64</v>
      </c>
      <c r="E22" s="82"/>
      <c r="F22" s="81" t="s">
        <v>7</v>
      </c>
      <c r="G22" s="81" t="s">
        <v>13</v>
      </c>
      <c r="H22" s="50" t="str">
        <f>H$7</f>
        <v>x</v>
      </c>
      <c r="I22" s="33">
        <f t="shared" ref="I22:BT22" si="16">I$7</f>
        <v>2</v>
      </c>
      <c r="J22" s="33" t="str">
        <f t="shared" si="16"/>
        <v>x</v>
      </c>
      <c r="K22" s="33" t="str">
        <f t="shared" si="16"/>
        <v>x</v>
      </c>
      <c r="L22" s="33">
        <f t="shared" si="16"/>
        <v>4</v>
      </c>
      <c r="M22" s="33" t="str">
        <f t="shared" si="16"/>
        <v>x</v>
      </c>
      <c r="N22" s="33" t="str">
        <f t="shared" si="16"/>
        <v>x</v>
      </c>
      <c r="O22" s="33">
        <f t="shared" si="16"/>
        <v>8</v>
      </c>
      <c r="P22" s="33">
        <f t="shared" si="16"/>
        <v>2</v>
      </c>
      <c r="Q22" s="33" t="str">
        <f t="shared" si="16"/>
        <v>x</v>
      </c>
      <c r="R22" s="33">
        <f t="shared" si="16"/>
        <v>2</v>
      </c>
      <c r="S22" s="33">
        <f t="shared" si="16"/>
        <v>6</v>
      </c>
      <c r="T22" s="33">
        <f t="shared" si="16"/>
        <v>3</v>
      </c>
      <c r="U22" s="33" t="str">
        <f t="shared" si="16"/>
        <v>x</v>
      </c>
      <c r="V22" s="33">
        <f t="shared" si="16"/>
        <v>2</v>
      </c>
      <c r="W22" s="33">
        <f t="shared" si="16"/>
        <v>8</v>
      </c>
      <c r="X22" s="33" t="str">
        <f t="shared" si="16"/>
        <v>x</v>
      </c>
      <c r="Y22" s="33" t="str">
        <f t="shared" si="16"/>
        <v>x</v>
      </c>
      <c r="Z22" s="33">
        <f t="shared" si="16"/>
        <v>6</v>
      </c>
      <c r="AA22" s="33">
        <f t="shared" si="16"/>
        <v>6</v>
      </c>
      <c r="AB22" s="33" t="str">
        <f t="shared" si="16"/>
        <v>x</v>
      </c>
      <c r="AC22" s="33">
        <f t="shared" si="16"/>
        <v>2</v>
      </c>
      <c r="AD22" s="33">
        <f t="shared" si="16"/>
        <v>8</v>
      </c>
      <c r="AE22" s="33" t="str">
        <f t="shared" si="16"/>
        <v>x</v>
      </c>
      <c r="AF22" s="33">
        <f t="shared" si="16"/>
        <v>5</v>
      </c>
      <c r="AG22" s="33">
        <f t="shared" si="16"/>
        <v>1</v>
      </c>
      <c r="AH22" s="33">
        <f t="shared" si="16"/>
        <v>1</v>
      </c>
      <c r="AI22" s="33" t="str">
        <f t="shared" si="16"/>
        <v>x</v>
      </c>
      <c r="AJ22" s="33">
        <f t="shared" si="16"/>
        <v>8</v>
      </c>
      <c r="AK22" s="33">
        <f t="shared" si="16"/>
        <v>2</v>
      </c>
      <c r="AL22" s="33">
        <f t="shared" si="16"/>
        <v>1</v>
      </c>
      <c r="AM22" s="33">
        <f t="shared" si="16"/>
        <v>2</v>
      </c>
      <c r="AN22" s="33">
        <f t="shared" si="16"/>
        <v>4</v>
      </c>
      <c r="AO22" s="33">
        <f t="shared" si="16"/>
        <v>7</v>
      </c>
      <c r="AP22" s="42" t="str">
        <f t="shared" si="16"/>
        <v>x</v>
      </c>
      <c r="AQ22" s="34">
        <f t="shared" si="16"/>
        <v>1</v>
      </c>
      <c r="AR22" s="33">
        <f t="shared" si="16"/>
        <v>2</v>
      </c>
      <c r="AS22" s="33">
        <f t="shared" si="16"/>
        <v>3</v>
      </c>
      <c r="AT22" s="33">
        <f t="shared" si="16"/>
        <v>3</v>
      </c>
      <c r="AU22" s="33">
        <f t="shared" si="16"/>
        <v>3</v>
      </c>
      <c r="AV22" s="33">
        <f t="shared" si="16"/>
        <v>2</v>
      </c>
      <c r="AW22" s="33">
        <f t="shared" si="16"/>
        <v>1</v>
      </c>
      <c r="AX22" s="33" t="str">
        <f t="shared" si="16"/>
        <v>P1</v>
      </c>
      <c r="AY22" s="103" t="str">
        <f t="shared" si="16"/>
        <v>P2</v>
      </c>
      <c r="AZ22" s="103">
        <f t="shared" si="16"/>
        <v>3</v>
      </c>
      <c r="BA22" s="103">
        <f t="shared" si="16"/>
        <v>4</v>
      </c>
      <c r="BB22" s="103">
        <f t="shared" si="16"/>
        <v>7</v>
      </c>
      <c r="BC22" s="103">
        <f t="shared" si="16"/>
        <v>4</v>
      </c>
      <c r="BD22" s="103">
        <f t="shared" si="16"/>
        <v>4</v>
      </c>
      <c r="BE22" s="103">
        <f t="shared" si="16"/>
        <v>4</v>
      </c>
      <c r="BF22" s="103">
        <f t="shared" si="16"/>
        <v>7</v>
      </c>
      <c r="BG22" s="103">
        <f t="shared" si="16"/>
        <v>5</v>
      </c>
      <c r="BH22" s="103">
        <f t="shared" si="16"/>
        <v>8</v>
      </c>
      <c r="BI22" s="103" t="str">
        <f t="shared" si="16"/>
        <v>P7</v>
      </c>
      <c r="BJ22" s="33">
        <f t="shared" si="16"/>
        <v>6</v>
      </c>
      <c r="BK22" s="33">
        <f t="shared" si="16"/>
        <v>8</v>
      </c>
      <c r="BL22" s="33">
        <f t="shared" si="16"/>
        <v>6</v>
      </c>
      <c r="BM22" s="103">
        <f t="shared" si="16"/>
        <v>5</v>
      </c>
      <c r="BN22" s="103" t="str">
        <f t="shared" si="16"/>
        <v>P6</v>
      </c>
      <c r="BO22" s="103">
        <f t="shared" si="16"/>
        <v>8</v>
      </c>
      <c r="BP22" s="103">
        <f t="shared" si="16"/>
        <v>0</v>
      </c>
      <c r="BQ22" s="103">
        <f t="shared" si="16"/>
        <v>0</v>
      </c>
      <c r="BR22" s="103">
        <f t="shared" si="16"/>
        <v>0</v>
      </c>
      <c r="BS22" s="103">
        <f t="shared" si="16"/>
        <v>0</v>
      </c>
      <c r="BT22" s="103">
        <f t="shared" si="16"/>
        <v>0</v>
      </c>
      <c r="BU22" s="103">
        <f t="shared" ref="BU22:BW22" si="17">BU$7</f>
        <v>0</v>
      </c>
      <c r="BV22" s="33">
        <f t="shared" si="17"/>
        <v>0</v>
      </c>
      <c r="BW22" s="103">
        <f t="shared" si="17"/>
        <v>0</v>
      </c>
    </row>
    <row r="23" spans="1:75">
      <c r="A23" s="67"/>
      <c r="B23" s="62"/>
      <c r="C23" s="98">
        <v>0.12</v>
      </c>
      <c r="D23" s="62"/>
      <c r="E23" s="108">
        <f>E6*C23</f>
        <v>4.8</v>
      </c>
      <c r="F23" s="62">
        <f>COUNTIF(H22:AO23,7)</f>
        <v>1</v>
      </c>
      <c r="G23" s="62">
        <f>COUNTIF(AQ22:BI23,7)</f>
        <v>6</v>
      </c>
      <c r="H23" s="50" t="str">
        <f>H$8</f>
        <v>x</v>
      </c>
      <c r="I23" s="33">
        <f t="shared" ref="I23:BT23" si="18">I$8</f>
        <v>2</v>
      </c>
      <c r="J23" s="33" t="str">
        <f t="shared" si="18"/>
        <v>x</v>
      </c>
      <c r="K23" s="33" t="str">
        <f t="shared" si="18"/>
        <v>x</v>
      </c>
      <c r="L23" s="33" t="str">
        <f t="shared" si="18"/>
        <v>x</v>
      </c>
      <c r="M23" s="33">
        <f t="shared" si="18"/>
        <v>1</v>
      </c>
      <c r="N23" s="33" t="str">
        <f t="shared" si="18"/>
        <v>x</v>
      </c>
      <c r="O23" s="33">
        <f t="shared" si="18"/>
        <v>8</v>
      </c>
      <c r="P23" s="33">
        <f t="shared" si="18"/>
        <v>2</v>
      </c>
      <c r="Q23" s="33">
        <f t="shared" si="18"/>
        <v>5</v>
      </c>
      <c r="R23" s="33">
        <f t="shared" si="18"/>
        <v>5</v>
      </c>
      <c r="S23" s="33">
        <f t="shared" si="18"/>
        <v>6</v>
      </c>
      <c r="T23" s="33" t="str">
        <f t="shared" si="18"/>
        <v>x</v>
      </c>
      <c r="U23" s="33" t="str">
        <f t="shared" si="18"/>
        <v>x</v>
      </c>
      <c r="V23" s="33">
        <f t="shared" si="18"/>
        <v>2</v>
      </c>
      <c r="W23" s="33">
        <f t="shared" si="18"/>
        <v>8</v>
      </c>
      <c r="X23" s="33">
        <f t="shared" si="18"/>
        <v>1</v>
      </c>
      <c r="Y23" s="33" t="str">
        <f t="shared" si="18"/>
        <v>x</v>
      </c>
      <c r="Z23" s="33" t="str">
        <f t="shared" si="18"/>
        <v>x</v>
      </c>
      <c r="AA23" s="33" t="str">
        <f t="shared" si="18"/>
        <v>x</v>
      </c>
      <c r="AB23" s="33" t="str">
        <f t="shared" si="18"/>
        <v>x</v>
      </c>
      <c r="AC23" s="33">
        <f t="shared" si="18"/>
        <v>2</v>
      </c>
      <c r="AD23" s="33">
        <f t="shared" si="18"/>
        <v>8</v>
      </c>
      <c r="AE23" s="33">
        <f t="shared" si="18"/>
        <v>5</v>
      </c>
      <c r="AF23" s="33" t="str">
        <f t="shared" si="18"/>
        <v>x</v>
      </c>
      <c r="AG23" s="33" t="str">
        <f t="shared" si="18"/>
        <v>x</v>
      </c>
      <c r="AH23" s="33" t="str">
        <f t="shared" si="18"/>
        <v>x</v>
      </c>
      <c r="AI23" s="33" t="str">
        <f t="shared" si="18"/>
        <v>x</v>
      </c>
      <c r="AJ23" s="33">
        <f t="shared" si="18"/>
        <v>2</v>
      </c>
      <c r="AK23" s="33">
        <f t="shared" si="18"/>
        <v>1</v>
      </c>
      <c r="AL23" s="33">
        <f t="shared" si="18"/>
        <v>1</v>
      </c>
      <c r="AM23" s="33">
        <f t="shared" si="18"/>
        <v>2</v>
      </c>
      <c r="AN23" s="33">
        <f t="shared" si="18"/>
        <v>4</v>
      </c>
      <c r="AO23" s="33" t="str">
        <f t="shared" si="18"/>
        <v>x</v>
      </c>
      <c r="AP23" s="42" t="str">
        <f t="shared" si="18"/>
        <v>x</v>
      </c>
      <c r="AQ23" s="34">
        <f t="shared" si="18"/>
        <v>2</v>
      </c>
      <c r="AR23" s="33">
        <f t="shared" si="18"/>
        <v>1</v>
      </c>
      <c r="AS23" s="33">
        <f t="shared" si="18"/>
        <v>2</v>
      </c>
      <c r="AT23" s="33">
        <f t="shared" si="18"/>
        <v>1</v>
      </c>
      <c r="AU23" s="33">
        <f t="shared" si="18"/>
        <v>2</v>
      </c>
      <c r="AV23" s="33">
        <f t="shared" si="18"/>
        <v>1</v>
      </c>
      <c r="AW23" s="33">
        <f t="shared" si="18"/>
        <v>1</v>
      </c>
      <c r="AX23" s="33">
        <f t="shared" si="18"/>
        <v>2</v>
      </c>
      <c r="AY23" s="103">
        <f t="shared" si="18"/>
        <v>3</v>
      </c>
      <c r="AZ23" s="103" t="str">
        <f t="shared" si="18"/>
        <v>P3</v>
      </c>
      <c r="BA23" s="103">
        <f t="shared" si="18"/>
        <v>4</v>
      </c>
      <c r="BB23" s="103">
        <f t="shared" si="18"/>
        <v>7</v>
      </c>
      <c r="BC23" s="103">
        <f t="shared" si="18"/>
        <v>7</v>
      </c>
      <c r="BD23" s="103">
        <f t="shared" si="18"/>
        <v>4</v>
      </c>
      <c r="BE23" s="103" t="str">
        <f t="shared" si="18"/>
        <v>P4</v>
      </c>
      <c r="BF23" s="103">
        <f t="shared" si="18"/>
        <v>7</v>
      </c>
      <c r="BG23" s="103">
        <f t="shared" si="18"/>
        <v>6</v>
      </c>
      <c r="BH23" s="103">
        <f t="shared" si="18"/>
        <v>7</v>
      </c>
      <c r="BI23" s="103">
        <f t="shared" si="18"/>
        <v>5</v>
      </c>
      <c r="BJ23" s="33">
        <f t="shared" si="18"/>
        <v>8</v>
      </c>
      <c r="BK23" s="33">
        <f t="shared" si="18"/>
        <v>8</v>
      </c>
      <c r="BL23" s="33">
        <f t="shared" si="18"/>
        <v>5</v>
      </c>
      <c r="BM23" s="103" t="str">
        <f t="shared" si="18"/>
        <v>P5</v>
      </c>
      <c r="BN23" s="103">
        <f t="shared" si="18"/>
        <v>8</v>
      </c>
      <c r="BO23" s="103" t="str">
        <f t="shared" si="18"/>
        <v>P8</v>
      </c>
      <c r="BP23" s="103">
        <f t="shared" si="18"/>
        <v>0</v>
      </c>
      <c r="BQ23" s="103">
        <f t="shared" si="18"/>
        <v>0</v>
      </c>
      <c r="BR23" s="103">
        <f t="shared" si="18"/>
        <v>0</v>
      </c>
      <c r="BS23" s="103">
        <f t="shared" si="18"/>
        <v>0</v>
      </c>
      <c r="BT23" s="103">
        <f t="shared" si="18"/>
        <v>0</v>
      </c>
      <c r="BU23" s="103">
        <f t="shared" ref="BU23:BW23" si="19">BU$8</f>
        <v>0</v>
      </c>
      <c r="BV23" s="33">
        <f t="shared" si="19"/>
        <v>0</v>
      </c>
      <c r="BW23" s="103">
        <f t="shared" si="19"/>
        <v>0</v>
      </c>
    </row>
    <row r="24" spans="1:75">
      <c r="A24" s="58"/>
      <c r="B24" s="58"/>
      <c r="C24" s="58"/>
      <c r="D24" s="58"/>
      <c r="E24" s="17"/>
      <c r="F24" s="58"/>
      <c r="G24" s="58"/>
      <c r="H24" s="49"/>
      <c r="I24" s="27"/>
      <c r="J24" s="27"/>
      <c r="K24" s="27"/>
      <c r="L24" s="27"/>
      <c r="M24" s="27"/>
      <c r="N24" s="28"/>
      <c r="O24" s="29"/>
      <c r="P24" s="29"/>
      <c r="Q24" s="29"/>
      <c r="R24" s="29"/>
      <c r="S24" s="29"/>
      <c r="T24" s="29"/>
      <c r="U24" s="30"/>
      <c r="V24" s="31"/>
      <c r="W24" s="31"/>
      <c r="X24" s="31"/>
      <c r="Y24" s="31"/>
      <c r="Z24" s="31"/>
      <c r="AA24" s="31"/>
      <c r="AB24" s="32"/>
      <c r="AC24" s="29"/>
      <c r="AD24" s="29"/>
      <c r="AE24" s="29"/>
      <c r="AF24" s="29"/>
      <c r="AG24" s="29"/>
      <c r="AH24" s="29"/>
      <c r="AI24" s="30"/>
      <c r="AJ24" s="31"/>
      <c r="AK24" s="31"/>
      <c r="AL24" s="31"/>
      <c r="AM24" s="31"/>
      <c r="AN24" s="31"/>
      <c r="AO24" s="31"/>
      <c r="AP24" s="41"/>
      <c r="AQ24" s="29"/>
      <c r="AR24" s="29"/>
      <c r="AS24" s="29"/>
      <c r="AT24" s="29"/>
      <c r="AU24" s="29"/>
      <c r="AV24" s="29"/>
      <c r="AW24" s="30"/>
      <c r="AX24" s="27"/>
      <c r="AY24" s="27"/>
      <c r="AZ24" s="27"/>
      <c r="BA24" s="27"/>
      <c r="BB24" s="27"/>
      <c r="BC24" s="27"/>
      <c r="BD24" s="28"/>
      <c r="BE24" s="29"/>
      <c r="BF24" s="29"/>
      <c r="BG24" s="29"/>
      <c r="BH24" s="29"/>
      <c r="BI24" s="29"/>
      <c r="BJ24" s="29"/>
      <c r="BK24" s="30"/>
      <c r="BL24" s="27"/>
      <c r="BM24" s="27"/>
      <c r="BN24" s="27"/>
      <c r="BO24" s="27"/>
      <c r="BP24" s="27"/>
      <c r="BQ24" s="27"/>
      <c r="BR24" s="28"/>
      <c r="BS24" s="29"/>
      <c r="BT24" s="29"/>
      <c r="BU24" s="29"/>
      <c r="BV24" s="27"/>
      <c r="BW24" s="27"/>
    </row>
    <row r="25" spans="1:75">
      <c r="A25" s="25">
        <v>5</v>
      </c>
      <c r="B25" s="77" t="s">
        <v>22</v>
      </c>
      <c r="C25" s="77">
        <v>3</v>
      </c>
      <c r="D25" s="77" t="s">
        <v>65</v>
      </c>
      <c r="E25" s="78"/>
      <c r="F25" s="77" t="s">
        <v>7</v>
      </c>
      <c r="G25" s="77" t="s">
        <v>13</v>
      </c>
      <c r="H25" s="50" t="str">
        <f>H$7</f>
        <v>x</v>
      </c>
      <c r="I25" s="33">
        <f t="shared" ref="I25:BT25" si="20">I$7</f>
        <v>2</v>
      </c>
      <c r="J25" s="33" t="str">
        <f t="shared" si="20"/>
        <v>x</v>
      </c>
      <c r="K25" s="33" t="str">
        <f t="shared" si="20"/>
        <v>x</v>
      </c>
      <c r="L25" s="33">
        <f t="shared" si="20"/>
        <v>4</v>
      </c>
      <c r="M25" s="33" t="str">
        <f t="shared" si="20"/>
        <v>x</v>
      </c>
      <c r="N25" s="33" t="str">
        <f t="shared" si="20"/>
        <v>x</v>
      </c>
      <c r="O25" s="33">
        <f t="shared" si="20"/>
        <v>8</v>
      </c>
      <c r="P25" s="33">
        <f t="shared" si="20"/>
        <v>2</v>
      </c>
      <c r="Q25" s="33" t="str">
        <f t="shared" si="20"/>
        <v>x</v>
      </c>
      <c r="R25" s="33">
        <f t="shared" si="20"/>
        <v>2</v>
      </c>
      <c r="S25" s="33">
        <f t="shared" si="20"/>
        <v>6</v>
      </c>
      <c r="T25" s="33">
        <f t="shared" si="20"/>
        <v>3</v>
      </c>
      <c r="U25" s="33" t="str">
        <f t="shared" si="20"/>
        <v>x</v>
      </c>
      <c r="V25" s="33">
        <f t="shared" si="20"/>
        <v>2</v>
      </c>
      <c r="W25" s="33">
        <f t="shared" si="20"/>
        <v>8</v>
      </c>
      <c r="X25" s="33" t="str">
        <f t="shared" si="20"/>
        <v>x</v>
      </c>
      <c r="Y25" s="33" t="str">
        <f t="shared" si="20"/>
        <v>x</v>
      </c>
      <c r="Z25" s="33">
        <f t="shared" si="20"/>
        <v>6</v>
      </c>
      <c r="AA25" s="33">
        <f t="shared" si="20"/>
        <v>6</v>
      </c>
      <c r="AB25" s="33" t="str">
        <f t="shared" si="20"/>
        <v>x</v>
      </c>
      <c r="AC25" s="33">
        <f t="shared" si="20"/>
        <v>2</v>
      </c>
      <c r="AD25" s="33">
        <f t="shared" si="20"/>
        <v>8</v>
      </c>
      <c r="AE25" s="33" t="str">
        <f t="shared" si="20"/>
        <v>x</v>
      </c>
      <c r="AF25" s="33">
        <f t="shared" si="20"/>
        <v>5</v>
      </c>
      <c r="AG25" s="33">
        <f t="shared" si="20"/>
        <v>1</v>
      </c>
      <c r="AH25" s="33">
        <f t="shared" si="20"/>
        <v>1</v>
      </c>
      <c r="AI25" s="33" t="str">
        <f t="shared" si="20"/>
        <v>x</v>
      </c>
      <c r="AJ25" s="33">
        <f t="shared" si="20"/>
        <v>8</v>
      </c>
      <c r="AK25" s="33">
        <f t="shared" si="20"/>
        <v>2</v>
      </c>
      <c r="AL25" s="33">
        <f t="shared" si="20"/>
        <v>1</v>
      </c>
      <c r="AM25" s="33">
        <f t="shared" si="20"/>
        <v>2</v>
      </c>
      <c r="AN25" s="33">
        <f t="shared" si="20"/>
        <v>4</v>
      </c>
      <c r="AO25" s="33">
        <f t="shared" si="20"/>
        <v>7</v>
      </c>
      <c r="AP25" s="42" t="str">
        <f t="shared" si="20"/>
        <v>x</v>
      </c>
      <c r="AQ25" s="34">
        <f t="shared" si="20"/>
        <v>1</v>
      </c>
      <c r="AR25" s="33">
        <f t="shared" si="20"/>
        <v>2</v>
      </c>
      <c r="AS25" s="33">
        <f t="shared" si="20"/>
        <v>3</v>
      </c>
      <c r="AT25" s="33">
        <f t="shared" si="20"/>
        <v>3</v>
      </c>
      <c r="AU25" s="33">
        <f t="shared" si="20"/>
        <v>3</v>
      </c>
      <c r="AV25" s="33">
        <f t="shared" si="20"/>
        <v>2</v>
      </c>
      <c r="AW25" s="33">
        <f t="shared" si="20"/>
        <v>1</v>
      </c>
      <c r="AX25" s="33" t="str">
        <f t="shared" si="20"/>
        <v>P1</v>
      </c>
      <c r="AY25" s="33" t="str">
        <f t="shared" si="20"/>
        <v>P2</v>
      </c>
      <c r="AZ25" s="103">
        <f t="shared" si="20"/>
        <v>3</v>
      </c>
      <c r="BA25" s="103">
        <f t="shared" si="20"/>
        <v>4</v>
      </c>
      <c r="BB25" s="103">
        <f t="shared" si="20"/>
        <v>7</v>
      </c>
      <c r="BC25" s="103">
        <f t="shared" si="20"/>
        <v>4</v>
      </c>
      <c r="BD25" s="103">
        <f t="shared" si="20"/>
        <v>4</v>
      </c>
      <c r="BE25" s="103">
        <f t="shared" si="20"/>
        <v>4</v>
      </c>
      <c r="BF25" s="103">
        <f t="shared" si="20"/>
        <v>7</v>
      </c>
      <c r="BG25" s="103">
        <f t="shared" si="20"/>
        <v>5</v>
      </c>
      <c r="BH25" s="103">
        <f t="shared" si="20"/>
        <v>8</v>
      </c>
      <c r="BI25" s="103" t="str">
        <f t="shared" si="20"/>
        <v>P7</v>
      </c>
      <c r="BJ25" s="33">
        <f t="shared" si="20"/>
        <v>6</v>
      </c>
      <c r="BK25" s="33">
        <f t="shared" si="20"/>
        <v>8</v>
      </c>
      <c r="BL25" s="33">
        <f t="shared" si="20"/>
        <v>6</v>
      </c>
      <c r="BM25" s="33">
        <f t="shared" si="20"/>
        <v>5</v>
      </c>
      <c r="BN25" s="103" t="str">
        <f t="shared" si="20"/>
        <v>P6</v>
      </c>
      <c r="BO25" s="103">
        <f t="shared" si="20"/>
        <v>8</v>
      </c>
      <c r="BP25" s="103">
        <f t="shared" si="20"/>
        <v>0</v>
      </c>
      <c r="BQ25" s="103">
        <f t="shared" si="20"/>
        <v>0</v>
      </c>
      <c r="BR25" s="103">
        <f t="shared" si="20"/>
        <v>0</v>
      </c>
      <c r="BS25" s="103">
        <f t="shared" si="20"/>
        <v>0</v>
      </c>
      <c r="BT25" s="103">
        <f t="shared" si="20"/>
        <v>0</v>
      </c>
      <c r="BU25" s="103">
        <f t="shared" ref="BU25:BW25" si="21">BU$7</f>
        <v>0</v>
      </c>
      <c r="BV25" s="103">
        <f t="shared" si="21"/>
        <v>0</v>
      </c>
      <c r="BW25" s="103">
        <f t="shared" si="21"/>
        <v>0</v>
      </c>
    </row>
    <row r="26" spans="1:75">
      <c r="A26" s="67"/>
      <c r="B26" s="60"/>
      <c r="C26" s="96">
        <v>0.13</v>
      </c>
      <c r="D26" s="60"/>
      <c r="E26" s="109">
        <f>E6*C26</f>
        <v>5.2</v>
      </c>
      <c r="F26" s="60">
        <f>COUNTIF(H25:AO26,5)</f>
        <v>4</v>
      </c>
      <c r="G26" s="60">
        <f>COUNTIF(AQ25:BI26,5)</f>
        <v>2</v>
      </c>
      <c r="H26" s="50" t="str">
        <f>H$8</f>
        <v>x</v>
      </c>
      <c r="I26" s="33">
        <f t="shared" ref="I26:BT26" si="22">I$8</f>
        <v>2</v>
      </c>
      <c r="J26" s="33" t="str">
        <f t="shared" si="22"/>
        <v>x</v>
      </c>
      <c r="K26" s="33" t="str">
        <f t="shared" si="22"/>
        <v>x</v>
      </c>
      <c r="L26" s="33" t="str">
        <f t="shared" si="22"/>
        <v>x</v>
      </c>
      <c r="M26" s="33">
        <f t="shared" si="22"/>
        <v>1</v>
      </c>
      <c r="N26" s="33" t="str">
        <f t="shared" si="22"/>
        <v>x</v>
      </c>
      <c r="O26" s="33">
        <f t="shared" si="22"/>
        <v>8</v>
      </c>
      <c r="P26" s="33">
        <f t="shared" si="22"/>
        <v>2</v>
      </c>
      <c r="Q26" s="33">
        <f t="shared" si="22"/>
        <v>5</v>
      </c>
      <c r="R26" s="33">
        <f t="shared" si="22"/>
        <v>5</v>
      </c>
      <c r="S26" s="33">
        <f t="shared" si="22"/>
        <v>6</v>
      </c>
      <c r="T26" s="33" t="str">
        <f t="shared" si="22"/>
        <v>x</v>
      </c>
      <c r="U26" s="33" t="str">
        <f t="shared" si="22"/>
        <v>x</v>
      </c>
      <c r="V26" s="33">
        <f t="shared" si="22"/>
        <v>2</v>
      </c>
      <c r="W26" s="33">
        <f t="shared" si="22"/>
        <v>8</v>
      </c>
      <c r="X26" s="33">
        <f t="shared" si="22"/>
        <v>1</v>
      </c>
      <c r="Y26" s="33" t="str">
        <f t="shared" si="22"/>
        <v>x</v>
      </c>
      <c r="Z26" s="33" t="str">
        <f t="shared" si="22"/>
        <v>x</v>
      </c>
      <c r="AA26" s="33" t="str">
        <f t="shared" si="22"/>
        <v>x</v>
      </c>
      <c r="AB26" s="33" t="str">
        <f t="shared" si="22"/>
        <v>x</v>
      </c>
      <c r="AC26" s="33">
        <f t="shared" si="22"/>
        <v>2</v>
      </c>
      <c r="AD26" s="33">
        <f t="shared" si="22"/>
        <v>8</v>
      </c>
      <c r="AE26" s="33">
        <f t="shared" si="22"/>
        <v>5</v>
      </c>
      <c r="AF26" s="33" t="str">
        <f t="shared" si="22"/>
        <v>x</v>
      </c>
      <c r="AG26" s="33" t="str">
        <f t="shared" si="22"/>
        <v>x</v>
      </c>
      <c r="AH26" s="33" t="str">
        <f t="shared" si="22"/>
        <v>x</v>
      </c>
      <c r="AI26" s="33" t="str">
        <f t="shared" si="22"/>
        <v>x</v>
      </c>
      <c r="AJ26" s="33">
        <f t="shared" si="22"/>
        <v>2</v>
      </c>
      <c r="AK26" s="33">
        <f t="shared" si="22"/>
        <v>1</v>
      </c>
      <c r="AL26" s="33">
        <f t="shared" si="22"/>
        <v>1</v>
      </c>
      <c r="AM26" s="33">
        <f t="shared" si="22"/>
        <v>2</v>
      </c>
      <c r="AN26" s="33">
        <f t="shared" si="22"/>
        <v>4</v>
      </c>
      <c r="AO26" s="33" t="str">
        <f t="shared" si="22"/>
        <v>x</v>
      </c>
      <c r="AP26" s="42" t="str">
        <f t="shared" si="22"/>
        <v>x</v>
      </c>
      <c r="AQ26" s="34">
        <f t="shared" si="22"/>
        <v>2</v>
      </c>
      <c r="AR26" s="33">
        <f t="shared" si="22"/>
        <v>1</v>
      </c>
      <c r="AS26" s="33">
        <f t="shared" si="22"/>
        <v>2</v>
      </c>
      <c r="AT26" s="33">
        <f t="shared" si="22"/>
        <v>1</v>
      </c>
      <c r="AU26" s="33">
        <f t="shared" si="22"/>
        <v>2</v>
      </c>
      <c r="AV26" s="33">
        <f t="shared" si="22"/>
        <v>1</v>
      </c>
      <c r="AW26" s="33">
        <f t="shared" si="22"/>
        <v>1</v>
      </c>
      <c r="AX26" s="33">
        <f t="shared" si="22"/>
        <v>2</v>
      </c>
      <c r="AY26" s="33">
        <f t="shared" si="22"/>
        <v>3</v>
      </c>
      <c r="AZ26" s="103" t="str">
        <f t="shared" si="22"/>
        <v>P3</v>
      </c>
      <c r="BA26" s="103">
        <f t="shared" si="22"/>
        <v>4</v>
      </c>
      <c r="BB26" s="103">
        <f t="shared" si="22"/>
        <v>7</v>
      </c>
      <c r="BC26" s="103">
        <f t="shared" si="22"/>
        <v>7</v>
      </c>
      <c r="BD26" s="103">
        <f t="shared" si="22"/>
        <v>4</v>
      </c>
      <c r="BE26" s="103" t="str">
        <f t="shared" si="22"/>
        <v>P4</v>
      </c>
      <c r="BF26" s="103">
        <f t="shared" si="22"/>
        <v>7</v>
      </c>
      <c r="BG26" s="103">
        <f t="shared" si="22"/>
        <v>6</v>
      </c>
      <c r="BH26" s="103">
        <f t="shared" si="22"/>
        <v>7</v>
      </c>
      <c r="BI26" s="103">
        <f t="shared" si="22"/>
        <v>5</v>
      </c>
      <c r="BJ26" s="33">
        <f t="shared" si="22"/>
        <v>8</v>
      </c>
      <c r="BK26" s="33">
        <f t="shared" si="22"/>
        <v>8</v>
      </c>
      <c r="BL26" s="33">
        <f t="shared" si="22"/>
        <v>5</v>
      </c>
      <c r="BM26" s="33" t="str">
        <f t="shared" si="22"/>
        <v>P5</v>
      </c>
      <c r="BN26" s="103">
        <f t="shared" si="22"/>
        <v>8</v>
      </c>
      <c r="BO26" s="103" t="str">
        <f t="shared" si="22"/>
        <v>P8</v>
      </c>
      <c r="BP26" s="103">
        <f t="shared" si="22"/>
        <v>0</v>
      </c>
      <c r="BQ26" s="103">
        <f t="shared" si="22"/>
        <v>0</v>
      </c>
      <c r="BR26" s="103">
        <f t="shared" si="22"/>
        <v>0</v>
      </c>
      <c r="BS26" s="103">
        <f t="shared" si="22"/>
        <v>0</v>
      </c>
      <c r="BT26" s="103">
        <f t="shared" si="22"/>
        <v>0</v>
      </c>
      <c r="BU26" s="103">
        <f t="shared" ref="BU26:BW26" si="23">BU$8</f>
        <v>0</v>
      </c>
      <c r="BV26" s="103">
        <f t="shared" si="23"/>
        <v>0</v>
      </c>
      <c r="BW26" s="103">
        <f t="shared" si="23"/>
        <v>0</v>
      </c>
    </row>
    <row r="27" spans="1:75">
      <c r="A27" s="58"/>
      <c r="B27" s="58"/>
      <c r="C27" s="58"/>
      <c r="D27" s="58"/>
      <c r="E27" s="17"/>
      <c r="F27" s="58"/>
      <c r="G27" s="58"/>
      <c r="H27" s="49"/>
      <c r="I27" s="27"/>
      <c r="J27" s="27"/>
      <c r="K27" s="27"/>
      <c r="L27" s="27"/>
      <c r="M27" s="27"/>
      <c r="N27" s="28"/>
      <c r="O27" s="29"/>
      <c r="P27" s="29"/>
      <c r="Q27" s="29"/>
      <c r="R27" s="29"/>
      <c r="S27" s="29"/>
      <c r="T27" s="29"/>
      <c r="U27" s="30"/>
      <c r="V27" s="31"/>
      <c r="W27" s="31"/>
      <c r="X27" s="31"/>
      <c r="Y27" s="31"/>
      <c r="Z27" s="31"/>
      <c r="AA27" s="31"/>
      <c r="AB27" s="32"/>
      <c r="AC27" s="29"/>
      <c r="AD27" s="29"/>
      <c r="AE27" s="29"/>
      <c r="AF27" s="29"/>
      <c r="AG27" s="29"/>
      <c r="AH27" s="29"/>
      <c r="AI27" s="30"/>
      <c r="AJ27" s="31"/>
      <c r="AK27" s="31"/>
      <c r="AL27" s="31"/>
      <c r="AM27" s="31"/>
      <c r="AN27" s="31"/>
      <c r="AO27" s="31"/>
      <c r="AP27" s="41"/>
      <c r="AQ27" s="29"/>
      <c r="AR27" s="29"/>
      <c r="AS27" s="29"/>
      <c r="AT27" s="29"/>
      <c r="AU27" s="29"/>
      <c r="AV27" s="29"/>
      <c r="AW27" s="30"/>
      <c r="AX27" s="27"/>
      <c r="AY27" s="27"/>
      <c r="AZ27" s="27"/>
      <c r="BA27" s="27"/>
      <c r="BB27" s="27"/>
      <c r="BC27" s="27"/>
      <c r="BD27" s="28"/>
      <c r="BE27" s="29"/>
      <c r="BF27" s="29"/>
      <c r="BG27" s="29"/>
      <c r="BH27" s="29"/>
      <c r="BI27" s="29"/>
      <c r="BJ27" s="29"/>
      <c r="BK27" s="30"/>
      <c r="BL27" s="27"/>
      <c r="BM27" s="27"/>
      <c r="BN27" s="27"/>
      <c r="BO27" s="27"/>
      <c r="BP27" s="27"/>
      <c r="BQ27" s="27"/>
      <c r="BR27" s="28"/>
      <c r="BS27" s="29"/>
      <c r="BT27" s="29"/>
      <c r="BU27" s="29"/>
      <c r="BV27" s="27"/>
      <c r="BW27" s="27"/>
    </row>
    <row r="28" spans="1:75">
      <c r="A28" s="25">
        <v>6</v>
      </c>
      <c r="B28" s="79" t="s">
        <v>22</v>
      </c>
      <c r="C28" s="79">
        <v>3</v>
      </c>
      <c r="D28" s="79" t="s">
        <v>66</v>
      </c>
      <c r="E28" s="80"/>
      <c r="F28" s="79" t="s">
        <v>7</v>
      </c>
      <c r="G28" s="79" t="s">
        <v>13</v>
      </c>
      <c r="H28" s="50" t="str">
        <f>H$7</f>
        <v>x</v>
      </c>
      <c r="I28" s="33">
        <f t="shared" ref="I28:BT28" si="24">I$7</f>
        <v>2</v>
      </c>
      <c r="J28" s="33" t="str">
        <f t="shared" si="24"/>
        <v>x</v>
      </c>
      <c r="K28" s="33" t="str">
        <f t="shared" si="24"/>
        <v>x</v>
      </c>
      <c r="L28" s="33">
        <f t="shared" si="24"/>
        <v>4</v>
      </c>
      <c r="M28" s="33" t="str">
        <f t="shared" si="24"/>
        <v>x</v>
      </c>
      <c r="N28" s="33" t="str">
        <f t="shared" si="24"/>
        <v>x</v>
      </c>
      <c r="O28" s="33">
        <f t="shared" si="24"/>
        <v>8</v>
      </c>
      <c r="P28" s="33">
        <f t="shared" si="24"/>
        <v>2</v>
      </c>
      <c r="Q28" s="33" t="str">
        <f t="shared" si="24"/>
        <v>x</v>
      </c>
      <c r="R28" s="33">
        <f t="shared" si="24"/>
        <v>2</v>
      </c>
      <c r="S28" s="33">
        <f t="shared" si="24"/>
        <v>6</v>
      </c>
      <c r="T28" s="33">
        <f t="shared" si="24"/>
        <v>3</v>
      </c>
      <c r="U28" s="33" t="str">
        <f t="shared" si="24"/>
        <v>x</v>
      </c>
      <c r="V28" s="33">
        <f t="shared" si="24"/>
        <v>2</v>
      </c>
      <c r="W28" s="33">
        <f t="shared" si="24"/>
        <v>8</v>
      </c>
      <c r="X28" s="33" t="str">
        <f t="shared" si="24"/>
        <v>x</v>
      </c>
      <c r="Y28" s="33" t="str">
        <f t="shared" si="24"/>
        <v>x</v>
      </c>
      <c r="Z28" s="33">
        <f t="shared" si="24"/>
        <v>6</v>
      </c>
      <c r="AA28" s="33">
        <f t="shared" si="24"/>
        <v>6</v>
      </c>
      <c r="AB28" s="33" t="str">
        <f t="shared" si="24"/>
        <v>x</v>
      </c>
      <c r="AC28" s="33">
        <f t="shared" si="24"/>
        <v>2</v>
      </c>
      <c r="AD28" s="33">
        <f t="shared" si="24"/>
        <v>8</v>
      </c>
      <c r="AE28" s="33" t="str">
        <f t="shared" si="24"/>
        <v>x</v>
      </c>
      <c r="AF28" s="33">
        <f t="shared" si="24"/>
        <v>5</v>
      </c>
      <c r="AG28" s="33">
        <f t="shared" si="24"/>
        <v>1</v>
      </c>
      <c r="AH28" s="33">
        <f t="shared" si="24"/>
        <v>1</v>
      </c>
      <c r="AI28" s="33" t="str">
        <f t="shared" si="24"/>
        <v>x</v>
      </c>
      <c r="AJ28" s="33">
        <f t="shared" si="24"/>
        <v>8</v>
      </c>
      <c r="AK28" s="33">
        <f t="shared" si="24"/>
        <v>2</v>
      </c>
      <c r="AL28" s="33">
        <f t="shared" si="24"/>
        <v>1</v>
      </c>
      <c r="AM28" s="33">
        <f t="shared" si="24"/>
        <v>2</v>
      </c>
      <c r="AN28" s="33">
        <f t="shared" si="24"/>
        <v>4</v>
      </c>
      <c r="AO28" s="33">
        <f t="shared" si="24"/>
        <v>7</v>
      </c>
      <c r="AP28" s="42" t="str">
        <f t="shared" si="24"/>
        <v>x</v>
      </c>
      <c r="AQ28" s="34">
        <f t="shared" si="24"/>
        <v>1</v>
      </c>
      <c r="AR28" s="33">
        <f t="shared" si="24"/>
        <v>2</v>
      </c>
      <c r="AS28" s="33">
        <f t="shared" si="24"/>
        <v>3</v>
      </c>
      <c r="AT28" s="33">
        <f t="shared" si="24"/>
        <v>3</v>
      </c>
      <c r="AU28" s="33">
        <f t="shared" si="24"/>
        <v>3</v>
      </c>
      <c r="AV28" s="33">
        <f t="shared" si="24"/>
        <v>2</v>
      </c>
      <c r="AW28" s="33">
        <f t="shared" si="24"/>
        <v>1</v>
      </c>
      <c r="AX28" s="33" t="str">
        <f t="shared" si="24"/>
        <v>P1</v>
      </c>
      <c r="AY28" s="33" t="str">
        <f t="shared" si="24"/>
        <v>P2</v>
      </c>
      <c r="AZ28" s="33">
        <f t="shared" si="24"/>
        <v>3</v>
      </c>
      <c r="BA28" s="103">
        <f t="shared" si="24"/>
        <v>4</v>
      </c>
      <c r="BB28" s="103">
        <f t="shared" si="24"/>
        <v>7</v>
      </c>
      <c r="BC28" s="103">
        <f t="shared" si="24"/>
        <v>4</v>
      </c>
      <c r="BD28" s="103">
        <f t="shared" si="24"/>
        <v>4</v>
      </c>
      <c r="BE28" s="103">
        <f t="shared" si="24"/>
        <v>4</v>
      </c>
      <c r="BF28" s="103">
        <f t="shared" si="24"/>
        <v>7</v>
      </c>
      <c r="BG28" s="103">
        <f t="shared" si="24"/>
        <v>5</v>
      </c>
      <c r="BH28" s="103">
        <f t="shared" si="24"/>
        <v>8</v>
      </c>
      <c r="BI28" s="103" t="str">
        <f t="shared" si="24"/>
        <v>P7</v>
      </c>
      <c r="BJ28" s="33">
        <f t="shared" si="24"/>
        <v>6</v>
      </c>
      <c r="BK28" s="33">
        <f t="shared" si="24"/>
        <v>8</v>
      </c>
      <c r="BL28" s="33">
        <f t="shared" si="24"/>
        <v>6</v>
      </c>
      <c r="BM28" s="33">
        <f t="shared" si="24"/>
        <v>5</v>
      </c>
      <c r="BN28" s="33" t="str">
        <f t="shared" si="24"/>
        <v>P6</v>
      </c>
      <c r="BO28" s="103">
        <f t="shared" si="24"/>
        <v>8</v>
      </c>
      <c r="BP28" s="103">
        <f t="shared" si="24"/>
        <v>0</v>
      </c>
      <c r="BQ28" s="103">
        <f t="shared" si="24"/>
        <v>0</v>
      </c>
      <c r="BR28" s="103">
        <f t="shared" si="24"/>
        <v>0</v>
      </c>
      <c r="BS28" s="103">
        <f t="shared" si="24"/>
        <v>0</v>
      </c>
      <c r="BT28" s="103">
        <f t="shared" si="24"/>
        <v>0</v>
      </c>
      <c r="BU28" s="103">
        <f t="shared" ref="BU28:BW28" si="25">BU$7</f>
        <v>0</v>
      </c>
      <c r="BV28" s="103">
        <f t="shared" si="25"/>
        <v>0</v>
      </c>
      <c r="BW28" s="103">
        <f t="shared" si="25"/>
        <v>0</v>
      </c>
    </row>
    <row r="29" spans="1:75">
      <c r="A29" s="67"/>
      <c r="B29" s="61"/>
      <c r="C29" s="97">
        <v>0.14000000000000001</v>
      </c>
      <c r="D29" s="61"/>
      <c r="E29" s="110">
        <f>E6*C29</f>
        <v>5.6000000000000005</v>
      </c>
      <c r="F29" s="61">
        <f>COUNTIF(H28:AO29,6)</f>
        <v>4</v>
      </c>
      <c r="G29" s="61">
        <f>COUNTIF(AQ28:BI29,6)</f>
        <v>1</v>
      </c>
      <c r="H29" s="50" t="str">
        <f>H$8</f>
        <v>x</v>
      </c>
      <c r="I29" s="33">
        <f t="shared" ref="I29:BT29" si="26">I$8</f>
        <v>2</v>
      </c>
      <c r="J29" s="33" t="str">
        <f t="shared" si="26"/>
        <v>x</v>
      </c>
      <c r="K29" s="33" t="str">
        <f t="shared" si="26"/>
        <v>x</v>
      </c>
      <c r="L29" s="33" t="str">
        <f t="shared" si="26"/>
        <v>x</v>
      </c>
      <c r="M29" s="33">
        <f t="shared" si="26"/>
        <v>1</v>
      </c>
      <c r="N29" s="33" t="str">
        <f t="shared" si="26"/>
        <v>x</v>
      </c>
      <c r="O29" s="33">
        <f t="shared" si="26"/>
        <v>8</v>
      </c>
      <c r="P29" s="33">
        <f t="shared" si="26"/>
        <v>2</v>
      </c>
      <c r="Q29" s="33">
        <f t="shared" si="26"/>
        <v>5</v>
      </c>
      <c r="R29" s="33">
        <f t="shared" si="26"/>
        <v>5</v>
      </c>
      <c r="S29" s="33">
        <f t="shared" si="26"/>
        <v>6</v>
      </c>
      <c r="T29" s="33" t="str">
        <f t="shared" si="26"/>
        <v>x</v>
      </c>
      <c r="U29" s="33" t="str">
        <f t="shared" si="26"/>
        <v>x</v>
      </c>
      <c r="V29" s="33">
        <f t="shared" si="26"/>
        <v>2</v>
      </c>
      <c r="W29" s="33">
        <f t="shared" si="26"/>
        <v>8</v>
      </c>
      <c r="X29" s="33">
        <f t="shared" si="26"/>
        <v>1</v>
      </c>
      <c r="Y29" s="33" t="str">
        <f t="shared" si="26"/>
        <v>x</v>
      </c>
      <c r="Z29" s="33" t="str">
        <f t="shared" si="26"/>
        <v>x</v>
      </c>
      <c r="AA29" s="33" t="str">
        <f t="shared" si="26"/>
        <v>x</v>
      </c>
      <c r="AB29" s="33" t="str">
        <f t="shared" si="26"/>
        <v>x</v>
      </c>
      <c r="AC29" s="33">
        <f t="shared" si="26"/>
        <v>2</v>
      </c>
      <c r="AD29" s="33">
        <f t="shared" si="26"/>
        <v>8</v>
      </c>
      <c r="AE29" s="33">
        <f t="shared" si="26"/>
        <v>5</v>
      </c>
      <c r="AF29" s="33" t="str">
        <f t="shared" si="26"/>
        <v>x</v>
      </c>
      <c r="AG29" s="33" t="str">
        <f t="shared" si="26"/>
        <v>x</v>
      </c>
      <c r="AH29" s="33" t="str">
        <f t="shared" si="26"/>
        <v>x</v>
      </c>
      <c r="AI29" s="33" t="str">
        <f t="shared" si="26"/>
        <v>x</v>
      </c>
      <c r="AJ29" s="33">
        <f t="shared" si="26"/>
        <v>2</v>
      </c>
      <c r="AK29" s="33">
        <f t="shared" si="26"/>
        <v>1</v>
      </c>
      <c r="AL29" s="33">
        <f t="shared" si="26"/>
        <v>1</v>
      </c>
      <c r="AM29" s="33">
        <f t="shared" si="26"/>
        <v>2</v>
      </c>
      <c r="AN29" s="33">
        <f t="shared" si="26"/>
        <v>4</v>
      </c>
      <c r="AO29" s="33" t="str">
        <f t="shared" si="26"/>
        <v>x</v>
      </c>
      <c r="AP29" s="42" t="str">
        <f t="shared" si="26"/>
        <v>x</v>
      </c>
      <c r="AQ29" s="34">
        <f t="shared" si="26"/>
        <v>2</v>
      </c>
      <c r="AR29" s="33">
        <f t="shared" si="26"/>
        <v>1</v>
      </c>
      <c r="AS29" s="33">
        <f t="shared" si="26"/>
        <v>2</v>
      </c>
      <c r="AT29" s="33">
        <f t="shared" si="26"/>
        <v>1</v>
      </c>
      <c r="AU29" s="33">
        <f t="shared" si="26"/>
        <v>2</v>
      </c>
      <c r="AV29" s="33">
        <f t="shared" si="26"/>
        <v>1</v>
      </c>
      <c r="AW29" s="33">
        <f t="shared" si="26"/>
        <v>1</v>
      </c>
      <c r="AX29" s="33">
        <f t="shared" si="26"/>
        <v>2</v>
      </c>
      <c r="AY29" s="33">
        <f t="shared" si="26"/>
        <v>3</v>
      </c>
      <c r="AZ29" s="33" t="str">
        <f t="shared" si="26"/>
        <v>P3</v>
      </c>
      <c r="BA29" s="103">
        <f t="shared" si="26"/>
        <v>4</v>
      </c>
      <c r="BB29" s="103">
        <f t="shared" si="26"/>
        <v>7</v>
      </c>
      <c r="BC29" s="103">
        <f t="shared" si="26"/>
        <v>7</v>
      </c>
      <c r="BD29" s="103">
        <f t="shared" si="26"/>
        <v>4</v>
      </c>
      <c r="BE29" s="103" t="str">
        <f t="shared" si="26"/>
        <v>P4</v>
      </c>
      <c r="BF29" s="103">
        <f t="shared" si="26"/>
        <v>7</v>
      </c>
      <c r="BG29" s="103">
        <f t="shared" si="26"/>
        <v>6</v>
      </c>
      <c r="BH29" s="103">
        <f t="shared" si="26"/>
        <v>7</v>
      </c>
      <c r="BI29" s="103">
        <f t="shared" si="26"/>
        <v>5</v>
      </c>
      <c r="BJ29" s="33">
        <f t="shared" si="26"/>
        <v>8</v>
      </c>
      <c r="BK29" s="33">
        <f t="shared" si="26"/>
        <v>8</v>
      </c>
      <c r="BL29" s="33">
        <f t="shared" si="26"/>
        <v>5</v>
      </c>
      <c r="BM29" s="33" t="str">
        <f t="shared" si="26"/>
        <v>P5</v>
      </c>
      <c r="BN29" s="33">
        <f t="shared" si="26"/>
        <v>8</v>
      </c>
      <c r="BO29" s="103" t="str">
        <f t="shared" si="26"/>
        <v>P8</v>
      </c>
      <c r="BP29" s="103">
        <f t="shared" si="26"/>
        <v>0</v>
      </c>
      <c r="BQ29" s="103">
        <f t="shared" si="26"/>
        <v>0</v>
      </c>
      <c r="BR29" s="103">
        <f t="shared" si="26"/>
        <v>0</v>
      </c>
      <c r="BS29" s="103">
        <f t="shared" si="26"/>
        <v>0</v>
      </c>
      <c r="BT29" s="103">
        <f t="shared" si="26"/>
        <v>0</v>
      </c>
      <c r="BU29" s="103">
        <f t="shared" ref="BU29:BW29" si="27">BU$8</f>
        <v>0</v>
      </c>
      <c r="BV29" s="103">
        <f t="shared" si="27"/>
        <v>0</v>
      </c>
      <c r="BW29" s="103">
        <f t="shared" si="27"/>
        <v>0</v>
      </c>
    </row>
    <row r="30" spans="1:75">
      <c r="A30" s="58"/>
      <c r="B30" s="58"/>
      <c r="C30" s="58"/>
      <c r="D30" s="58"/>
      <c r="E30" s="17"/>
      <c r="F30" s="58"/>
      <c r="G30" s="58"/>
      <c r="H30" s="49"/>
      <c r="I30" s="27"/>
      <c r="J30" s="27"/>
      <c r="K30" s="27"/>
      <c r="L30" s="27"/>
      <c r="M30" s="27"/>
      <c r="N30" s="28"/>
      <c r="O30" s="29"/>
      <c r="P30" s="29"/>
      <c r="Q30" s="29"/>
      <c r="R30" s="29"/>
      <c r="S30" s="29"/>
      <c r="T30" s="29"/>
      <c r="U30" s="30"/>
      <c r="V30" s="31"/>
      <c r="W30" s="31"/>
      <c r="X30" s="31"/>
      <c r="Y30" s="31"/>
      <c r="Z30" s="31"/>
      <c r="AA30" s="31"/>
      <c r="AB30" s="32"/>
      <c r="AC30" s="29"/>
      <c r="AD30" s="29"/>
      <c r="AE30" s="29"/>
      <c r="AF30" s="29"/>
      <c r="AG30" s="29"/>
      <c r="AH30" s="29"/>
      <c r="AI30" s="30"/>
      <c r="AJ30" s="31"/>
      <c r="AK30" s="31"/>
      <c r="AL30" s="31"/>
      <c r="AM30" s="31"/>
      <c r="AN30" s="31"/>
      <c r="AO30" s="31"/>
      <c r="AP30" s="41"/>
      <c r="AQ30" s="29"/>
      <c r="AR30" s="29"/>
      <c r="AS30" s="29"/>
      <c r="AT30" s="29"/>
      <c r="AU30" s="29"/>
      <c r="AV30" s="29"/>
      <c r="AW30" s="30"/>
      <c r="AX30" s="27"/>
      <c r="AY30" s="27"/>
      <c r="AZ30" s="27"/>
      <c r="BA30" s="27"/>
      <c r="BB30" s="27"/>
      <c r="BC30" s="27"/>
      <c r="BD30" s="28"/>
      <c r="BE30" s="29"/>
      <c r="BF30" s="29"/>
      <c r="BG30" s="29"/>
      <c r="BH30" s="29"/>
      <c r="BI30" s="29"/>
      <c r="BJ30" s="29"/>
      <c r="BK30" s="30"/>
      <c r="BL30" s="27"/>
      <c r="BM30" s="27"/>
      <c r="BN30" s="27"/>
      <c r="BO30" s="27"/>
      <c r="BP30" s="27"/>
      <c r="BQ30" s="27"/>
      <c r="BR30" s="28"/>
      <c r="BS30" s="29"/>
      <c r="BT30" s="29"/>
      <c r="BU30" s="29"/>
      <c r="BV30" s="27"/>
      <c r="BW30" s="27"/>
    </row>
    <row r="31" spans="1:75">
      <c r="A31" s="25">
        <v>8</v>
      </c>
      <c r="B31" s="83" t="s">
        <v>22</v>
      </c>
      <c r="C31" s="83">
        <v>3</v>
      </c>
      <c r="D31" s="83" t="s">
        <v>67</v>
      </c>
      <c r="E31" s="84"/>
      <c r="F31" s="83" t="s">
        <v>7</v>
      </c>
      <c r="G31" s="83" t="s">
        <v>13</v>
      </c>
      <c r="H31" s="50" t="str">
        <f>H$7</f>
        <v>x</v>
      </c>
      <c r="I31" s="33">
        <f t="shared" ref="I31:BT31" si="28">I$7</f>
        <v>2</v>
      </c>
      <c r="J31" s="33" t="str">
        <f t="shared" si="28"/>
        <v>x</v>
      </c>
      <c r="K31" s="33" t="str">
        <f t="shared" si="28"/>
        <v>x</v>
      </c>
      <c r="L31" s="33">
        <f t="shared" si="28"/>
        <v>4</v>
      </c>
      <c r="M31" s="33" t="str">
        <f t="shared" si="28"/>
        <v>x</v>
      </c>
      <c r="N31" s="33" t="str">
        <f t="shared" si="28"/>
        <v>x</v>
      </c>
      <c r="O31" s="33">
        <f t="shared" si="28"/>
        <v>8</v>
      </c>
      <c r="P31" s="33">
        <f t="shared" si="28"/>
        <v>2</v>
      </c>
      <c r="Q31" s="33" t="str">
        <f t="shared" si="28"/>
        <v>x</v>
      </c>
      <c r="R31" s="33">
        <f t="shared" si="28"/>
        <v>2</v>
      </c>
      <c r="S31" s="33">
        <f t="shared" si="28"/>
        <v>6</v>
      </c>
      <c r="T31" s="33">
        <f t="shared" si="28"/>
        <v>3</v>
      </c>
      <c r="U31" s="33" t="str">
        <f t="shared" si="28"/>
        <v>x</v>
      </c>
      <c r="V31" s="33">
        <f t="shared" si="28"/>
        <v>2</v>
      </c>
      <c r="W31" s="33">
        <f t="shared" si="28"/>
        <v>8</v>
      </c>
      <c r="X31" s="33" t="str">
        <f t="shared" si="28"/>
        <v>x</v>
      </c>
      <c r="Y31" s="33" t="str">
        <f t="shared" si="28"/>
        <v>x</v>
      </c>
      <c r="Z31" s="33">
        <f t="shared" si="28"/>
        <v>6</v>
      </c>
      <c r="AA31" s="33">
        <f t="shared" si="28"/>
        <v>6</v>
      </c>
      <c r="AB31" s="33" t="str">
        <f t="shared" si="28"/>
        <v>x</v>
      </c>
      <c r="AC31" s="33">
        <f t="shared" si="28"/>
        <v>2</v>
      </c>
      <c r="AD31" s="33">
        <f t="shared" si="28"/>
        <v>8</v>
      </c>
      <c r="AE31" s="33" t="str">
        <f t="shared" si="28"/>
        <v>x</v>
      </c>
      <c r="AF31" s="33">
        <f t="shared" si="28"/>
        <v>5</v>
      </c>
      <c r="AG31" s="33">
        <f t="shared" si="28"/>
        <v>1</v>
      </c>
      <c r="AH31" s="33">
        <f t="shared" si="28"/>
        <v>1</v>
      </c>
      <c r="AI31" s="33" t="str">
        <f t="shared" si="28"/>
        <v>x</v>
      </c>
      <c r="AJ31" s="33">
        <f t="shared" si="28"/>
        <v>8</v>
      </c>
      <c r="AK31" s="33">
        <f t="shared" si="28"/>
        <v>2</v>
      </c>
      <c r="AL31" s="33">
        <f t="shared" si="28"/>
        <v>1</v>
      </c>
      <c r="AM31" s="33">
        <f t="shared" si="28"/>
        <v>2</v>
      </c>
      <c r="AN31" s="33">
        <f t="shared" si="28"/>
        <v>4</v>
      </c>
      <c r="AO31" s="33">
        <f t="shared" si="28"/>
        <v>7</v>
      </c>
      <c r="AP31" s="42" t="str">
        <f t="shared" si="28"/>
        <v>x</v>
      </c>
      <c r="AQ31" s="34">
        <f t="shared" si="28"/>
        <v>1</v>
      </c>
      <c r="AR31" s="33">
        <f t="shared" si="28"/>
        <v>2</v>
      </c>
      <c r="AS31" s="33">
        <f t="shared" si="28"/>
        <v>3</v>
      </c>
      <c r="AT31" s="33">
        <f t="shared" si="28"/>
        <v>3</v>
      </c>
      <c r="AU31" s="33">
        <f t="shared" si="28"/>
        <v>3</v>
      </c>
      <c r="AV31" s="33">
        <f t="shared" si="28"/>
        <v>2</v>
      </c>
      <c r="AW31" s="33">
        <f t="shared" si="28"/>
        <v>1</v>
      </c>
      <c r="AX31" s="33" t="str">
        <f t="shared" si="28"/>
        <v>P1</v>
      </c>
      <c r="AY31" s="33" t="str">
        <f t="shared" si="28"/>
        <v>P2</v>
      </c>
      <c r="AZ31" s="33">
        <f t="shared" si="28"/>
        <v>3</v>
      </c>
      <c r="BA31" s="33">
        <f t="shared" si="28"/>
        <v>4</v>
      </c>
      <c r="BB31" s="103">
        <f t="shared" si="28"/>
        <v>7</v>
      </c>
      <c r="BC31" s="103">
        <f t="shared" si="28"/>
        <v>4</v>
      </c>
      <c r="BD31" s="103">
        <f t="shared" si="28"/>
        <v>4</v>
      </c>
      <c r="BE31" s="103">
        <f t="shared" si="28"/>
        <v>4</v>
      </c>
      <c r="BF31" s="103">
        <f t="shared" si="28"/>
        <v>7</v>
      </c>
      <c r="BG31" s="103">
        <f t="shared" si="28"/>
        <v>5</v>
      </c>
      <c r="BH31" s="103">
        <f t="shared" si="28"/>
        <v>8</v>
      </c>
      <c r="BI31" s="103" t="str">
        <f t="shared" si="28"/>
        <v>P7</v>
      </c>
      <c r="BJ31" s="33">
        <f t="shared" si="28"/>
        <v>6</v>
      </c>
      <c r="BK31" s="33">
        <f t="shared" si="28"/>
        <v>8</v>
      </c>
      <c r="BL31" s="33">
        <f t="shared" si="28"/>
        <v>6</v>
      </c>
      <c r="BM31" s="33">
        <f t="shared" si="28"/>
        <v>5</v>
      </c>
      <c r="BN31" s="33" t="str">
        <f t="shared" si="28"/>
        <v>P6</v>
      </c>
      <c r="BO31" s="33">
        <f t="shared" si="28"/>
        <v>8</v>
      </c>
      <c r="BP31" s="103">
        <f t="shared" si="28"/>
        <v>0</v>
      </c>
      <c r="BQ31" s="103">
        <f t="shared" si="28"/>
        <v>0</v>
      </c>
      <c r="BR31" s="103">
        <f t="shared" si="28"/>
        <v>0</v>
      </c>
      <c r="BS31" s="103">
        <f t="shared" si="28"/>
        <v>0</v>
      </c>
      <c r="BT31" s="103">
        <f t="shared" si="28"/>
        <v>0</v>
      </c>
      <c r="BU31" s="103">
        <f t="shared" ref="BU31:BW31" si="29">BU$7</f>
        <v>0</v>
      </c>
      <c r="BV31" s="103">
        <f t="shared" si="29"/>
        <v>0</v>
      </c>
      <c r="BW31" s="103">
        <f t="shared" si="29"/>
        <v>0</v>
      </c>
    </row>
    <row r="32" spans="1:75">
      <c r="A32" s="67"/>
      <c r="B32" s="63"/>
      <c r="C32" s="99">
        <v>0.12</v>
      </c>
      <c r="D32" s="63"/>
      <c r="E32" s="111">
        <f>E6*C32</f>
        <v>4.8</v>
      </c>
      <c r="F32" s="63">
        <f>COUNTIF(H31:AO32,8)</f>
        <v>7</v>
      </c>
      <c r="G32" s="63">
        <f>COUNTIF(AQ31:BI32,8)</f>
        <v>1</v>
      </c>
      <c r="H32" s="50" t="str">
        <f>H$8</f>
        <v>x</v>
      </c>
      <c r="I32" s="33">
        <f t="shared" ref="I32:BT32" si="30">I$8</f>
        <v>2</v>
      </c>
      <c r="J32" s="33" t="str">
        <f t="shared" si="30"/>
        <v>x</v>
      </c>
      <c r="K32" s="33" t="str">
        <f t="shared" si="30"/>
        <v>x</v>
      </c>
      <c r="L32" s="33" t="str">
        <f t="shared" si="30"/>
        <v>x</v>
      </c>
      <c r="M32" s="33">
        <f t="shared" si="30"/>
        <v>1</v>
      </c>
      <c r="N32" s="33" t="str">
        <f t="shared" si="30"/>
        <v>x</v>
      </c>
      <c r="O32" s="33">
        <f t="shared" si="30"/>
        <v>8</v>
      </c>
      <c r="P32" s="33">
        <f t="shared" si="30"/>
        <v>2</v>
      </c>
      <c r="Q32" s="33">
        <f t="shared" si="30"/>
        <v>5</v>
      </c>
      <c r="R32" s="33">
        <f t="shared" si="30"/>
        <v>5</v>
      </c>
      <c r="S32" s="33">
        <f t="shared" si="30"/>
        <v>6</v>
      </c>
      <c r="T32" s="33" t="str">
        <f t="shared" si="30"/>
        <v>x</v>
      </c>
      <c r="U32" s="33" t="str">
        <f t="shared" si="30"/>
        <v>x</v>
      </c>
      <c r="V32" s="33">
        <f t="shared" si="30"/>
        <v>2</v>
      </c>
      <c r="W32" s="33">
        <f t="shared" si="30"/>
        <v>8</v>
      </c>
      <c r="X32" s="33">
        <f t="shared" si="30"/>
        <v>1</v>
      </c>
      <c r="Y32" s="33" t="str">
        <f t="shared" si="30"/>
        <v>x</v>
      </c>
      <c r="Z32" s="33" t="str">
        <f t="shared" si="30"/>
        <v>x</v>
      </c>
      <c r="AA32" s="33" t="str">
        <f t="shared" si="30"/>
        <v>x</v>
      </c>
      <c r="AB32" s="33" t="str">
        <f t="shared" si="30"/>
        <v>x</v>
      </c>
      <c r="AC32" s="33">
        <f t="shared" si="30"/>
        <v>2</v>
      </c>
      <c r="AD32" s="33">
        <f t="shared" si="30"/>
        <v>8</v>
      </c>
      <c r="AE32" s="33">
        <f t="shared" si="30"/>
        <v>5</v>
      </c>
      <c r="AF32" s="33" t="str">
        <f t="shared" si="30"/>
        <v>x</v>
      </c>
      <c r="AG32" s="33" t="str">
        <f t="shared" si="30"/>
        <v>x</v>
      </c>
      <c r="AH32" s="33" t="str">
        <f t="shared" si="30"/>
        <v>x</v>
      </c>
      <c r="AI32" s="33" t="str">
        <f t="shared" si="30"/>
        <v>x</v>
      </c>
      <c r="AJ32" s="33">
        <f t="shared" si="30"/>
        <v>2</v>
      </c>
      <c r="AK32" s="33">
        <f t="shared" si="30"/>
        <v>1</v>
      </c>
      <c r="AL32" s="33">
        <f t="shared" si="30"/>
        <v>1</v>
      </c>
      <c r="AM32" s="33">
        <f t="shared" si="30"/>
        <v>2</v>
      </c>
      <c r="AN32" s="33">
        <f t="shared" si="30"/>
        <v>4</v>
      </c>
      <c r="AO32" s="33" t="str">
        <f t="shared" si="30"/>
        <v>x</v>
      </c>
      <c r="AP32" s="42" t="str">
        <f t="shared" si="30"/>
        <v>x</v>
      </c>
      <c r="AQ32" s="34">
        <f t="shared" si="30"/>
        <v>2</v>
      </c>
      <c r="AR32" s="33">
        <f t="shared" si="30"/>
        <v>1</v>
      </c>
      <c r="AS32" s="33">
        <f t="shared" si="30"/>
        <v>2</v>
      </c>
      <c r="AT32" s="33">
        <f t="shared" si="30"/>
        <v>1</v>
      </c>
      <c r="AU32" s="33">
        <f t="shared" si="30"/>
        <v>2</v>
      </c>
      <c r="AV32" s="33">
        <f t="shared" si="30"/>
        <v>1</v>
      </c>
      <c r="AW32" s="33">
        <f t="shared" si="30"/>
        <v>1</v>
      </c>
      <c r="AX32" s="33">
        <f t="shared" si="30"/>
        <v>2</v>
      </c>
      <c r="AY32" s="33">
        <f t="shared" si="30"/>
        <v>3</v>
      </c>
      <c r="AZ32" s="33" t="str">
        <f t="shared" si="30"/>
        <v>P3</v>
      </c>
      <c r="BA32" s="103">
        <f t="shared" si="30"/>
        <v>4</v>
      </c>
      <c r="BB32" s="103">
        <f t="shared" si="30"/>
        <v>7</v>
      </c>
      <c r="BC32" s="103">
        <f t="shared" si="30"/>
        <v>7</v>
      </c>
      <c r="BD32" s="103">
        <f t="shared" si="30"/>
        <v>4</v>
      </c>
      <c r="BE32" s="103" t="str">
        <f t="shared" si="30"/>
        <v>P4</v>
      </c>
      <c r="BF32" s="103">
        <f t="shared" si="30"/>
        <v>7</v>
      </c>
      <c r="BG32" s="103">
        <f t="shared" si="30"/>
        <v>6</v>
      </c>
      <c r="BH32" s="103">
        <f t="shared" si="30"/>
        <v>7</v>
      </c>
      <c r="BI32" s="103">
        <f t="shared" si="30"/>
        <v>5</v>
      </c>
      <c r="BJ32" s="33">
        <f t="shared" si="30"/>
        <v>8</v>
      </c>
      <c r="BK32" s="33">
        <f t="shared" si="30"/>
        <v>8</v>
      </c>
      <c r="BL32" s="33">
        <f t="shared" si="30"/>
        <v>5</v>
      </c>
      <c r="BM32" s="33" t="str">
        <f t="shared" si="30"/>
        <v>P5</v>
      </c>
      <c r="BN32" s="33">
        <f t="shared" si="30"/>
        <v>8</v>
      </c>
      <c r="BO32" s="103" t="str">
        <f t="shared" si="30"/>
        <v>P8</v>
      </c>
      <c r="BP32" s="103">
        <f t="shared" si="30"/>
        <v>0</v>
      </c>
      <c r="BQ32" s="103">
        <f t="shared" si="30"/>
        <v>0</v>
      </c>
      <c r="BR32" s="103">
        <f t="shared" si="30"/>
        <v>0</v>
      </c>
      <c r="BS32" s="103">
        <f t="shared" si="30"/>
        <v>0</v>
      </c>
      <c r="BT32" s="103">
        <f t="shared" si="30"/>
        <v>0</v>
      </c>
      <c r="BU32" s="103">
        <f t="shared" ref="BU32:BW32" si="31">BU$8</f>
        <v>0</v>
      </c>
      <c r="BV32" s="103">
        <f t="shared" si="31"/>
        <v>0</v>
      </c>
      <c r="BW32" s="103">
        <f t="shared" si="31"/>
        <v>0</v>
      </c>
    </row>
    <row r="33" spans="1:75">
      <c r="A33" s="58"/>
      <c r="B33" s="58"/>
      <c r="C33" s="58"/>
      <c r="D33" s="58"/>
      <c r="E33" s="17"/>
      <c r="F33" s="58"/>
      <c r="G33" s="58"/>
      <c r="H33" s="49"/>
      <c r="I33" s="27"/>
      <c r="J33" s="27"/>
      <c r="K33" s="27"/>
      <c r="L33" s="27"/>
      <c r="M33" s="27"/>
      <c r="N33" s="28"/>
      <c r="O33" s="29"/>
      <c r="P33" s="29"/>
      <c r="Q33" s="29"/>
      <c r="R33" s="29"/>
      <c r="S33" s="29"/>
      <c r="T33" s="29"/>
      <c r="U33" s="30"/>
      <c r="V33" s="31"/>
      <c r="W33" s="31"/>
      <c r="X33" s="31"/>
      <c r="Y33" s="31"/>
      <c r="Z33" s="31"/>
      <c r="AA33" s="31"/>
      <c r="AB33" s="32"/>
      <c r="AC33" s="29"/>
      <c r="AD33" s="29"/>
      <c r="AE33" s="29"/>
      <c r="AF33" s="29"/>
      <c r="AG33" s="29"/>
      <c r="AH33" s="29"/>
      <c r="AI33" s="30"/>
      <c r="AJ33" s="31"/>
      <c r="AK33" s="31"/>
      <c r="AL33" s="31"/>
      <c r="AM33" s="31"/>
      <c r="AN33" s="31"/>
      <c r="AO33" s="31"/>
      <c r="AP33" s="41"/>
      <c r="AQ33" s="29"/>
      <c r="AR33" s="29"/>
      <c r="AS33" s="29"/>
      <c r="AT33" s="29"/>
      <c r="AU33" s="29"/>
      <c r="AV33" s="29"/>
      <c r="AW33" s="30"/>
      <c r="AX33" s="27"/>
      <c r="AY33" s="27"/>
      <c r="AZ33" s="27"/>
      <c r="BA33" s="27"/>
      <c r="BB33" s="27"/>
      <c r="BC33" s="27"/>
      <c r="BD33" s="28"/>
      <c r="BE33" s="29"/>
      <c r="BF33" s="29"/>
      <c r="BG33" s="29"/>
      <c r="BH33" s="29"/>
      <c r="BI33" s="29"/>
      <c r="BJ33" s="29"/>
      <c r="BK33" s="30"/>
      <c r="BL33" s="27"/>
      <c r="BM33" s="27"/>
      <c r="BN33" s="27"/>
      <c r="BO33" s="27"/>
      <c r="BP33" s="27"/>
      <c r="BQ33" s="27"/>
      <c r="BR33" s="28"/>
      <c r="BS33" s="29"/>
      <c r="BT33" s="29"/>
      <c r="BU33" s="29"/>
      <c r="BV33" s="27"/>
      <c r="BW33" s="27"/>
    </row>
    <row r="34" spans="1:75">
      <c r="A34" s="25">
        <v>9</v>
      </c>
      <c r="B34" s="85" t="s">
        <v>22</v>
      </c>
      <c r="C34" s="85">
        <v>0</v>
      </c>
      <c r="D34" s="85"/>
      <c r="E34" s="86"/>
      <c r="F34" s="85" t="s">
        <v>7</v>
      </c>
      <c r="G34" s="85" t="s">
        <v>13</v>
      </c>
      <c r="H34" s="50" t="str">
        <f>H$7</f>
        <v>x</v>
      </c>
      <c r="I34" s="33">
        <f t="shared" ref="I34:BT34" si="32">I$7</f>
        <v>2</v>
      </c>
      <c r="J34" s="33" t="str">
        <f t="shared" si="32"/>
        <v>x</v>
      </c>
      <c r="K34" s="33" t="str">
        <f t="shared" si="32"/>
        <v>x</v>
      </c>
      <c r="L34" s="33">
        <f t="shared" si="32"/>
        <v>4</v>
      </c>
      <c r="M34" s="33" t="str">
        <f t="shared" si="32"/>
        <v>x</v>
      </c>
      <c r="N34" s="33" t="str">
        <f t="shared" si="32"/>
        <v>x</v>
      </c>
      <c r="O34" s="33">
        <f t="shared" si="32"/>
        <v>8</v>
      </c>
      <c r="P34" s="33">
        <f t="shared" si="32"/>
        <v>2</v>
      </c>
      <c r="Q34" s="33" t="str">
        <f t="shared" si="32"/>
        <v>x</v>
      </c>
      <c r="R34" s="33">
        <f t="shared" si="32"/>
        <v>2</v>
      </c>
      <c r="S34" s="33">
        <f t="shared" si="32"/>
        <v>6</v>
      </c>
      <c r="T34" s="33">
        <f t="shared" si="32"/>
        <v>3</v>
      </c>
      <c r="U34" s="33" t="str">
        <f t="shared" si="32"/>
        <v>x</v>
      </c>
      <c r="V34" s="33">
        <f t="shared" si="32"/>
        <v>2</v>
      </c>
      <c r="W34" s="33">
        <f t="shared" si="32"/>
        <v>8</v>
      </c>
      <c r="X34" s="33" t="str">
        <f t="shared" si="32"/>
        <v>x</v>
      </c>
      <c r="Y34" s="33" t="str">
        <f t="shared" si="32"/>
        <v>x</v>
      </c>
      <c r="Z34" s="33">
        <f t="shared" si="32"/>
        <v>6</v>
      </c>
      <c r="AA34" s="33">
        <f t="shared" si="32"/>
        <v>6</v>
      </c>
      <c r="AB34" s="33" t="str">
        <f t="shared" si="32"/>
        <v>x</v>
      </c>
      <c r="AC34" s="33">
        <f t="shared" si="32"/>
        <v>2</v>
      </c>
      <c r="AD34" s="33">
        <f t="shared" si="32"/>
        <v>8</v>
      </c>
      <c r="AE34" s="33" t="str">
        <f t="shared" si="32"/>
        <v>x</v>
      </c>
      <c r="AF34" s="33">
        <f t="shared" si="32"/>
        <v>5</v>
      </c>
      <c r="AG34" s="33">
        <f t="shared" si="32"/>
        <v>1</v>
      </c>
      <c r="AH34" s="33">
        <f t="shared" si="32"/>
        <v>1</v>
      </c>
      <c r="AI34" s="33" t="str">
        <f t="shared" si="32"/>
        <v>x</v>
      </c>
      <c r="AJ34" s="33">
        <f t="shared" si="32"/>
        <v>8</v>
      </c>
      <c r="AK34" s="33">
        <f t="shared" si="32"/>
        <v>2</v>
      </c>
      <c r="AL34" s="33">
        <f t="shared" si="32"/>
        <v>1</v>
      </c>
      <c r="AM34" s="33">
        <f t="shared" si="32"/>
        <v>2</v>
      </c>
      <c r="AN34" s="33">
        <f t="shared" si="32"/>
        <v>4</v>
      </c>
      <c r="AO34" s="33">
        <f t="shared" si="32"/>
        <v>7</v>
      </c>
      <c r="AP34" s="42" t="str">
        <f t="shared" si="32"/>
        <v>x</v>
      </c>
      <c r="AQ34" s="34">
        <f t="shared" si="32"/>
        <v>1</v>
      </c>
      <c r="AR34" s="33">
        <f t="shared" si="32"/>
        <v>2</v>
      </c>
      <c r="AS34" s="33">
        <f t="shared" si="32"/>
        <v>3</v>
      </c>
      <c r="AT34" s="33">
        <f t="shared" si="32"/>
        <v>3</v>
      </c>
      <c r="AU34" s="33">
        <f t="shared" si="32"/>
        <v>3</v>
      </c>
      <c r="AV34" s="33">
        <f t="shared" si="32"/>
        <v>2</v>
      </c>
      <c r="AW34" s="33">
        <f t="shared" si="32"/>
        <v>1</v>
      </c>
      <c r="AX34" s="33" t="str">
        <f t="shared" si="32"/>
        <v>P1</v>
      </c>
      <c r="AY34" s="33" t="str">
        <f t="shared" si="32"/>
        <v>P2</v>
      </c>
      <c r="AZ34" s="33">
        <f t="shared" si="32"/>
        <v>3</v>
      </c>
      <c r="BA34" s="33">
        <f t="shared" si="32"/>
        <v>4</v>
      </c>
      <c r="BB34" s="33">
        <f t="shared" si="32"/>
        <v>7</v>
      </c>
      <c r="BC34" s="33">
        <f t="shared" si="32"/>
        <v>4</v>
      </c>
      <c r="BD34" s="33">
        <f t="shared" si="32"/>
        <v>4</v>
      </c>
      <c r="BE34" s="33">
        <f t="shared" si="32"/>
        <v>4</v>
      </c>
      <c r="BF34" s="103">
        <f t="shared" si="32"/>
        <v>7</v>
      </c>
      <c r="BG34" s="103">
        <f t="shared" si="32"/>
        <v>5</v>
      </c>
      <c r="BH34" s="103">
        <f t="shared" si="32"/>
        <v>8</v>
      </c>
      <c r="BI34" s="103" t="str">
        <f t="shared" si="32"/>
        <v>P7</v>
      </c>
      <c r="BJ34" s="33">
        <f t="shared" si="32"/>
        <v>6</v>
      </c>
      <c r="BK34" s="33">
        <f t="shared" si="32"/>
        <v>8</v>
      </c>
      <c r="BL34" s="33">
        <f t="shared" si="32"/>
        <v>6</v>
      </c>
      <c r="BM34" s="33">
        <f t="shared" si="32"/>
        <v>5</v>
      </c>
      <c r="BN34" s="33" t="str">
        <f t="shared" si="32"/>
        <v>P6</v>
      </c>
      <c r="BO34" s="33">
        <f t="shared" si="32"/>
        <v>8</v>
      </c>
      <c r="BP34" s="33">
        <f t="shared" si="32"/>
        <v>0</v>
      </c>
      <c r="BQ34" s="33">
        <f t="shared" si="32"/>
        <v>0</v>
      </c>
      <c r="BR34" s="33">
        <f t="shared" si="32"/>
        <v>0</v>
      </c>
      <c r="BS34" s="103">
        <f t="shared" si="32"/>
        <v>0</v>
      </c>
      <c r="BT34" s="103">
        <f t="shared" si="32"/>
        <v>0</v>
      </c>
      <c r="BU34" s="103">
        <f t="shared" ref="BU34:BW34" si="33">BU$7</f>
        <v>0</v>
      </c>
      <c r="BV34" s="33">
        <f t="shared" si="33"/>
        <v>0</v>
      </c>
      <c r="BW34" s="33">
        <f t="shared" si="33"/>
        <v>0</v>
      </c>
    </row>
    <row r="35" spans="1:75">
      <c r="A35" s="55"/>
      <c r="B35" s="64"/>
      <c r="C35" s="100">
        <v>0</v>
      </c>
      <c r="D35" s="64"/>
      <c r="E35" s="112">
        <f>E6*C35</f>
        <v>0</v>
      </c>
      <c r="F35" s="64">
        <f>COUNTIF(H34:AO35,9)</f>
        <v>0</v>
      </c>
      <c r="G35" s="64">
        <f>COUNTIF(AQ34:BI35,9)</f>
        <v>0</v>
      </c>
      <c r="H35" s="50" t="str">
        <f>H$8</f>
        <v>x</v>
      </c>
      <c r="I35" s="33">
        <f t="shared" ref="I35:BT35" si="34">I$8</f>
        <v>2</v>
      </c>
      <c r="J35" s="33" t="str">
        <f t="shared" si="34"/>
        <v>x</v>
      </c>
      <c r="K35" s="33" t="str">
        <f t="shared" si="34"/>
        <v>x</v>
      </c>
      <c r="L35" s="33" t="str">
        <f t="shared" si="34"/>
        <v>x</v>
      </c>
      <c r="M35" s="33">
        <f t="shared" si="34"/>
        <v>1</v>
      </c>
      <c r="N35" s="33" t="str">
        <f t="shared" si="34"/>
        <v>x</v>
      </c>
      <c r="O35" s="33">
        <f t="shared" si="34"/>
        <v>8</v>
      </c>
      <c r="P35" s="33">
        <f t="shared" si="34"/>
        <v>2</v>
      </c>
      <c r="Q35" s="33">
        <f t="shared" si="34"/>
        <v>5</v>
      </c>
      <c r="R35" s="33">
        <f t="shared" si="34"/>
        <v>5</v>
      </c>
      <c r="S35" s="33">
        <f t="shared" si="34"/>
        <v>6</v>
      </c>
      <c r="T35" s="33" t="str">
        <f t="shared" si="34"/>
        <v>x</v>
      </c>
      <c r="U35" s="33" t="str">
        <f t="shared" si="34"/>
        <v>x</v>
      </c>
      <c r="V35" s="33">
        <f t="shared" si="34"/>
        <v>2</v>
      </c>
      <c r="W35" s="33">
        <f t="shared" si="34"/>
        <v>8</v>
      </c>
      <c r="X35" s="33">
        <f t="shared" si="34"/>
        <v>1</v>
      </c>
      <c r="Y35" s="33" t="str">
        <f t="shared" si="34"/>
        <v>x</v>
      </c>
      <c r="Z35" s="33" t="str">
        <f t="shared" si="34"/>
        <v>x</v>
      </c>
      <c r="AA35" s="33" t="str">
        <f t="shared" si="34"/>
        <v>x</v>
      </c>
      <c r="AB35" s="33" t="str">
        <f t="shared" si="34"/>
        <v>x</v>
      </c>
      <c r="AC35" s="33">
        <f t="shared" si="34"/>
        <v>2</v>
      </c>
      <c r="AD35" s="33">
        <f t="shared" si="34"/>
        <v>8</v>
      </c>
      <c r="AE35" s="33">
        <f t="shared" si="34"/>
        <v>5</v>
      </c>
      <c r="AF35" s="33" t="str">
        <f t="shared" si="34"/>
        <v>x</v>
      </c>
      <c r="AG35" s="33" t="str">
        <f t="shared" si="34"/>
        <v>x</v>
      </c>
      <c r="AH35" s="33" t="str">
        <f t="shared" si="34"/>
        <v>x</v>
      </c>
      <c r="AI35" s="33" t="str">
        <f t="shared" si="34"/>
        <v>x</v>
      </c>
      <c r="AJ35" s="33">
        <f t="shared" si="34"/>
        <v>2</v>
      </c>
      <c r="AK35" s="33">
        <f t="shared" si="34"/>
        <v>1</v>
      </c>
      <c r="AL35" s="33">
        <f t="shared" si="34"/>
        <v>1</v>
      </c>
      <c r="AM35" s="33">
        <f t="shared" si="34"/>
        <v>2</v>
      </c>
      <c r="AN35" s="33">
        <f t="shared" si="34"/>
        <v>4</v>
      </c>
      <c r="AO35" s="33" t="str">
        <f t="shared" si="34"/>
        <v>x</v>
      </c>
      <c r="AP35" s="42" t="str">
        <f t="shared" si="34"/>
        <v>x</v>
      </c>
      <c r="AQ35" s="34">
        <f t="shared" si="34"/>
        <v>2</v>
      </c>
      <c r="AR35" s="33">
        <f t="shared" si="34"/>
        <v>1</v>
      </c>
      <c r="AS35" s="33">
        <f t="shared" si="34"/>
        <v>2</v>
      </c>
      <c r="AT35" s="33">
        <f t="shared" si="34"/>
        <v>1</v>
      </c>
      <c r="AU35" s="33">
        <f t="shared" si="34"/>
        <v>2</v>
      </c>
      <c r="AV35" s="33">
        <f t="shared" si="34"/>
        <v>1</v>
      </c>
      <c r="AW35" s="33">
        <f t="shared" si="34"/>
        <v>1</v>
      </c>
      <c r="AX35" s="33">
        <f t="shared" si="34"/>
        <v>2</v>
      </c>
      <c r="AY35" s="33">
        <f t="shared" si="34"/>
        <v>3</v>
      </c>
      <c r="AZ35" s="33" t="str">
        <f t="shared" si="34"/>
        <v>P3</v>
      </c>
      <c r="BA35" s="33">
        <f t="shared" si="34"/>
        <v>4</v>
      </c>
      <c r="BB35" s="33">
        <f t="shared" si="34"/>
        <v>7</v>
      </c>
      <c r="BC35" s="33">
        <f t="shared" si="34"/>
        <v>7</v>
      </c>
      <c r="BD35" s="33">
        <f t="shared" si="34"/>
        <v>4</v>
      </c>
      <c r="BE35" s="103" t="str">
        <f t="shared" si="34"/>
        <v>P4</v>
      </c>
      <c r="BF35" s="103">
        <f t="shared" si="34"/>
        <v>7</v>
      </c>
      <c r="BG35" s="103">
        <f t="shared" si="34"/>
        <v>6</v>
      </c>
      <c r="BH35" s="103">
        <f t="shared" si="34"/>
        <v>7</v>
      </c>
      <c r="BI35" s="103">
        <f t="shared" si="34"/>
        <v>5</v>
      </c>
      <c r="BJ35" s="33">
        <f t="shared" si="34"/>
        <v>8</v>
      </c>
      <c r="BK35" s="33">
        <f t="shared" si="34"/>
        <v>8</v>
      </c>
      <c r="BL35" s="33">
        <f t="shared" si="34"/>
        <v>5</v>
      </c>
      <c r="BM35" s="33" t="str">
        <f t="shared" si="34"/>
        <v>P5</v>
      </c>
      <c r="BN35" s="33">
        <f t="shared" si="34"/>
        <v>8</v>
      </c>
      <c r="BO35" s="33" t="str">
        <f t="shared" si="34"/>
        <v>P8</v>
      </c>
      <c r="BP35" s="33">
        <f t="shared" si="34"/>
        <v>0</v>
      </c>
      <c r="BQ35" s="33">
        <f t="shared" si="34"/>
        <v>0</v>
      </c>
      <c r="BR35" s="33">
        <f t="shared" si="34"/>
        <v>0</v>
      </c>
      <c r="BS35" s="103">
        <f t="shared" si="34"/>
        <v>0</v>
      </c>
      <c r="BT35" s="103">
        <f t="shared" si="34"/>
        <v>0</v>
      </c>
      <c r="BU35" s="103">
        <f t="shared" ref="BU35:BW35" si="35">BU$8</f>
        <v>0</v>
      </c>
      <c r="BV35" s="33">
        <f t="shared" si="35"/>
        <v>0</v>
      </c>
      <c r="BW35" s="33">
        <f t="shared" si="35"/>
        <v>0</v>
      </c>
    </row>
    <row r="36" spans="1:75">
      <c r="A36" s="58"/>
      <c r="B36" s="58"/>
      <c r="C36" s="58"/>
      <c r="D36" s="58"/>
      <c r="E36" s="17"/>
      <c r="F36" s="58"/>
      <c r="G36" s="58"/>
      <c r="H36" s="49"/>
      <c r="I36" s="27"/>
      <c r="J36" s="27"/>
      <c r="K36" s="27"/>
      <c r="L36" s="27"/>
      <c r="M36" s="27"/>
      <c r="N36" s="28"/>
      <c r="O36" s="29"/>
      <c r="P36" s="29"/>
      <c r="Q36" s="29"/>
      <c r="R36" s="29"/>
      <c r="S36" s="29"/>
      <c r="T36" s="29"/>
      <c r="U36" s="30"/>
      <c r="V36" s="31"/>
      <c r="W36" s="31"/>
      <c r="X36" s="31"/>
      <c r="Y36" s="31"/>
      <c r="Z36" s="31"/>
      <c r="AA36" s="31"/>
      <c r="AB36" s="32"/>
      <c r="AC36" s="29"/>
      <c r="AD36" s="29"/>
      <c r="AE36" s="29"/>
      <c r="AF36" s="29"/>
      <c r="AG36" s="29"/>
      <c r="AH36" s="29"/>
      <c r="AI36" s="30"/>
      <c r="AJ36" s="31"/>
      <c r="AK36" s="31"/>
      <c r="AL36" s="31"/>
      <c r="AM36" s="31"/>
      <c r="AN36" s="31"/>
      <c r="AO36" s="31"/>
      <c r="AP36" s="41"/>
      <c r="AQ36" s="29"/>
      <c r="AR36" s="29"/>
      <c r="AS36" s="29"/>
      <c r="AT36" s="29"/>
      <c r="AU36" s="29"/>
      <c r="AV36" s="29"/>
      <c r="AW36" s="30"/>
      <c r="AX36" s="27"/>
      <c r="AY36" s="27"/>
      <c r="AZ36" s="27"/>
      <c r="BA36" s="27"/>
      <c r="BB36" s="27"/>
      <c r="BC36" s="27"/>
      <c r="BD36" s="28"/>
      <c r="BE36" s="29"/>
      <c r="BF36" s="29"/>
      <c r="BG36" s="29"/>
      <c r="BH36" s="29"/>
      <c r="BI36" s="29"/>
      <c r="BJ36" s="29"/>
      <c r="BK36" s="30"/>
      <c r="BL36" s="27"/>
      <c r="BM36" s="27"/>
      <c r="BN36" s="27"/>
      <c r="BO36" s="27"/>
      <c r="BP36" s="27"/>
      <c r="BQ36" s="27"/>
      <c r="BR36" s="28"/>
      <c r="BS36" s="29"/>
      <c r="BT36" s="29"/>
      <c r="BU36" s="29"/>
      <c r="BV36" s="27"/>
      <c r="BW36" s="27"/>
    </row>
    <row r="37" spans="1:75">
      <c r="A37" s="25">
        <v>10</v>
      </c>
      <c r="B37" s="87" t="s">
        <v>22</v>
      </c>
      <c r="C37" s="87">
        <v>0</v>
      </c>
      <c r="D37" s="87"/>
      <c r="E37" s="88"/>
      <c r="F37" s="87" t="s">
        <v>7</v>
      </c>
      <c r="G37" s="87" t="s">
        <v>13</v>
      </c>
      <c r="H37" s="50" t="str">
        <f>H$7</f>
        <v>x</v>
      </c>
      <c r="I37" s="33">
        <f t="shared" ref="I37:BT37" si="36">I$7</f>
        <v>2</v>
      </c>
      <c r="J37" s="33" t="str">
        <f t="shared" si="36"/>
        <v>x</v>
      </c>
      <c r="K37" s="33" t="str">
        <f t="shared" si="36"/>
        <v>x</v>
      </c>
      <c r="L37" s="33">
        <f t="shared" si="36"/>
        <v>4</v>
      </c>
      <c r="M37" s="33" t="str">
        <f t="shared" si="36"/>
        <v>x</v>
      </c>
      <c r="N37" s="33" t="str">
        <f t="shared" si="36"/>
        <v>x</v>
      </c>
      <c r="O37" s="33">
        <f t="shared" si="36"/>
        <v>8</v>
      </c>
      <c r="P37" s="33">
        <f t="shared" si="36"/>
        <v>2</v>
      </c>
      <c r="Q37" s="33" t="str">
        <f t="shared" si="36"/>
        <v>x</v>
      </c>
      <c r="R37" s="33">
        <f t="shared" si="36"/>
        <v>2</v>
      </c>
      <c r="S37" s="33">
        <f t="shared" si="36"/>
        <v>6</v>
      </c>
      <c r="T37" s="33">
        <f t="shared" si="36"/>
        <v>3</v>
      </c>
      <c r="U37" s="33" t="str">
        <f t="shared" si="36"/>
        <v>x</v>
      </c>
      <c r="V37" s="33">
        <f t="shared" si="36"/>
        <v>2</v>
      </c>
      <c r="W37" s="33">
        <f t="shared" si="36"/>
        <v>8</v>
      </c>
      <c r="X37" s="33" t="str">
        <f t="shared" si="36"/>
        <v>x</v>
      </c>
      <c r="Y37" s="33" t="str">
        <f t="shared" si="36"/>
        <v>x</v>
      </c>
      <c r="Z37" s="33">
        <f t="shared" si="36"/>
        <v>6</v>
      </c>
      <c r="AA37" s="33">
        <f t="shared" si="36"/>
        <v>6</v>
      </c>
      <c r="AB37" s="33" t="str">
        <f t="shared" si="36"/>
        <v>x</v>
      </c>
      <c r="AC37" s="33">
        <f t="shared" si="36"/>
        <v>2</v>
      </c>
      <c r="AD37" s="33">
        <f t="shared" si="36"/>
        <v>8</v>
      </c>
      <c r="AE37" s="33" t="str">
        <f t="shared" si="36"/>
        <v>x</v>
      </c>
      <c r="AF37" s="33">
        <f t="shared" si="36"/>
        <v>5</v>
      </c>
      <c r="AG37" s="33">
        <f t="shared" si="36"/>
        <v>1</v>
      </c>
      <c r="AH37" s="33">
        <f t="shared" si="36"/>
        <v>1</v>
      </c>
      <c r="AI37" s="33" t="str">
        <f t="shared" si="36"/>
        <v>x</v>
      </c>
      <c r="AJ37" s="33">
        <f t="shared" si="36"/>
        <v>8</v>
      </c>
      <c r="AK37" s="33">
        <f t="shared" si="36"/>
        <v>2</v>
      </c>
      <c r="AL37" s="33">
        <f t="shared" si="36"/>
        <v>1</v>
      </c>
      <c r="AM37" s="33">
        <f t="shared" si="36"/>
        <v>2</v>
      </c>
      <c r="AN37" s="33">
        <f t="shared" si="36"/>
        <v>4</v>
      </c>
      <c r="AO37" s="33">
        <f t="shared" si="36"/>
        <v>7</v>
      </c>
      <c r="AP37" s="42" t="str">
        <f t="shared" si="36"/>
        <v>x</v>
      </c>
      <c r="AQ37" s="34">
        <f t="shared" si="36"/>
        <v>1</v>
      </c>
      <c r="AR37" s="33">
        <f t="shared" si="36"/>
        <v>2</v>
      </c>
      <c r="AS37" s="33">
        <f t="shared" si="36"/>
        <v>3</v>
      </c>
      <c r="AT37" s="33">
        <f t="shared" si="36"/>
        <v>3</v>
      </c>
      <c r="AU37" s="33">
        <f t="shared" si="36"/>
        <v>3</v>
      </c>
      <c r="AV37" s="33">
        <f t="shared" si="36"/>
        <v>2</v>
      </c>
      <c r="AW37" s="33">
        <f t="shared" si="36"/>
        <v>1</v>
      </c>
      <c r="AX37" s="33" t="str">
        <f t="shared" si="36"/>
        <v>P1</v>
      </c>
      <c r="AY37" s="33" t="str">
        <f t="shared" si="36"/>
        <v>P2</v>
      </c>
      <c r="AZ37" s="33">
        <f t="shared" si="36"/>
        <v>3</v>
      </c>
      <c r="BA37" s="33">
        <f t="shared" si="36"/>
        <v>4</v>
      </c>
      <c r="BB37" s="33">
        <f t="shared" si="36"/>
        <v>7</v>
      </c>
      <c r="BC37" s="33">
        <f t="shared" si="36"/>
        <v>4</v>
      </c>
      <c r="BD37" s="33">
        <f t="shared" si="36"/>
        <v>4</v>
      </c>
      <c r="BE37" s="33">
        <f t="shared" si="36"/>
        <v>4</v>
      </c>
      <c r="BF37" s="33">
        <f t="shared" si="36"/>
        <v>7</v>
      </c>
      <c r="BG37" s="103">
        <f t="shared" si="36"/>
        <v>5</v>
      </c>
      <c r="BH37" s="103">
        <f t="shared" si="36"/>
        <v>8</v>
      </c>
      <c r="BI37" s="103" t="str">
        <f t="shared" si="36"/>
        <v>P7</v>
      </c>
      <c r="BJ37" s="33">
        <f t="shared" si="36"/>
        <v>6</v>
      </c>
      <c r="BK37" s="33">
        <f t="shared" si="36"/>
        <v>8</v>
      </c>
      <c r="BL37" s="33">
        <f t="shared" si="36"/>
        <v>6</v>
      </c>
      <c r="BM37" s="33">
        <f t="shared" si="36"/>
        <v>5</v>
      </c>
      <c r="BN37" s="33" t="str">
        <f t="shared" si="36"/>
        <v>P6</v>
      </c>
      <c r="BO37" s="33">
        <f t="shared" si="36"/>
        <v>8</v>
      </c>
      <c r="BP37" s="33">
        <f t="shared" si="36"/>
        <v>0</v>
      </c>
      <c r="BQ37" s="33">
        <f t="shared" si="36"/>
        <v>0</v>
      </c>
      <c r="BR37" s="33">
        <f t="shared" si="36"/>
        <v>0</v>
      </c>
      <c r="BS37" s="103">
        <f t="shared" si="36"/>
        <v>0</v>
      </c>
      <c r="BT37" s="103">
        <f t="shared" si="36"/>
        <v>0</v>
      </c>
      <c r="BU37" s="103">
        <f t="shared" ref="BU37:BW37" si="37">BU$7</f>
        <v>0</v>
      </c>
      <c r="BV37" s="33">
        <f t="shared" si="37"/>
        <v>0</v>
      </c>
      <c r="BW37" s="33">
        <f t="shared" si="37"/>
        <v>0</v>
      </c>
    </row>
    <row r="38" spans="1:75">
      <c r="A38" s="55"/>
      <c r="B38" s="65"/>
      <c r="C38" s="101">
        <v>0</v>
      </c>
      <c r="D38" s="65"/>
      <c r="E38" s="113">
        <f>E6*C38</f>
        <v>0</v>
      </c>
      <c r="F38" s="65">
        <f>COUNTIF(H37:AO38,10)</f>
        <v>0</v>
      </c>
      <c r="G38" s="65">
        <f>COUNTIF(AQ37:BI38,10)</f>
        <v>0</v>
      </c>
      <c r="H38" s="50" t="str">
        <f>H$8</f>
        <v>x</v>
      </c>
      <c r="I38" s="33">
        <f t="shared" ref="I38:BT38" si="38">I$8</f>
        <v>2</v>
      </c>
      <c r="J38" s="33" t="str">
        <f t="shared" si="38"/>
        <v>x</v>
      </c>
      <c r="K38" s="33" t="str">
        <f t="shared" si="38"/>
        <v>x</v>
      </c>
      <c r="L38" s="33" t="str">
        <f t="shared" si="38"/>
        <v>x</v>
      </c>
      <c r="M38" s="33">
        <f t="shared" si="38"/>
        <v>1</v>
      </c>
      <c r="N38" s="33" t="str">
        <f t="shared" si="38"/>
        <v>x</v>
      </c>
      <c r="O38" s="33">
        <f t="shared" si="38"/>
        <v>8</v>
      </c>
      <c r="P38" s="33">
        <f t="shared" si="38"/>
        <v>2</v>
      </c>
      <c r="Q38" s="33">
        <f t="shared" si="38"/>
        <v>5</v>
      </c>
      <c r="R38" s="33">
        <f t="shared" si="38"/>
        <v>5</v>
      </c>
      <c r="S38" s="33">
        <f t="shared" si="38"/>
        <v>6</v>
      </c>
      <c r="T38" s="33" t="str">
        <f t="shared" si="38"/>
        <v>x</v>
      </c>
      <c r="U38" s="33" t="str">
        <f t="shared" si="38"/>
        <v>x</v>
      </c>
      <c r="V38" s="33">
        <f t="shared" si="38"/>
        <v>2</v>
      </c>
      <c r="W38" s="33">
        <f t="shared" si="38"/>
        <v>8</v>
      </c>
      <c r="X38" s="33">
        <f t="shared" si="38"/>
        <v>1</v>
      </c>
      <c r="Y38" s="33" t="str">
        <f t="shared" si="38"/>
        <v>x</v>
      </c>
      <c r="Z38" s="33" t="str">
        <f t="shared" si="38"/>
        <v>x</v>
      </c>
      <c r="AA38" s="33" t="str">
        <f t="shared" si="38"/>
        <v>x</v>
      </c>
      <c r="AB38" s="33" t="str">
        <f t="shared" si="38"/>
        <v>x</v>
      </c>
      <c r="AC38" s="33">
        <f t="shared" si="38"/>
        <v>2</v>
      </c>
      <c r="AD38" s="33">
        <f t="shared" si="38"/>
        <v>8</v>
      </c>
      <c r="AE38" s="33">
        <f t="shared" si="38"/>
        <v>5</v>
      </c>
      <c r="AF38" s="33" t="str">
        <f t="shared" si="38"/>
        <v>x</v>
      </c>
      <c r="AG38" s="33" t="str">
        <f t="shared" si="38"/>
        <v>x</v>
      </c>
      <c r="AH38" s="33" t="str">
        <f t="shared" si="38"/>
        <v>x</v>
      </c>
      <c r="AI38" s="33" t="str">
        <f t="shared" si="38"/>
        <v>x</v>
      </c>
      <c r="AJ38" s="33">
        <f t="shared" si="38"/>
        <v>2</v>
      </c>
      <c r="AK38" s="33">
        <f t="shared" si="38"/>
        <v>1</v>
      </c>
      <c r="AL38" s="33">
        <f t="shared" si="38"/>
        <v>1</v>
      </c>
      <c r="AM38" s="33">
        <f t="shared" si="38"/>
        <v>2</v>
      </c>
      <c r="AN38" s="33">
        <f t="shared" si="38"/>
        <v>4</v>
      </c>
      <c r="AO38" s="33" t="str">
        <f t="shared" si="38"/>
        <v>x</v>
      </c>
      <c r="AP38" s="42" t="str">
        <f t="shared" si="38"/>
        <v>x</v>
      </c>
      <c r="AQ38" s="34">
        <f t="shared" si="38"/>
        <v>2</v>
      </c>
      <c r="AR38" s="33">
        <f t="shared" si="38"/>
        <v>1</v>
      </c>
      <c r="AS38" s="33">
        <f t="shared" si="38"/>
        <v>2</v>
      </c>
      <c r="AT38" s="33">
        <f t="shared" si="38"/>
        <v>1</v>
      </c>
      <c r="AU38" s="33">
        <f t="shared" si="38"/>
        <v>2</v>
      </c>
      <c r="AV38" s="33">
        <f t="shared" si="38"/>
        <v>1</v>
      </c>
      <c r="AW38" s="33">
        <f t="shared" si="38"/>
        <v>1</v>
      </c>
      <c r="AX38" s="33">
        <f t="shared" si="38"/>
        <v>2</v>
      </c>
      <c r="AY38" s="33">
        <f t="shared" si="38"/>
        <v>3</v>
      </c>
      <c r="AZ38" s="33" t="str">
        <f t="shared" si="38"/>
        <v>P3</v>
      </c>
      <c r="BA38" s="33">
        <f t="shared" si="38"/>
        <v>4</v>
      </c>
      <c r="BB38" s="33">
        <f t="shared" si="38"/>
        <v>7</v>
      </c>
      <c r="BC38" s="33">
        <f t="shared" si="38"/>
        <v>7</v>
      </c>
      <c r="BD38" s="33">
        <f t="shared" si="38"/>
        <v>4</v>
      </c>
      <c r="BE38" s="33" t="str">
        <f t="shared" si="38"/>
        <v>P4</v>
      </c>
      <c r="BF38" s="103">
        <f t="shared" si="38"/>
        <v>7</v>
      </c>
      <c r="BG38" s="103">
        <f t="shared" si="38"/>
        <v>6</v>
      </c>
      <c r="BH38" s="103">
        <f t="shared" si="38"/>
        <v>7</v>
      </c>
      <c r="BI38" s="103">
        <f t="shared" si="38"/>
        <v>5</v>
      </c>
      <c r="BJ38" s="33">
        <f t="shared" si="38"/>
        <v>8</v>
      </c>
      <c r="BK38" s="33">
        <f t="shared" si="38"/>
        <v>8</v>
      </c>
      <c r="BL38" s="33">
        <f t="shared" si="38"/>
        <v>5</v>
      </c>
      <c r="BM38" s="33" t="str">
        <f t="shared" si="38"/>
        <v>P5</v>
      </c>
      <c r="BN38" s="33">
        <f t="shared" si="38"/>
        <v>8</v>
      </c>
      <c r="BO38" s="33" t="str">
        <f t="shared" si="38"/>
        <v>P8</v>
      </c>
      <c r="BP38" s="33">
        <f t="shared" si="38"/>
        <v>0</v>
      </c>
      <c r="BQ38" s="33">
        <f t="shared" si="38"/>
        <v>0</v>
      </c>
      <c r="BR38" s="33">
        <f t="shared" si="38"/>
        <v>0</v>
      </c>
      <c r="BS38" s="103">
        <f t="shared" si="38"/>
        <v>0</v>
      </c>
      <c r="BT38" s="103">
        <f t="shared" si="38"/>
        <v>0</v>
      </c>
      <c r="BU38" s="103">
        <f t="shared" ref="BU38:BW38" si="39">BU$8</f>
        <v>0</v>
      </c>
      <c r="BV38" s="33">
        <f t="shared" si="39"/>
        <v>0</v>
      </c>
      <c r="BW38" s="33">
        <f t="shared" si="39"/>
        <v>0</v>
      </c>
    </row>
    <row r="39" spans="1:75">
      <c r="A39" s="58"/>
      <c r="B39" s="58"/>
      <c r="C39" s="58"/>
      <c r="D39" s="58"/>
      <c r="E39" s="17"/>
      <c r="F39" s="58"/>
      <c r="G39" s="58"/>
      <c r="H39" s="49"/>
      <c r="I39" s="27"/>
      <c r="J39" s="27"/>
      <c r="K39" s="27"/>
      <c r="L39" s="27"/>
      <c r="M39" s="27"/>
      <c r="N39" s="28"/>
      <c r="O39" s="29"/>
      <c r="P39" s="29"/>
      <c r="Q39" s="29"/>
      <c r="R39" s="29"/>
      <c r="S39" s="29"/>
      <c r="T39" s="29"/>
      <c r="U39" s="30"/>
      <c r="V39" s="31"/>
      <c r="W39" s="31"/>
      <c r="X39" s="31"/>
      <c r="Y39" s="31"/>
      <c r="Z39" s="31"/>
      <c r="AA39" s="31"/>
      <c r="AB39" s="32"/>
      <c r="AC39" s="29"/>
      <c r="AD39" s="29"/>
      <c r="AE39" s="29"/>
      <c r="AF39" s="29"/>
      <c r="AG39" s="29"/>
      <c r="AH39" s="29"/>
      <c r="AI39" s="30"/>
      <c r="AJ39" s="31"/>
      <c r="AK39" s="31"/>
      <c r="AL39" s="31"/>
      <c r="AM39" s="31"/>
      <c r="AN39" s="31"/>
      <c r="AO39" s="31"/>
      <c r="AP39" s="41"/>
      <c r="AQ39" s="29"/>
      <c r="AR39" s="29"/>
      <c r="AS39" s="29"/>
      <c r="AT39" s="29"/>
      <c r="AU39" s="29"/>
      <c r="AV39" s="29"/>
      <c r="AW39" s="30"/>
      <c r="AX39" s="27"/>
      <c r="AY39" s="27"/>
      <c r="AZ39" s="27"/>
      <c r="BA39" s="27"/>
      <c r="BB39" s="27"/>
      <c r="BC39" s="27"/>
      <c r="BD39" s="28"/>
      <c r="BE39" s="29"/>
      <c r="BF39" s="29"/>
      <c r="BG39" s="29"/>
      <c r="BH39" s="29"/>
      <c r="BI39" s="29"/>
      <c r="BJ39" s="29"/>
      <c r="BK39" s="30"/>
      <c r="BL39" s="27"/>
      <c r="BM39" s="27"/>
      <c r="BN39" s="27"/>
      <c r="BO39" s="27"/>
      <c r="BP39" s="27"/>
      <c r="BQ39" s="27"/>
      <c r="BR39" s="28"/>
      <c r="BS39" s="29"/>
      <c r="BT39" s="29"/>
      <c r="BU39" s="29"/>
      <c r="BV39" s="27"/>
      <c r="BW39" s="27"/>
    </row>
    <row r="40" spans="1:75">
      <c r="A40" s="25">
        <v>11</v>
      </c>
      <c r="B40" s="89" t="s">
        <v>22</v>
      </c>
      <c r="C40" s="89">
        <v>0</v>
      </c>
      <c r="D40" s="89"/>
      <c r="E40" s="90"/>
      <c r="F40" s="89" t="s">
        <v>7</v>
      </c>
      <c r="G40" s="89" t="s">
        <v>13</v>
      </c>
      <c r="H40" s="50" t="str">
        <f>H$7</f>
        <v>x</v>
      </c>
      <c r="I40" s="33">
        <f t="shared" ref="I40:BT40" si="40">I$7</f>
        <v>2</v>
      </c>
      <c r="J40" s="33" t="str">
        <f t="shared" si="40"/>
        <v>x</v>
      </c>
      <c r="K40" s="33" t="str">
        <f t="shared" si="40"/>
        <v>x</v>
      </c>
      <c r="L40" s="33">
        <f t="shared" si="40"/>
        <v>4</v>
      </c>
      <c r="M40" s="33" t="str">
        <f t="shared" si="40"/>
        <v>x</v>
      </c>
      <c r="N40" s="33" t="str">
        <f t="shared" si="40"/>
        <v>x</v>
      </c>
      <c r="O40" s="33">
        <f t="shared" si="40"/>
        <v>8</v>
      </c>
      <c r="P40" s="33">
        <f t="shared" si="40"/>
        <v>2</v>
      </c>
      <c r="Q40" s="33" t="str">
        <f t="shared" si="40"/>
        <v>x</v>
      </c>
      <c r="R40" s="33">
        <f t="shared" si="40"/>
        <v>2</v>
      </c>
      <c r="S40" s="33">
        <f t="shared" si="40"/>
        <v>6</v>
      </c>
      <c r="T40" s="33">
        <f t="shared" si="40"/>
        <v>3</v>
      </c>
      <c r="U40" s="33" t="str">
        <f t="shared" si="40"/>
        <v>x</v>
      </c>
      <c r="V40" s="33">
        <f t="shared" si="40"/>
        <v>2</v>
      </c>
      <c r="W40" s="33">
        <f t="shared" si="40"/>
        <v>8</v>
      </c>
      <c r="X40" s="33" t="str">
        <f t="shared" si="40"/>
        <v>x</v>
      </c>
      <c r="Y40" s="33" t="str">
        <f t="shared" si="40"/>
        <v>x</v>
      </c>
      <c r="Z40" s="33">
        <f t="shared" si="40"/>
        <v>6</v>
      </c>
      <c r="AA40" s="33">
        <f t="shared" si="40"/>
        <v>6</v>
      </c>
      <c r="AB40" s="33" t="str">
        <f t="shared" si="40"/>
        <v>x</v>
      </c>
      <c r="AC40" s="33">
        <f t="shared" si="40"/>
        <v>2</v>
      </c>
      <c r="AD40" s="33">
        <f t="shared" si="40"/>
        <v>8</v>
      </c>
      <c r="AE40" s="33" t="str">
        <f t="shared" si="40"/>
        <v>x</v>
      </c>
      <c r="AF40" s="33">
        <f t="shared" si="40"/>
        <v>5</v>
      </c>
      <c r="AG40" s="33">
        <f t="shared" si="40"/>
        <v>1</v>
      </c>
      <c r="AH40" s="33">
        <f t="shared" si="40"/>
        <v>1</v>
      </c>
      <c r="AI40" s="33" t="str">
        <f t="shared" si="40"/>
        <v>x</v>
      </c>
      <c r="AJ40" s="33">
        <f t="shared" si="40"/>
        <v>8</v>
      </c>
      <c r="AK40" s="33">
        <f t="shared" si="40"/>
        <v>2</v>
      </c>
      <c r="AL40" s="33">
        <f t="shared" si="40"/>
        <v>1</v>
      </c>
      <c r="AM40" s="33">
        <f t="shared" si="40"/>
        <v>2</v>
      </c>
      <c r="AN40" s="33">
        <f t="shared" si="40"/>
        <v>4</v>
      </c>
      <c r="AO40" s="33">
        <f t="shared" si="40"/>
        <v>7</v>
      </c>
      <c r="AP40" s="42" t="str">
        <f t="shared" si="40"/>
        <v>x</v>
      </c>
      <c r="AQ40" s="34">
        <f t="shared" si="40"/>
        <v>1</v>
      </c>
      <c r="AR40" s="33">
        <f t="shared" si="40"/>
        <v>2</v>
      </c>
      <c r="AS40" s="33">
        <f t="shared" si="40"/>
        <v>3</v>
      </c>
      <c r="AT40" s="33">
        <f t="shared" si="40"/>
        <v>3</v>
      </c>
      <c r="AU40" s="33">
        <f t="shared" si="40"/>
        <v>3</v>
      </c>
      <c r="AV40" s="33">
        <f t="shared" si="40"/>
        <v>2</v>
      </c>
      <c r="AW40" s="33">
        <f t="shared" si="40"/>
        <v>1</v>
      </c>
      <c r="AX40" s="33" t="str">
        <f t="shared" si="40"/>
        <v>P1</v>
      </c>
      <c r="AY40" s="33" t="str">
        <f t="shared" si="40"/>
        <v>P2</v>
      </c>
      <c r="AZ40" s="33">
        <f t="shared" si="40"/>
        <v>3</v>
      </c>
      <c r="BA40" s="33">
        <f t="shared" si="40"/>
        <v>4</v>
      </c>
      <c r="BB40" s="33">
        <f t="shared" si="40"/>
        <v>7</v>
      </c>
      <c r="BC40" s="33">
        <f t="shared" si="40"/>
        <v>4</v>
      </c>
      <c r="BD40" s="33">
        <f t="shared" si="40"/>
        <v>4</v>
      </c>
      <c r="BE40" s="33">
        <f t="shared" si="40"/>
        <v>4</v>
      </c>
      <c r="BF40" s="33">
        <f t="shared" si="40"/>
        <v>7</v>
      </c>
      <c r="BG40" s="33">
        <f t="shared" si="40"/>
        <v>5</v>
      </c>
      <c r="BH40" s="33">
        <f t="shared" si="40"/>
        <v>8</v>
      </c>
      <c r="BI40" s="33" t="str">
        <f t="shared" si="40"/>
        <v>P7</v>
      </c>
      <c r="BJ40" s="33">
        <f t="shared" si="40"/>
        <v>6</v>
      </c>
      <c r="BK40" s="33">
        <f t="shared" si="40"/>
        <v>8</v>
      </c>
      <c r="BL40" s="33">
        <f t="shared" si="40"/>
        <v>6</v>
      </c>
      <c r="BM40" s="33">
        <f t="shared" si="40"/>
        <v>5</v>
      </c>
      <c r="BN40" s="33" t="str">
        <f t="shared" si="40"/>
        <v>P6</v>
      </c>
      <c r="BO40" s="33">
        <f t="shared" si="40"/>
        <v>8</v>
      </c>
      <c r="BP40" s="33">
        <f t="shared" si="40"/>
        <v>0</v>
      </c>
      <c r="BQ40" s="33">
        <f t="shared" si="40"/>
        <v>0</v>
      </c>
      <c r="BR40" s="33">
        <f t="shared" si="40"/>
        <v>0</v>
      </c>
      <c r="BS40" s="33">
        <f t="shared" si="40"/>
        <v>0</v>
      </c>
      <c r="BT40" s="33">
        <f t="shared" si="40"/>
        <v>0</v>
      </c>
      <c r="BU40" s="33">
        <f t="shared" ref="BU40:BW40" si="41">BU$7</f>
        <v>0</v>
      </c>
      <c r="BV40" s="33">
        <f t="shared" si="41"/>
        <v>0</v>
      </c>
      <c r="BW40" s="33">
        <f t="shared" si="41"/>
        <v>0</v>
      </c>
    </row>
    <row r="41" spans="1:75">
      <c r="A41" s="55"/>
      <c r="B41" s="66"/>
      <c r="C41" s="102">
        <v>0</v>
      </c>
      <c r="D41" s="66"/>
      <c r="E41" s="114">
        <f>E6*C41</f>
        <v>0</v>
      </c>
      <c r="F41" s="66">
        <f>COUNTIF(H40:AO41,11)</f>
        <v>0</v>
      </c>
      <c r="G41" s="66">
        <f>COUNTIF(AQ40:BI41,11)</f>
        <v>0</v>
      </c>
      <c r="H41" s="50" t="str">
        <f>H$8</f>
        <v>x</v>
      </c>
      <c r="I41" s="33">
        <f t="shared" ref="I41:BT41" si="42">I$8</f>
        <v>2</v>
      </c>
      <c r="J41" s="33" t="str">
        <f t="shared" si="42"/>
        <v>x</v>
      </c>
      <c r="K41" s="33" t="str">
        <f t="shared" si="42"/>
        <v>x</v>
      </c>
      <c r="L41" s="33" t="str">
        <f t="shared" si="42"/>
        <v>x</v>
      </c>
      <c r="M41" s="33">
        <f t="shared" si="42"/>
        <v>1</v>
      </c>
      <c r="N41" s="33" t="str">
        <f t="shared" si="42"/>
        <v>x</v>
      </c>
      <c r="O41" s="33">
        <f t="shared" si="42"/>
        <v>8</v>
      </c>
      <c r="P41" s="33">
        <f t="shared" si="42"/>
        <v>2</v>
      </c>
      <c r="Q41" s="33">
        <f t="shared" si="42"/>
        <v>5</v>
      </c>
      <c r="R41" s="33">
        <f t="shared" si="42"/>
        <v>5</v>
      </c>
      <c r="S41" s="33">
        <f t="shared" si="42"/>
        <v>6</v>
      </c>
      <c r="T41" s="33" t="str">
        <f t="shared" si="42"/>
        <v>x</v>
      </c>
      <c r="U41" s="33" t="str">
        <f t="shared" si="42"/>
        <v>x</v>
      </c>
      <c r="V41" s="33">
        <f t="shared" si="42"/>
        <v>2</v>
      </c>
      <c r="W41" s="33">
        <f t="shared" si="42"/>
        <v>8</v>
      </c>
      <c r="X41" s="33">
        <f t="shared" si="42"/>
        <v>1</v>
      </c>
      <c r="Y41" s="33" t="str">
        <f t="shared" si="42"/>
        <v>x</v>
      </c>
      <c r="Z41" s="33" t="str">
        <f t="shared" si="42"/>
        <v>x</v>
      </c>
      <c r="AA41" s="33" t="str">
        <f t="shared" si="42"/>
        <v>x</v>
      </c>
      <c r="AB41" s="33" t="str">
        <f t="shared" si="42"/>
        <v>x</v>
      </c>
      <c r="AC41" s="33">
        <f t="shared" si="42"/>
        <v>2</v>
      </c>
      <c r="AD41" s="33">
        <f t="shared" si="42"/>
        <v>8</v>
      </c>
      <c r="AE41" s="33">
        <f t="shared" si="42"/>
        <v>5</v>
      </c>
      <c r="AF41" s="33" t="str">
        <f t="shared" si="42"/>
        <v>x</v>
      </c>
      <c r="AG41" s="33" t="str">
        <f t="shared" si="42"/>
        <v>x</v>
      </c>
      <c r="AH41" s="33" t="str">
        <f t="shared" si="42"/>
        <v>x</v>
      </c>
      <c r="AI41" s="33" t="str">
        <f t="shared" si="42"/>
        <v>x</v>
      </c>
      <c r="AJ41" s="33">
        <f t="shared" si="42"/>
        <v>2</v>
      </c>
      <c r="AK41" s="33">
        <f t="shared" si="42"/>
        <v>1</v>
      </c>
      <c r="AL41" s="33">
        <f t="shared" si="42"/>
        <v>1</v>
      </c>
      <c r="AM41" s="33">
        <f t="shared" si="42"/>
        <v>2</v>
      </c>
      <c r="AN41" s="33">
        <f t="shared" si="42"/>
        <v>4</v>
      </c>
      <c r="AO41" s="33" t="str">
        <f t="shared" si="42"/>
        <v>x</v>
      </c>
      <c r="AP41" s="42" t="str">
        <f t="shared" si="42"/>
        <v>x</v>
      </c>
      <c r="AQ41" s="34">
        <f t="shared" si="42"/>
        <v>2</v>
      </c>
      <c r="AR41" s="33">
        <f t="shared" si="42"/>
        <v>1</v>
      </c>
      <c r="AS41" s="33">
        <f t="shared" si="42"/>
        <v>2</v>
      </c>
      <c r="AT41" s="33">
        <f t="shared" si="42"/>
        <v>1</v>
      </c>
      <c r="AU41" s="33">
        <f t="shared" si="42"/>
        <v>2</v>
      </c>
      <c r="AV41" s="33">
        <f t="shared" si="42"/>
        <v>1</v>
      </c>
      <c r="AW41" s="33">
        <f t="shared" si="42"/>
        <v>1</v>
      </c>
      <c r="AX41" s="33">
        <f t="shared" si="42"/>
        <v>2</v>
      </c>
      <c r="AY41" s="33">
        <f t="shared" si="42"/>
        <v>3</v>
      </c>
      <c r="AZ41" s="33" t="str">
        <f t="shared" si="42"/>
        <v>P3</v>
      </c>
      <c r="BA41" s="33">
        <f t="shared" si="42"/>
        <v>4</v>
      </c>
      <c r="BB41" s="33">
        <f t="shared" si="42"/>
        <v>7</v>
      </c>
      <c r="BC41" s="33">
        <f t="shared" si="42"/>
        <v>7</v>
      </c>
      <c r="BD41" s="33">
        <f t="shared" si="42"/>
        <v>4</v>
      </c>
      <c r="BE41" s="33" t="str">
        <f t="shared" si="42"/>
        <v>P4</v>
      </c>
      <c r="BF41" s="33">
        <f t="shared" si="42"/>
        <v>7</v>
      </c>
      <c r="BG41" s="33">
        <f t="shared" si="42"/>
        <v>6</v>
      </c>
      <c r="BH41" s="33">
        <f t="shared" si="42"/>
        <v>7</v>
      </c>
      <c r="BI41" s="103">
        <f t="shared" si="42"/>
        <v>5</v>
      </c>
      <c r="BJ41" s="33">
        <f t="shared" si="42"/>
        <v>8</v>
      </c>
      <c r="BK41" s="33">
        <f t="shared" si="42"/>
        <v>8</v>
      </c>
      <c r="BL41" s="33">
        <f t="shared" si="42"/>
        <v>5</v>
      </c>
      <c r="BM41" s="33" t="str">
        <f t="shared" si="42"/>
        <v>P5</v>
      </c>
      <c r="BN41" s="33">
        <f t="shared" si="42"/>
        <v>8</v>
      </c>
      <c r="BO41" s="33" t="str">
        <f t="shared" si="42"/>
        <v>P8</v>
      </c>
      <c r="BP41" s="33">
        <f t="shared" si="42"/>
        <v>0</v>
      </c>
      <c r="BQ41" s="33">
        <f t="shared" si="42"/>
        <v>0</v>
      </c>
      <c r="BR41" s="33">
        <f t="shared" si="42"/>
        <v>0</v>
      </c>
      <c r="BS41" s="33">
        <f t="shared" si="42"/>
        <v>0</v>
      </c>
      <c r="BT41" s="33">
        <f t="shared" si="42"/>
        <v>0</v>
      </c>
      <c r="BU41" s="103">
        <f t="shared" ref="BU41:BW41" si="43">BU$8</f>
        <v>0</v>
      </c>
      <c r="BV41" s="33">
        <f t="shared" si="43"/>
        <v>0</v>
      </c>
      <c r="BW41" s="33">
        <f t="shared" si="43"/>
        <v>0</v>
      </c>
    </row>
    <row r="42" spans="1:75">
      <c r="A42" s="58"/>
      <c r="B42" s="58"/>
      <c r="C42" s="58"/>
      <c r="D42" s="58"/>
      <c r="E42" s="17"/>
      <c r="F42" s="18"/>
      <c r="G42" s="53"/>
      <c r="H42" s="49"/>
      <c r="I42" s="27"/>
      <c r="J42" s="27"/>
      <c r="K42" s="27"/>
      <c r="L42" s="27"/>
      <c r="M42" s="27"/>
      <c r="N42" s="28"/>
      <c r="O42" s="29"/>
      <c r="P42" s="29"/>
      <c r="Q42" s="29"/>
      <c r="R42" s="29"/>
      <c r="S42" s="29"/>
      <c r="T42" s="29"/>
      <c r="U42" s="30"/>
      <c r="V42" s="31"/>
      <c r="W42" s="31"/>
      <c r="X42" s="31"/>
      <c r="Y42" s="31"/>
      <c r="Z42" s="31"/>
      <c r="AA42" s="31"/>
      <c r="AB42" s="32"/>
      <c r="AC42" s="29"/>
      <c r="AD42" s="29"/>
      <c r="AE42" s="29"/>
      <c r="AF42" s="29"/>
      <c r="AG42" s="29"/>
      <c r="AH42" s="29"/>
      <c r="AI42" s="30"/>
      <c r="AJ42" s="31"/>
      <c r="AK42" s="31"/>
      <c r="AL42" s="31"/>
      <c r="AM42" s="31"/>
      <c r="AN42" s="31"/>
      <c r="AO42" s="31"/>
      <c r="AP42" s="41"/>
      <c r="AQ42" s="29"/>
      <c r="AR42" s="29"/>
      <c r="AS42" s="29"/>
      <c r="AT42" s="29"/>
      <c r="AU42" s="29"/>
      <c r="AV42" s="29"/>
      <c r="AW42" s="30"/>
      <c r="AX42" s="27"/>
      <c r="AY42" s="27"/>
      <c r="AZ42" s="27"/>
      <c r="BA42" s="27"/>
      <c r="BB42" s="27"/>
      <c r="BC42" s="27"/>
      <c r="BD42" s="28"/>
      <c r="BE42" s="29"/>
      <c r="BF42" s="29"/>
      <c r="BG42" s="29"/>
      <c r="BH42" s="29"/>
      <c r="BI42" s="29"/>
      <c r="BJ42" s="27"/>
      <c r="BK42" s="27"/>
      <c r="BL42" s="27"/>
      <c r="BM42" s="27"/>
      <c r="BN42" s="27"/>
      <c r="BO42" s="27"/>
      <c r="BP42" s="27"/>
      <c r="BQ42" s="27"/>
      <c r="BR42" s="28"/>
      <c r="BS42" s="29"/>
      <c r="BT42" s="29"/>
      <c r="BU42" s="29"/>
      <c r="BV42" s="27"/>
      <c r="BW42" s="27"/>
    </row>
    <row r="43" spans="1:75">
      <c r="H43" s="44"/>
      <c r="AP43" s="37"/>
    </row>
    <row r="44" spans="1:75">
      <c r="E44" s="115">
        <f>SUM(E11,E14,E17,E20,E23,E26,E29,E32,E35,E38,E41)</f>
        <v>40</v>
      </c>
      <c r="H44" s="44"/>
      <c r="AP44" s="37"/>
    </row>
    <row r="45" spans="1:75">
      <c r="B45" s="4" t="s">
        <v>58</v>
      </c>
      <c r="C45" s="4">
        <f>SUM(C$10,C13,C16,C19,C25,C28,C22,C31,C34,C37,C40)</f>
        <v>24</v>
      </c>
    </row>
    <row r="46" spans="1:75">
      <c r="B46" s="4" t="s">
        <v>59</v>
      </c>
      <c r="C46" s="92">
        <f>SUM(C11,C14,C17,C20,C26,C29,C23,C32,C35,C38,C41)</f>
        <v>1</v>
      </c>
    </row>
  </sheetData>
  <mergeCells count="2">
    <mergeCell ref="H2:I2"/>
    <mergeCell ref="AQ2:AR2"/>
  </mergeCells>
  <phoneticPr fontId="1" type="noConversion"/>
  <conditionalFormatting sqref="H7:BW8">
    <cfRule type="cellIs" dxfId="313" priority="304" operator="equal">
      <formula>1</formula>
    </cfRule>
    <cfRule type="cellIs" dxfId="312" priority="305" operator="equal">
      <formula>2</formula>
    </cfRule>
    <cfRule type="cellIs" dxfId="311" priority="306" operator="equal">
      <formula>3</formula>
    </cfRule>
    <cfRule type="cellIs" dxfId="310" priority="307" operator="equal">
      <formula>4</formula>
    </cfRule>
    <cfRule type="cellIs" dxfId="309" priority="308" operator="equal">
      <formula>5</formula>
    </cfRule>
    <cfRule type="cellIs" dxfId="308" priority="309" operator="equal">
      <formula>6</formula>
    </cfRule>
    <cfRule type="cellIs" dxfId="307" priority="310" operator="equal">
      <formula>7</formula>
    </cfRule>
    <cfRule type="cellIs" dxfId="306" priority="311" operator="equal">
      <formula>8</formula>
    </cfRule>
    <cfRule type="cellIs" dxfId="305" priority="312" operator="equal">
      <formula>9</formula>
    </cfRule>
    <cfRule type="cellIs" dxfId="304" priority="313" operator="equal">
      <formula>10</formula>
    </cfRule>
    <cfRule type="cellIs" dxfId="303" priority="314" operator="equal">
      <formula>11</formula>
    </cfRule>
  </conditionalFormatting>
  <conditionalFormatting sqref="A10:B10">
    <cfRule type="cellIs" dxfId="302" priority="293" operator="equal">
      <formula>1</formula>
    </cfRule>
    <cfRule type="cellIs" dxfId="301" priority="294" operator="equal">
      <formula>2</formula>
    </cfRule>
    <cfRule type="cellIs" dxfId="300" priority="295" operator="equal">
      <formula>3</formula>
    </cfRule>
    <cfRule type="cellIs" dxfId="299" priority="296" operator="equal">
      <formula>4</formula>
    </cfRule>
    <cfRule type="cellIs" dxfId="298" priority="297" operator="equal">
      <formula>5</formula>
    </cfRule>
    <cfRule type="cellIs" dxfId="297" priority="298" operator="equal">
      <formula>6</formula>
    </cfRule>
    <cfRule type="cellIs" dxfId="296" priority="299" operator="equal">
      <formula>7</formula>
    </cfRule>
    <cfRule type="cellIs" dxfId="295" priority="300" operator="equal">
      <formula>8</formula>
    </cfRule>
    <cfRule type="cellIs" dxfId="294" priority="301" operator="equal">
      <formula>9</formula>
    </cfRule>
    <cfRule type="cellIs" dxfId="293" priority="302" operator="equal">
      <formula>10</formula>
    </cfRule>
    <cfRule type="cellIs" dxfId="292" priority="303" operator="equal">
      <formula>11</formula>
    </cfRule>
  </conditionalFormatting>
  <conditionalFormatting sqref="A13:B13">
    <cfRule type="cellIs" dxfId="291" priority="282" operator="equal">
      <formula>1</formula>
    </cfRule>
    <cfRule type="cellIs" dxfId="290" priority="283" operator="equal">
      <formula>2</formula>
    </cfRule>
    <cfRule type="cellIs" dxfId="289" priority="284" operator="equal">
      <formula>3</formula>
    </cfRule>
    <cfRule type="cellIs" dxfId="288" priority="285" operator="equal">
      <formula>4</formula>
    </cfRule>
    <cfRule type="cellIs" dxfId="287" priority="286" operator="equal">
      <formula>5</formula>
    </cfRule>
    <cfRule type="cellIs" dxfId="286" priority="287" operator="equal">
      <formula>6</formula>
    </cfRule>
    <cfRule type="cellIs" dxfId="285" priority="288" operator="equal">
      <formula>7</formula>
    </cfRule>
    <cfRule type="cellIs" dxfId="284" priority="289" operator="equal">
      <formula>8</formula>
    </cfRule>
    <cfRule type="cellIs" dxfId="283" priority="290" operator="equal">
      <formula>9</formula>
    </cfRule>
    <cfRule type="cellIs" dxfId="282" priority="291" operator="equal">
      <formula>10</formula>
    </cfRule>
    <cfRule type="cellIs" dxfId="281" priority="292" operator="equal">
      <formula>11</formula>
    </cfRule>
  </conditionalFormatting>
  <conditionalFormatting sqref="A16">
    <cfRule type="cellIs" dxfId="280" priority="271" operator="equal">
      <formula>1</formula>
    </cfRule>
    <cfRule type="cellIs" dxfId="279" priority="272" operator="equal">
      <formula>2</formula>
    </cfRule>
    <cfRule type="cellIs" dxfId="278" priority="273" operator="equal">
      <formula>3</formula>
    </cfRule>
    <cfRule type="cellIs" dxfId="277" priority="274" operator="equal">
      <formula>4</formula>
    </cfRule>
    <cfRule type="cellIs" dxfId="276" priority="275" operator="equal">
      <formula>5</formula>
    </cfRule>
    <cfRule type="cellIs" dxfId="275" priority="276" operator="equal">
      <formula>6</formula>
    </cfRule>
    <cfRule type="cellIs" dxfId="274" priority="277" operator="equal">
      <formula>7</formula>
    </cfRule>
    <cfRule type="cellIs" dxfId="273" priority="278" operator="equal">
      <formula>8</formula>
    </cfRule>
    <cfRule type="cellIs" dxfId="272" priority="279" operator="equal">
      <formula>9</formula>
    </cfRule>
    <cfRule type="cellIs" dxfId="271" priority="280" operator="equal">
      <formula>10</formula>
    </cfRule>
    <cfRule type="cellIs" dxfId="270" priority="281" operator="equal">
      <formula>11</formula>
    </cfRule>
  </conditionalFormatting>
  <conditionalFormatting sqref="A19">
    <cfRule type="cellIs" dxfId="269" priority="260" operator="equal">
      <formula>1</formula>
    </cfRule>
    <cfRule type="cellIs" dxfId="268" priority="261" operator="equal">
      <formula>2</formula>
    </cfRule>
    <cfRule type="cellIs" dxfId="267" priority="262" operator="equal">
      <formula>3</formula>
    </cfRule>
    <cfRule type="cellIs" dxfId="266" priority="263" operator="equal">
      <formula>4</formula>
    </cfRule>
    <cfRule type="cellIs" dxfId="265" priority="264" operator="equal">
      <formula>5</formula>
    </cfRule>
    <cfRule type="cellIs" dxfId="264" priority="265" operator="equal">
      <formula>6</formula>
    </cfRule>
    <cfRule type="cellIs" dxfId="263" priority="266" operator="equal">
      <formula>7</formula>
    </cfRule>
    <cfRule type="cellIs" dxfId="262" priority="267" operator="equal">
      <formula>8</formula>
    </cfRule>
    <cfRule type="cellIs" dxfId="261" priority="268" operator="equal">
      <formula>9</formula>
    </cfRule>
    <cfRule type="cellIs" dxfId="260" priority="269" operator="equal">
      <formula>10</formula>
    </cfRule>
    <cfRule type="cellIs" dxfId="259" priority="270" operator="equal">
      <formula>11</formula>
    </cfRule>
  </conditionalFormatting>
  <conditionalFormatting sqref="A25">
    <cfRule type="cellIs" dxfId="258" priority="249" operator="equal">
      <formula>1</formula>
    </cfRule>
    <cfRule type="cellIs" dxfId="257" priority="250" operator="equal">
      <formula>2</formula>
    </cfRule>
    <cfRule type="cellIs" dxfId="256" priority="251" operator="equal">
      <formula>3</formula>
    </cfRule>
    <cfRule type="cellIs" dxfId="255" priority="252" operator="equal">
      <formula>4</formula>
    </cfRule>
    <cfRule type="cellIs" dxfId="254" priority="253" operator="equal">
      <formula>5</formula>
    </cfRule>
    <cfRule type="cellIs" dxfId="253" priority="254" operator="equal">
      <formula>6</formula>
    </cfRule>
    <cfRule type="cellIs" dxfId="252" priority="255" operator="equal">
      <formula>7</formula>
    </cfRule>
    <cfRule type="cellIs" dxfId="251" priority="256" operator="equal">
      <formula>8</formula>
    </cfRule>
    <cfRule type="cellIs" dxfId="250" priority="257" operator="equal">
      <formula>9</formula>
    </cfRule>
    <cfRule type="cellIs" dxfId="249" priority="258" operator="equal">
      <formula>10</formula>
    </cfRule>
    <cfRule type="cellIs" dxfId="248" priority="259" operator="equal">
      <formula>11</formula>
    </cfRule>
  </conditionalFormatting>
  <conditionalFormatting sqref="A28">
    <cfRule type="cellIs" dxfId="247" priority="238" operator="equal">
      <formula>1</formula>
    </cfRule>
    <cfRule type="cellIs" dxfId="246" priority="239" operator="equal">
      <formula>2</formula>
    </cfRule>
    <cfRule type="cellIs" dxfId="245" priority="240" operator="equal">
      <formula>3</formula>
    </cfRule>
    <cfRule type="cellIs" dxfId="244" priority="241" operator="equal">
      <formula>4</formula>
    </cfRule>
    <cfRule type="cellIs" dxfId="243" priority="242" operator="equal">
      <formula>5</formula>
    </cfRule>
    <cfRule type="cellIs" dxfId="242" priority="243" operator="equal">
      <formula>6</formula>
    </cfRule>
    <cfRule type="cellIs" dxfId="241" priority="244" operator="equal">
      <formula>7</formula>
    </cfRule>
    <cfRule type="cellIs" dxfId="240" priority="245" operator="equal">
      <formula>8</formula>
    </cfRule>
    <cfRule type="cellIs" dxfId="239" priority="246" operator="equal">
      <formula>9</formula>
    </cfRule>
    <cfRule type="cellIs" dxfId="238" priority="247" operator="equal">
      <formula>10</formula>
    </cfRule>
    <cfRule type="cellIs" dxfId="237" priority="248" operator="equal">
      <formula>11</formula>
    </cfRule>
  </conditionalFormatting>
  <conditionalFormatting sqref="A22">
    <cfRule type="cellIs" dxfId="236" priority="227" operator="equal">
      <formula>1</formula>
    </cfRule>
    <cfRule type="cellIs" dxfId="235" priority="228" operator="equal">
      <formula>2</formula>
    </cfRule>
    <cfRule type="cellIs" dxfId="234" priority="229" operator="equal">
      <formula>3</formula>
    </cfRule>
    <cfRule type="cellIs" dxfId="233" priority="230" operator="equal">
      <formula>4</formula>
    </cfRule>
    <cfRule type="cellIs" dxfId="232" priority="231" operator="equal">
      <formula>5</formula>
    </cfRule>
    <cfRule type="cellIs" dxfId="231" priority="232" operator="equal">
      <formula>6</formula>
    </cfRule>
    <cfRule type="cellIs" dxfId="230" priority="233" operator="equal">
      <formula>7</formula>
    </cfRule>
    <cfRule type="cellIs" dxfId="229" priority="234" operator="equal">
      <formula>8</formula>
    </cfRule>
    <cfRule type="cellIs" dxfId="228" priority="235" operator="equal">
      <formula>9</formula>
    </cfRule>
    <cfRule type="cellIs" dxfId="227" priority="236" operator="equal">
      <formula>10</formula>
    </cfRule>
    <cfRule type="cellIs" dxfId="226" priority="237" operator="equal">
      <formula>11</formula>
    </cfRule>
  </conditionalFormatting>
  <conditionalFormatting sqref="A31">
    <cfRule type="cellIs" dxfId="225" priority="216" operator="equal">
      <formula>1</formula>
    </cfRule>
    <cfRule type="cellIs" dxfId="224" priority="217" operator="equal">
      <formula>2</formula>
    </cfRule>
    <cfRule type="cellIs" dxfId="223" priority="218" operator="equal">
      <formula>3</formula>
    </cfRule>
    <cfRule type="cellIs" dxfId="222" priority="219" operator="equal">
      <formula>4</formula>
    </cfRule>
    <cfRule type="cellIs" dxfId="221" priority="220" operator="equal">
      <formula>5</formula>
    </cfRule>
    <cfRule type="cellIs" dxfId="220" priority="221" operator="equal">
      <formula>6</formula>
    </cfRule>
    <cfRule type="cellIs" dxfId="219" priority="222" operator="equal">
      <formula>7</formula>
    </cfRule>
    <cfRule type="cellIs" dxfId="218" priority="223" operator="equal">
      <formula>8</formula>
    </cfRule>
    <cfRule type="cellIs" dxfId="217" priority="224" operator="equal">
      <formula>9</formula>
    </cfRule>
    <cfRule type="cellIs" dxfId="216" priority="225" operator="equal">
      <formula>10</formula>
    </cfRule>
    <cfRule type="cellIs" dxfId="215" priority="226" operator="equal">
      <formula>11</formula>
    </cfRule>
  </conditionalFormatting>
  <conditionalFormatting sqref="A34">
    <cfRule type="cellIs" dxfId="214" priority="205" operator="equal">
      <formula>1</formula>
    </cfRule>
    <cfRule type="cellIs" dxfId="213" priority="206" operator="equal">
      <formula>2</formula>
    </cfRule>
    <cfRule type="cellIs" dxfId="212" priority="207" operator="equal">
      <formula>3</formula>
    </cfRule>
    <cfRule type="cellIs" dxfId="211" priority="208" operator="equal">
      <formula>4</formula>
    </cfRule>
    <cfRule type="cellIs" dxfId="210" priority="209" operator="equal">
      <formula>5</formula>
    </cfRule>
    <cfRule type="cellIs" dxfId="209" priority="210" operator="equal">
      <formula>6</formula>
    </cfRule>
    <cfRule type="cellIs" dxfId="208" priority="211" operator="equal">
      <formula>7</formula>
    </cfRule>
    <cfRule type="cellIs" dxfId="207" priority="212" operator="equal">
      <formula>8</formula>
    </cfRule>
    <cfRule type="cellIs" dxfId="206" priority="213" operator="equal">
      <formula>9</formula>
    </cfRule>
    <cfRule type="cellIs" dxfId="205" priority="214" operator="equal">
      <formula>10</formula>
    </cfRule>
    <cfRule type="cellIs" dxfId="204" priority="215" operator="equal">
      <formula>11</formula>
    </cfRule>
  </conditionalFormatting>
  <conditionalFormatting sqref="A37">
    <cfRule type="cellIs" dxfId="203" priority="194" operator="equal">
      <formula>1</formula>
    </cfRule>
    <cfRule type="cellIs" dxfId="202" priority="195" operator="equal">
      <formula>2</formula>
    </cfRule>
    <cfRule type="cellIs" dxfId="201" priority="196" operator="equal">
      <formula>3</formula>
    </cfRule>
    <cfRule type="cellIs" dxfId="200" priority="197" operator="equal">
      <formula>4</formula>
    </cfRule>
    <cfRule type="cellIs" dxfId="199" priority="198" operator="equal">
      <formula>5</formula>
    </cfRule>
    <cfRule type="cellIs" dxfId="198" priority="199" operator="equal">
      <formula>6</formula>
    </cfRule>
    <cfRule type="cellIs" dxfId="197" priority="200" operator="equal">
      <formula>7</formula>
    </cfRule>
    <cfRule type="cellIs" dxfId="196" priority="201" operator="equal">
      <formula>8</formula>
    </cfRule>
    <cfRule type="cellIs" dxfId="195" priority="202" operator="equal">
      <formula>9</formula>
    </cfRule>
    <cfRule type="cellIs" dxfId="194" priority="203" operator="equal">
      <formula>10</formula>
    </cfRule>
    <cfRule type="cellIs" dxfId="193" priority="204" operator="equal">
      <formula>11</formula>
    </cfRule>
  </conditionalFormatting>
  <conditionalFormatting sqref="A40">
    <cfRule type="cellIs" dxfId="192" priority="181" operator="equal">
      <formula>2</formula>
    </cfRule>
    <cfRule type="cellIs" dxfId="191" priority="183" operator="equal">
      <formula>1</formula>
    </cfRule>
    <cfRule type="cellIs" dxfId="190" priority="185" operator="equal">
      <formula>3</formula>
    </cfRule>
    <cfRule type="cellIs" dxfId="189" priority="186" operator="equal">
      <formula>4</formula>
    </cfRule>
    <cfRule type="cellIs" dxfId="188" priority="187" operator="equal">
      <formula>5</formula>
    </cfRule>
    <cfRule type="cellIs" dxfId="187" priority="188" operator="equal">
      <formula>6</formula>
    </cfRule>
    <cfRule type="cellIs" dxfId="186" priority="189" operator="equal">
      <formula>7</formula>
    </cfRule>
    <cfRule type="cellIs" dxfId="185" priority="190" operator="equal">
      <formula>8</formula>
    </cfRule>
    <cfRule type="cellIs" dxfId="184" priority="191" operator="equal">
      <formula>9</formula>
    </cfRule>
    <cfRule type="cellIs" dxfId="183" priority="192" operator="equal">
      <formula>10</formula>
    </cfRule>
    <cfRule type="cellIs" dxfId="182" priority="193" operator="equal">
      <formula>11</formula>
    </cfRule>
  </conditionalFormatting>
  <conditionalFormatting sqref="H10:BW11">
    <cfRule type="cellIs" dxfId="181" priority="182" operator="equal">
      <formula>1</formula>
    </cfRule>
  </conditionalFormatting>
  <conditionalFormatting sqref="H13:BW14">
    <cfRule type="cellIs" dxfId="180" priority="184" operator="equal">
      <formula>2</formula>
    </cfRule>
  </conditionalFormatting>
  <conditionalFormatting sqref="H16:BW17">
    <cfRule type="cellIs" dxfId="179" priority="180" operator="equal">
      <formula>3</formula>
    </cfRule>
  </conditionalFormatting>
  <conditionalFormatting sqref="H25:BW26">
    <cfRule type="cellIs" dxfId="178" priority="178" operator="equal">
      <formula>5</formula>
    </cfRule>
  </conditionalFormatting>
  <conditionalFormatting sqref="H28:BW29">
    <cfRule type="cellIs" dxfId="177" priority="177" operator="equal">
      <formula>6</formula>
    </cfRule>
  </conditionalFormatting>
  <conditionalFormatting sqref="H22:BW23">
    <cfRule type="cellIs" dxfId="176" priority="176" operator="equal">
      <formula>7</formula>
    </cfRule>
  </conditionalFormatting>
  <conditionalFormatting sqref="H31:BW32">
    <cfRule type="cellIs" dxfId="175" priority="175" operator="equal">
      <formula>8</formula>
    </cfRule>
  </conditionalFormatting>
  <conditionalFormatting sqref="H34:BW35">
    <cfRule type="cellIs" dxfId="174" priority="174" operator="equal">
      <formula>9</formula>
    </cfRule>
  </conditionalFormatting>
  <conditionalFormatting sqref="H37:BW38">
    <cfRule type="cellIs" dxfId="173" priority="173" operator="equal">
      <formula>10</formula>
    </cfRule>
  </conditionalFormatting>
  <conditionalFormatting sqref="H40:BW41">
    <cfRule type="cellIs" dxfId="172" priority="172" operator="equal">
      <formula>11</formula>
    </cfRule>
  </conditionalFormatting>
  <conditionalFormatting sqref="H7:BW42">
    <cfRule type="cellIs" dxfId="171" priority="171" operator="equal">
      <formula>"x"</formula>
    </cfRule>
  </conditionalFormatting>
  <conditionalFormatting sqref="AQ10:BW11">
    <cfRule type="cellIs" dxfId="170" priority="170" operator="equal">
      <formula>"P1"</formula>
    </cfRule>
  </conditionalFormatting>
  <conditionalFormatting sqref="AQ13:BW14">
    <cfRule type="cellIs" dxfId="169" priority="169" operator="equal">
      <formula>"P2"</formula>
    </cfRule>
  </conditionalFormatting>
  <conditionalFormatting sqref="AQ16:BW17">
    <cfRule type="cellIs" dxfId="168" priority="168" operator="equal">
      <formula>"P3"</formula>
    </cfRule>
  </conditionalFormatting>
  <conditionalFormatting sqref="H19:BW20">
    <cfRule type="cellIs" dxfId="167" priority="167" operator="equal">
      <formula>"P4"</formula>
    </cfRule>
    <cfRule type="cellIs" dxfId="166" priority="179" operator="equal">
      <formula>4</formula>
    </cfRule>
  </conditionalFormatting>
  <conditionalFormatting sqref="AQ25:BW26">
    <cfRule type="cellIs" dxfId="165" priority="166" operator="equal">
      <formula>"P5"</formula>
    </cfRule>
  </conditionalFormatting>
  <conditionalFormatting sqref="AQ28:BW29">
    <cfRule type="cellIs" dxfId="164" priority="165" operator="equal">
      <formula>"P6"</formula>
    </cfRule>
  </conditionalFormatting>
  <conditionalFormatting sqref="AQ22:BW23">
    <cfRule type="cellIs" dxfId="163" priority="164" operator="equal">
      <formula>"P7"</formula>
    </cfRule>
  </conditionalFormatting>
  <conditionalFormatting sqref="AQ31:BW32">
    <cfRule type="cellIs" dxfId="162" priority="163" operator="equal">
      <formula>"P8"</formula>
    </cfRule>
  </conditionalFormatting>
  <conditionalFormatting sqref="AQ34:BW35">
    <cfRule type="cellIs" dxfId="161" priority="162" operator="equal">
      <formula>"P9"</formula>
    </cfRule>
  </conditionalFormatting>
  <conditionalFormatting sqref="AQ37:BW38">
    <cfRule type="cellIs" dxfId="160" priority="161" operator="equal">
      <formula>"P10"</formula>
    </cfRule>
  </conditionalFormatting>
  <conditionalFormatting sqref="AQ40:BW41">
    <cfRule type="cellIs" dxfId="159" priority="160" operator="equal">
      <formula>"P11"</formula>
    </cfRule>
  </conditionalFormatting>
  <conditionalFormatting sqref="B16">
    <cfRule type="cellIs" dxfId="158" priority="149" operator="equal">
      <formula>1</formula>
    </cfRule>
    <cfRule type="cellIs" dxfId="157" priority="150" operator="equal">
      <formula>2</formula>
    </cfRule>
    <cfRule type="cellIs" dxfId="156" priority="151" operator="equal">
      <formula>3</formula>
    </cfRule>
    <cfRule type="cellIs" dxfId="155" priority="152" operator="equal">
      <formula>4</formula>
    </cfRule>
    <cfRule type="cellIs" dxfId="154" priority="153" operator="equal">
      <formula>5</formula>
    </cfRule>
    <cfRule type="cellIs" dxfId="153" priority="154" operator="equal">
      <formula>6</formula>
    </cfRule>
    <cfRule type="cellIs" dxfId="152" priority="155" operator="equal">
      <formula>7</formula>
    </cfRule>
    <cfRule type="cellIs" dxfId="151" priority="156" operator="equal">
      <formula>8</formula>
    </cfRule>
    <cfRule type="cellIs" dxfId="150" priority="157" operator="equal">
      <formula>9</formula>
    </cfRule>
    <cfRule type="cellIs" dxfId="149" priority="158" operator="equal">
      <formula>10</formula>
    </cfRule>
    <cfRule type="cellIs" dxfId="148" priority="159" operator="equal">
      <formula>11</formula>
    </cfRule>
  </conditionalFormatting>
  <conditionalFormatting sqref="B19">
    <cfRule type="cellIs" dxfId="147" priority="138" operator="equal">
      <formula>1</formula>
    </cfRule>
    <cfRule type="cellIs" dxfId="146" priority="139" operator="equal">
      <formula>2</formula>
    </cfRule>
    <cfRule type="cellIs" dxfId="145" priority="140" operator="equal">
      <formula>3</formula>
    </cfRule>
    <cfRule type="cellIs" dxfId="144" priority="141" operator="equal">
      <formula>4</formula>
    </cfRule>
    <cfRule type="cellIs" dxfId="143" priority="142" operator="equal">
      <formula>5</formula>
    </cfRule>
    <cfRule type="cellIs" dxfId="142" priority="143" operator="equal">
      <formula>6</formula>
    </cfRule>
    <cfRule type="cellIs" dxfId="141" priority="144" operator="equal">
      <formula>7</formula>
    </cfRule>
    <cfRule type="cellIs" dxfId="140" priority="145" operator="equal">
      <formula>8</formula>
    </cfRule>
    <cfRule type="cellIs" dxfId="139" priority="146" operator="equal">
      <formula>9</formula>
    </cfRule>
    <cfRule type="cellIs" dxfId="138" priority="147" operator="equal">
      <formula>10</formula>
    </cfRule>
    <cfRule type="cellIs" dxfId="137" priority="148" operator="equal">
      <formula>11</formula>
    </cfRule>
  </conditionalFormatting>
  <conditionalFormatting sqref="B25">
    <cfRule type="cellIs" dxfId="136" priority="127" operator="equal">
      <formula>1</formula>
    </cfRule>
    <cfRule type="cellIs" dxfId="135" priority="128" operator="equal">
      <formula>2</formula>
    </cfRule>
    <cfRule type="cellIs" dxfId="134" priority="129" operator="equal">
      <formula>3</formula>
    </cfRule>
    <cfRule type="cellIs" dxfId="133" priority="130" operator="equal">
      <formula>4</formula>
    </cfRule>
    <cfRule type="cellIs" dxfId="132" priority="131" operator="equal">
      <formula>5</formula>
    </cfRule>
    <cfRule type="cellIs" dxfId="131" priority="132" operator="equal">
      <formula>6</formula>
    </cfRule>
    <cfRule type="cellIs" dxfId="130" priority="133" operator="equal">
      <formula>7</formula>
    </cfRule>
    <cfRule type="cellIs" dxfId="129" priority="134" operator="equal">
      <formula>8</formula>
    </cfRule>
    <cfRule type="cellIs" dxfId="128" priority="135" operator="equal">
      <formula>9</formula>
    </cfRule>
    <cfRule type="cellIs" dxfId="127" priority="136" operator="equal">
      <formula>10</formula>
    </cfRule>
    <cfRule type="cellIs" dxfId="126" priority="137" operator="equal">
      <formula>11</formula>
    </cfRule>
  </conditionalFormatting>
  <conditionalFormatting sqref="B28">
    <cfRule type="cellIs" dxfId="125" priority="116" operator="equal">
      <formula>1</formula>
    </cfRule>
    <cfRule type="cellIs" dxfId="124" priority="117" operator="equal">
      <formula>2</formula>
    </cfRule>
    <cfRule type="cellIs" dxfId="123" priority="118" operator="equal">
      <formula>3</formula>
    </cfRule>
    <cfRule type="cellIs" dxfId="122" priority="119" operator="equal">
      <formula>4</formula>
    </cfRule>
    <cfRule type="cellIs" dxfId="121" priority="120" operator="equal">
      <formula>5</formula>
    </cfRule>
    <cfRule type="cellIs" dxfId="120" priority="121" operator="equal">
      <formula>6</formula>
    </cfRule>
    <cfRule type="cellIs" dxfId="119" priority="122" operator="equal">
      <formula>7</formula>
    </cfRule>
    <cfRule type="cellIs" dxfId="118" priority="123" operator="equal">
      <formula>8</formula>
    </cfRule>
    <cfRule type="cellIs" dxfId="117" priority="124" operator="equal">
      <formula>9</formula>
    </cfRule>
    <cfRule type="cellIs" dxfId="116" priority="125" operator="equal">
      <formula>10</formula>
    </cfRule>
    <cfRule type="cellIs" dxfId="115" priority="126" operator="equal">
      <formula>11</formula>
    </cfRule>
  </conditionalFormatting>
  <conditionalFormatting sqref="B22">
    <cfRule type="cellIs" dxfId="114" priority="105" operator="equal">
      <formula>1</formula>
    </cfRule>
    <cfRule type="cellIs" dxfId="113" priority="106" operator="equal">
      <formula>2</formula>
    </cfRule>
    <cfRule type="cellIs" dxfId="112" priority="107" operator="equal">
      <formula>3</formula>
    </cfRule>
    <cfRule type="cellIs" dxfId="111" priority="108" operator="equal">
      <formula>4</formula>
    </cfRule>
    <cfRule type="cellIs" dxfId="110" priority="109" operator="equal">
      <formula>5</formula>
    </cfRule>
    <cfRule type="cellIs" dxfId="109" priority="110" operator="equal">
      <formula>6</formula>
    </cfRule>
    <cfRule type="cellIs" dxfId="108" priority="111" operator="equal">
      <formula>7</formula>
    </cfRule>
    <cfRule type="cellIs" dxfId="107" priority="112" operator="equal">
      <formula>8</formula>
    </cfRule>
    <cfRule type="cellIs" dxfId="106" priority="113" operator="equal">
      <formula>9</formula>
    </cfRule>
    <cfRule type="cellIs" dxfId="105" priority="114" operator="equal">
      <formula>10</formula>
    </cfRule>
    <cfRule type="cellIs" dxfId="104" priority="115" operator="equal">
      <formula>11</formula>
    </cfRule>
  </conditionalFormatting>
  <conditionalFormatting sqref="B31">
    <cfRule type="cellIs" dxfId="103" priority="94" operator="equal">
      <formula>1</formula>
    </cfRule>
    <cfRule type="cellIs" dxfId="102" priority="95" operator="equal">
      <formula>2</formula>
    </cfRule>
    <cfRule type="cellIs" dxfId="101" priority="96" operator="equal">
      <formula>3</formula>
    </cfRule>
    <cfRule type="cellIs" dxfId="100" priority="97" operator="equal">
      <formula>4</formula>
    </cfRule>
    <cfRule type="cellIs" dxfId="99" priority="98" operator="equal">
      <formula>5</formula>
    </cfRule>
    <cfRule type="cellIs" dxfId="98" priority="99" operator="equal">
      <formula>6</formula>
    </cfRule>
    <cfRule type="cellIs" dxfId="97" priority="100" operator="equal">
      <formula>7</formula>
    </cfRule>
    <cfRule type="cellIs" dxfId="96" priority="101" operator="equal">
      <formula>8</formula>
    </cfRule>
    <cfRule type="cellIs" dxfId="95" priority="102" operator="equal">
      <formula>9</formula>
    </cfRule>
    <cfRule type="cellIs" dxfId="94" priority="103" operator="equal">
      <formula>10</formula>
    </cfRule>
    <cfRule type="cellIs" dxfId="93" priority="104" operator="equal">
      <formula>11</formula>
    </cfRule>
  </conditionalFormatting>
  <conditionalFormatting sqref="B34">
    <cfRule type="cellIs" dxfId="92" priority="83" operator="equal">
      <formula>1</formula>
    </cfRule>
    <cfRule type="cellIs" dxfId="91" priority="84" operator="equal">
      <formula>2</formula>
    </cfRule>
    <cfRule type="cellIs" dxfId="90" priority="85" operator="equal">
      <formula>3</formula>
    </cfRule>
    <cfRule type="cellIs" dxfId="89" priority="86" operator="equal">
      <formula>4</formula>
    </cfRule>
    <cfRule type="cellIs" dxfId="88" priority="87" operator="equal">
      <formula>5</formula>
    </cfRule>
    <cfRule type="cellIs" dxfId="87" priority="88" operator="equal">
      <formula>6</formula>
    </cfRule>
    <cfRule type="cellIs" dxfId="86" priority="89" operator="equal">
      <formula>7</formula>
    </cfRule>
    <cfRule type="cellIs" dxfId="85" priority="90" operator="equal">
      <formula>8</formula>
    </cfRule>
    <cfRule type="cellIs" dxfId="84" priority="91" operator="equal">
      <formula>9</formula>
    </cfRule>
    <cfRule type="cellIs" dxfId="83" priority="92" operator="equal">
      <formula>10</formula>
    </cfRule>
    <cfRule type="cellIs" dxfId="82" priority="93" operator="equal">
      <formula>11</formula>
    </cfRule>
  </conditionalFormatting>
  <conditionalFormatting sqref="B37">
    <cfRule type="cellIs" dxfId="81" priority="72" operator="equal">
      <formula>1</formula>
    </cfRule>
    <cfRule type="cellIs" dxfId="80" priority="73" operator="equal">
      <formula>2</formula>
    </cfRule>
    <cfRule type="cellIs" dxfId="79" priority="74" operator="equal">
      <formula>3</formula>
    </cfRule>
    <cfRule type="cellIs" dxfId="78" priority="75" operator="equal">
      <formula>4</formula>
    </cfRule>
    <cfRule type="cellIs" dxfId="77" priority="76" operator="equal">
      <formula>5</formula>
    </cfRule>
    <cfRule type="cellIs" dxfId="76" priority="77" operator="equal">
      <formula>6</formula>
    </cfRule>
    <cfRule type="cellIs" dxfId="75" priority="78" operator="equal">
      <formula>7</formula>
    </cfRule>
    <cfRule type="cellIs" dxfId="74" priority="79" operator="equal">
      <formula>8</formula>
    </cfRule>
    <cfRule type="cellIs" dxfId="73" priority="80" operator="equal">
      <formula>9</formula>
    </cfRule>
    <cfRule type="cellIs" dxfId="72" priority="81" operator="equal">
      <formula>10</formula>
    </cfRule>
    <cfRule type="cellIs" dxfId="71" priority="82" operator="equal">
      <formula>11</formula>
    </cfRule>
  </conditionalFormatting>
  <conditionalFormatting sqref="B40">
    <cfRule type="cellIs" dxfId="70" priority="61" operator="equal">
      <formula>1</formula>
    </cfRule>
    <cfRule type="cellIs" dxfId="69" priority="62" operator="equal">
      <formula>2</formula>
    </cfRule>
    <cfRule type="cellIs" dxfId="68" priority="63" operator="equal">
      <formula>3</formula>
    </cfRule>
    <cfRule type="cellIs" dxfId="67" priority="64" operator="equal">
      <formula>4</formula>
    </cfRule>
    <cfRule type="cellIs" dxfId="66" priority="65" operator="equal">
      <formula>5</formula>
    </cfRule>
    <cfRule type="cellIs" dxfId="65" priority="66" operator="equal">
      <formula>6</formula>
    </cfRule>
    <cfRule type="cellIs" dxfId="64" priority="67" operator="equal">
      <formula>7</formula>
    </cfRule>
    <cfRule type="cellIs" dxfId="63" priority="68" operator="equal">
      <formula>8</formula>
    </cfRule>
    <cfRule type="cellIs" dxfId="62" priority="69" operator="equal">
      <formula>9</formula>
    </cfRule>
    <cfRule type="cellIs" dxfId="61" priority="70" operator="equal">
      <formula>10</formula>
    </cfRule>
    <cfRule type="cellIs" dxfId="60" priority="71" operator="equal">
      <formula>11</formula>
    </cfRule>
  </conditionalFormatting>
  <conditionalFormatting sqref="AQ7">
    <cfRule type="cellIs" dxfId="59" priority="60" operator="equal">
      <formula>1</formula>
    </cfRule>
  </conditionalFormatting>
  <conditionalFormatting sqref="AQ7">
    <cfRule type="cellIs" dxfId="58" priority="59" operator="equal">
      <formula>"P1"</formula>
    </cfRule>
  </conditionalFormatting>
  <conditionalFormatting sqref="AT7">
    <cfRule type="cellIs" dxfId="57" priority="58" operator="equal">
      <formula>2</formula>
    </cfRule>
  </conditionalFormatting>
  <conditionalFormatting sqref="AT7">
    <cfRule type="cellIs" dxfId="56" priority="57" operator="equal">
      <formula>"P2"</formula>
    </cfRule>
  </conditionalFormatting>
  <conditionalFormatting sqref="AU7">
    <cfRule type="cellIs" dxfId="55" priority="56" operator="equal">
      <formula>3</formula>
    </cfRule>
  </conditionalFormatting>
  <conditionalFormatting sqref="AU7">
    <cfRule type="cellIs" dxfId="54" priority="55" operator="equal">
      <formula>"P3"</formula>
    </cfRule>
  </conditionalFormatting>
  <conditionalFormatting sqref="BV7 AX7:AY7">
    <cfRule type="cellIs" dxfId="53" priority="53" operator="equal">
      <formula>"P4"</formula>
    </cfRule>
    <cfRule type="cellIs" dxfId="52" priority="54" operator="equal">
      <formula>4</formula>
    </cfRule>
  </conditionalFormatting>
  <conditionalFormatting sqref="AX8 BV8">
    <cfRule type="cellIs" dxfId="51" priority="52" operator="equal">
      <formula>7</formula>
    </cfRule>
  </conditionalFormatting>
  <conditionalFormatting sqref="AX8 BV8">
    <cfRule type="cellIs" dxfId="50" priority="51" operator="equal">
      <formula>"P7"</formula>
    </cfRule>
  </conditionalFormatting>
  <conditionalFormatting sqref="AY7 BW7">
    <cfRule type="cellIs" dxfId="49" priority="50" operator="equal">
      <formula>5</formula>
    </cfRule>
  </conditionalFormatting>
  <conditionalFormatting sqref="AY7 BW7">
    <cfRule type="cellIs" dxfId="48" priority="49" operator="equal">
      <formula>"P5"</formula>
    </cfRule>
  </conditionalFormatting>
  <conditionalFormatting sqref="AZ8">
    <cfRule type="cellIs" dxfId="47" priority="48" operator="equal">
      <formula>6</formula>
    </cfRule>
  </conditionalFormatting>
  <conditionalFormatting sqref="AZ8">
    <cfRule type="cellIs" dxfId="46" priority="47" operator="equal">
      <formula>"P6"</formula>
    </cfRule>
  </conditionalFormatting>
  <conditionalFormatting sqref="BA7">
    <cfRule type="cellIs" dxfId="45" priority="46" operator="equal">
      <formula>8</formula>
    </cfRule>
  </conditionalFormatting>
  <conditionalFormatting sqref="BA7">
    <cfRule type="cellIs" dxfId="44" priority="45" operator="equal">
      <formula>"P8"</formula>
    </cfRule>
  </conditionalFormatting>
  <conditionalFormatting sqref="BE7">
    <cfRule type="cellIs" dxfId="43" priority="44" operator="equal">
      <formula>9</formula>
    </cfRule>
  </conditionalFormatting>
  <conditionalFormatting sqref="BE7">
    <cfRule type="cellIs" dxfId="42" priority="43" operator="equal">
      <formula>"P9"</formula>
    </cfRule>
  </conditionalFormatting>
  <conditionalFormatting sqref="BF7">
    <cfRule type="cellIs" dxfId="41" priority="42" operator="equal">
      <formula>10</formula>
    </cfRule>
  </conditionalFormatting>
  <conditionalFormatting sqref="BF7">
    <cfRule type="cellIs" dxfId="40" priority="41" operator="equal">
      <formula>"P10"</formula>
    </cfRule>
  </conditionalFormatting>
  <conditionalFormatting sqref="BI7 BU7">
    <cfRule type="cellIs" dxfId="39" priority="40" operator="equal">
      <formula>11</formula>
    </cfRule>
  </conditionalFormatting>
  <conditionalFormatting sqref="BI7 BU7">
    <cfRule type="cellIs" dxfId="38" priority="39" operator="equal">
      <formula>"P11"</formula>
    </cfRule>
  </conditionalFormatting>
  <conditionalFormatting sqref="BL7">
    <cfRule type="cellIs" dxfId="37" priority="37" operator="equal">
      <formula>"P4"</formula>
    </cfRule>
    <cfRule type="cellIs" dxfId="36" priority="38" operator="equal">
      <formula>4</formula>
    </cfRule>
  </conditionalFormatting>
  <conditionalFormatting sqref="BL8">
    <cfRule type="cellIs" dxfId="35" priority="36" operator="equal">
      <formula>7</formula>
    </cfRule>
  </conditionalFormatting>
  <conditionalFormatting sqref="BL8">
    <cfRule type="cellIs" dxfId="34" priority="35" operator="equal">
      <formula>"P7"</formula>
    </cfRule>
  </conditionalFormatting>
  <conditionalFormatting sqref="BM7">
    <cfRule type="cellIs" dxfId="33" priority="34" operator="equal">
      <formula>5</formula>
    </cfRule>
  </conditionalFormatting>
  <conditionalFormatting sqref="BM7">
    <cfRule type="cellIs" dxfId="32" priority="33" operator="equal">
      <formula>"P5"</formula>
    </cfRule>
  </conditionalFormatting>
  <conditionalFormatting sqref="BN8">
    <cfRule type="cellIs" dxfId="31" priority="32" operator="equal">
      <formula>6</formula>
    </cfRule>
  </conditionalFormatting>
  <conditionalFormatting sqref="BN8">
    <cfRule type="cellIs" dxfId="30" priority="31" operator="equal">
      <formula>"P6"</formula>
    </cfRule>
  </conditionalFormatting>
  <conditionalFormatting sqref="BO7">
    <cfRule type="cellIs" dxfId="29" priority="30" operator="equal">
      <formula>8</formula>
    </cfRule>
  </conditionalFormatting>
  <conditionalFormatting sqref="BO7">
    <cfRule type="cellIs" dxfId="28" priority="29" operator="equal">
      <formula>"P8"</formula>
    </cfRule>
  </conditionalFormatting>
  <conditionalFormatting sqref="AZ8">
    <cfRule type="cellIs" dxfId="27" priority="27" operator="equal">
      <formula>"P4"</formula>
    </cfRule>
    <cfRule type="cellIs" dxfId="26" priority="28" operator="equal">
      <formula>4</formula>
    </cfRule>
  </conditionalFormatting>
  <conditionalFormatting sqref="BE8">
    <cfRule type="cellIs" dxfId="25" priority="26" operator="equal">
      <formula>6</formula>
    </cfRule>
  </conditionalFormatting>
  <conditionalFormatting sqref="BE8">
    <cfRule type="cellIs" dxfId="24" priority="25" operator="equal">
      <formula>"P6"</formula>
    </cfRule>
  </conditionalFormatting>
  <conditionalFormatting sqref="BE8">
    <cfRule type="cellIs" dxfId="23" priority="23" operator="equal">
      <formula>"P4"</formula>
    </cfRule>
    <cfRule type="cellIs" dxfId="22" priority="24" operator="equal">
      <formula>4</formula>
    </cfRule>
  </conditionalFormatting>
  <conditionalFormatting sqref="BI7">
    <cfRule type="cellIs" dxfId="21" priority="22" operator="equal">
      <formula>6</formula>
    </cfRule>
  </conditionalFormatting>
  <conditionalFormatting sqref="BI7">
    <cfRule type="cellIs" dxfId="20" priority="21" operator="equal">
      <formula>"P6"</formula>
    </cfRule>
  </conditionalFormatting>
  <conditionalFormatting sqref="BI7">
    <cfRule type="cellIs" dxfId="19" priority="19" operator="equal">
      <formula>"P4"</formula>
    </cfRule>
    <cfRule type="cellIs" dxfId="18" priority="20" operator="equal">
      <formula>4</formula>
    </cfRule>
  </conditionalFormatting>
  <conditionalFormatting sqref="BM8">
    <cfRule type="cellIs" dxfId="17" priority="18" operator="equal">
      <formula>11</formula>
    </cfRule>
  </conditionalFormatting>
  <conditionalFormatting sqref="BM8">
    <cfRule type="cellIs" dxfId="16" priority="17" operator="equal">
      <formula>"P11"</formula>
    </cfRule>
  </conditionalFormatting>
  <conditionalFormatting sqref="BM8">
    <cfRule type="cellIs" dxfId="15" priority="16" operator="equal">
      <formula>6</formula>
    </cfRule>
  </conditionalFormatting>
  <conditionalFormatting sqref="BM8">
    <cfRule type="cellIs" dxfId="14" priority="15" operator="equal">
      <formula>"P6"</formula>
    </cfRule>
  </conditionalFormatting>
  <conditionalFormatting sqref="BM8">
    <cfRule type="cellIs" dxfId="13" priority="13" operator="equal">
      <formula>"P4"</formula>
    </cfRule>
    <cfRule type="cellIs" dxfId="12" priority="14" operator="equal">
      <formula>4</formula>
    </cfRule>
  </conditionalFormatting>
  <conditionalFormatting sqref="BN7">
    <cfRule type="cellIs" dxfId="11" priority="12" operator="equal">
      <formula>11</formula>
    </cfRule>
  </conditionalFormatting>
  <conditionalFormatting sqref="BN7">
    <cfRule type="cellIs" dxfId="10" priority="11" operator="equal">
      <formula>"P11"</formula>
    </cfRule>
  </conditionalFormatting>
  <conditionalFormatting sqref="BN7">
    <cfRule type="cellIs" dxfId="9" priority="10" operator="equal">
      <formula>6</formula>
    </cfRule>
  </conditionalFormatting>
  <conditionalFormatting sqref="BN7">
    <cfRule type="cellIs" dxfId="8" priority="9" operator="equal">
      <formula>"P6"</formula>
    </cfRule>
  </conditionalFormatting>
  <conditionalFormatting sqref="BN7">
    <cfRule type="cellIs" dxfId="7" priority="7" operator="equal">
      <formula>"P4"</formula>
    </cfRule>
    <cfRule type="cellIs" dxfId="6" priority="8" operator="equal">
      <formula>4</formula>
    </cfRule>
  </conditionalFormatting>
  <conditionalFormatting sqref="BO8">
    <cfRule type="cellIs" dxfId="5" priority="6" operator="equal">
      <formula>11</formula>
    </cfRule>
  </conditionalFormatting>
  <conditionalFormatting sqref="BO8">
    <cfRule type="cellIs" dxfId="4" priority="5" operator="equal">
      <formula>"P11"</formula>
    </cfRule>
  </conditionalFormatting>
  <conditionalFormatting sqref="BO8">
    <cfRule type="cellIs" dxfId="3" priority="4" operator="equal">
      <formula>6</formula>
    </cfRule>
  </conditionalFormatting>
  <conditionalFormatting sqref="BO8">
    <cfRule type="cellIs" dxfId="2" priority="3" operator="equal">
      <formula>"P6"</formula>
    </cfRule>
  </conditionalFormatting>
  <conditionalFormatting sqref="BO8">
    <cfRule type="cellIs" dxfId="1" priority="1" operator="equal">
      <formula>"P4"</formula>
    </cfRule>
    <cfRule type="cellIs" dxfId="0" priority="2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B837-397F-46DA-8C5C-DE4F0BF39239}">
  <dimension ref="B3:K20"/>
  <sheetViews>
    <sheetView workbookViewId="0">
      <selection activeCell="J22" sqref="J22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>
        <f>Overview!D34</f>
        <v>0</v>
      </c>
    </row>
    <row r="4" spans="2:11">
      <c r="B4" s="2" t="s">
        <v>24</v>
      </c>
      <c r="C4" s="116">
        <f>Overview!BE5</f>
        <v>44746</v>
      </c>
      <c r="E4" s="120" t="s">
        <v>54</v>
      </c>
    </row>
    <row r="6" spans="2:11">
      <c r="B6" s="2" t="s">
        <v>25</v>
      </c>
      <c r="K6" s="2" t="s">
        <v>26</v>
      </c>
    </row>
    <row r="8" spans="2:11">
      <c r="B8" s="2">
        <v>1</v>
      </c>
      <c r="K8" s="2">
        <v>2018</v>
      </c>
    </row>
    <row r="9" spans="2:11">
      <c r="B9" s="2">
        <v>2</v>
      </c>
      <c r="K9" s="2">
        <v>2019</v>
      </c>
    </row>
    <row r="10" spans="2:11">
      <c r="B10" s="2">
        <v>3</v>
      </c>
      <c r="K10" s="2">
        <v>2020</v>
      </c>
    </row>
    <row r="11" spans="2:11">
      <c r="B11" s="2">
        <v>4</v>
      </c>
    </row>
    <row r="12" spans="2:11">
      <c r="B12" s="2">
        <v>5</v>
      </c>
    </row>
    <row r="13" spans="2:11">
      <c r="B13" s="2">
        <v>6</v>
      </c>
    </row>
    <row r="14" spans="2:11">
      <c r="B14" s="2">
        <v>7</v>
      </c>
    </row>
    <row r="15" spans="2:11">
      <c r="B15" s="2">
        <v>8</v>
      </c>
    </row>
    <row r="16" spans="2:11">
      <c r="B16" s="2">
        <v>9</v>
      </c>
    </row>
    <row r="17" spans="2:2">
      <c r="B17" s="2">
        <v>10</v>
      </c>
    </row>
    <row r="18" spans="2:2">
      <c r="B18" s="2">
        <v>11</v>
      </c>
    </row>
    <row r="19" spans="2:2">
      <c r="B19" s="2">
        <v>12</v>
      </c>
    </row>
    <row r="20" spans="2:2">
      <c r="B20" s="2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ED87-DC1D-4147-82FF-04C08BCBBD2D}">
  <dimension ref="B3:K14"/>
  <sheetViews>
    <sheetView workbookViewId="0">
      <selection activeCell="H15" sqref="H15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>
        <f>Overview!D37</f>
        <v>0</v>
      </c>
    </row>
    <row r="4" spans="2:11">
      <c r="B4" s="2" t="s">
        <v>24</v>
      </c>
      <c r="C4" s="116">
        <f>Overview!BF5</f>
        <v>44747</v>
      </c>
    </row>
    <row r="6" spans="2:11">
      <c r="B6" s="2" t="s">
        <v>25</v>
      </c>
      <c r="K6" s="2" t="s">
        <v>26</v>
      </c>
    </row>
    <row r="8" spans="2:11">
      <c r="B8" s="2">
        <v>1</v>
      </c>
      <c r="K8" s="2" t="s">
        <v>55</v>
      </c>
    </row>
    <row r="9" spans="2:11">
      <c r="B9" s="2">
        <v>2</v>
      </c>
      <c r="K9" s="2">
        <v>15</v>
      </c>
    </row>
    <row r="10" spans="2:11">
      <c r="B10" s="2">
        <v>3</v>
      </c>
      <c r="K10" s="2">
        <v>16</v>
      </c>
    </row>
    <row r="11" spans="2:11">
      <c r="B11" s="2">
        <v>4</v>
      </c>
      <c r="K11" s="2">
        <v>17</v>
      </c>
    </row>
    <row r="12" spans="2:11">
      <c r="B12" s="2">
        <v>5</v>
      </c>
      <c r="K12" s="2">
        <v>18</v>
      </c>
    </row>
    <row r="13" spans="2:11">
      <c r="B13" s="2">
        <v>6</v>
      </c>
      <c r="K13" s="2">
        <v>19</v>
      </c>
    </row>
    <row r="14" spans="2:11">
      <c r="K14" s="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BD68-BF97-488E-A6FE-A1991123DB39}">
  <dimension ref="B3:K20"/>
  <sheetViews>
    <sheetView workbookViewId="0">
      <selection activeCell="G9" sqref="G9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>
        <f>Overview!D40</f>
        <v>0</v>
      </c>
    </row>
    <row r="4" spans="2:11">
      <c r="B4" s="2" t="s">
        <v>24</v>
      </c>
      <c r="C4" s="116">
        <f>Overview!BI5</f>
        <v>44750</v>
      </c>
    </row>
    <row r="6" spans="2:11">
      <c r="B6" s="2" t="s">
        <v>25</v>
      </c>
      <c r="E6" s="2" t="s">
        <v>56</v>
      </c>
      <c r="K6" s="2" t="s">
        <v>26</v>
      </c>
    </row>
    <row r="8" spans="2:11">
      <c r="B8" s="2">
        <v>1</v>
      </c>
      <c r="E8" s="2" t="s">
        <v>57</v>
      </c>
    </row>
    <row r="9" spans="2:11">
      <c r="B9" s="2">
        <v>2</v>
      </c>
    </row>
    <row r="10" spans="2:11">
      <c r="B10" s="2">
        <v>3</v>
      </c>
    </row>
    <row r="11" spans="2:11">
      <c r="B11" s="2">
        <v>4</v>
      </c>
    </row>
    <row r="12" spans="2:11">
      <c r="B12" s="2">
        <v>5</v>
      </c>
    </row>
    <row r="13" spans="2:11">
      <c r="B13" s="2">
        <v>6</v>
      </c>
    </row>
    <row r="14" spans="2:11">
      <c r="B14" s="2">
        <v>7</v>
      </c>
    </row>
    <row r="15" spans="2:11">
      <c r="B15" s="2">
        <v>8</v>
      </c>
    </row>
    <row r="16" spans="2:11">
      <c r="B16" s="2">
        <v>9</v>
      </c>
    </row>
    <row r="17" spans="2:2">
      <c r="B17" s="2">
        <v>10</v>
      </c>
    </row>
    <row r="18" spans="2:2">
      <c r="B18" s="2">
        <v>11</v>
      </c>
    </row>
    <row r="19" spans="2:2">
      <c r="B19" s="2">
        <v>12</v>
      </c>
    </row>
    <row r="20" spans="2:2">
      <c r="B20" s="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845C-04EA-4DEB-9577-D8A83028A393}">
  <dimension ref="B3:K25"/>
  <sheetViews>
    <sheetView topLeftCell="B1" workbookViewId="0">
      <selection activeCell="D13" sqref="D13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117" t="str">
        <f>Overview!D10</f>
        <v>Nat2</v>
      </c>
    </row>
    <row r="4" spans="2:11">
      <c r="B4" s="2" t="s">
        <v>24</v>
      </c>
      <c r="C4" s="118">
        <f>Overview!AQ5</f>
        <v>44732</v>
      </c>
    </row>
    <row r="5" spans="2:11">
      <c r="C5" s="118"/>
    </row>
    <row r="6" spans="2:11">
      <c r="C6" s="118"/>
    </row>
    <row r="7" spans="2:11">
      <c r="B7" s="2" t="s">
        <v>27</v>
      </c>
      <c r="C7" s="117" t="s">
        <v>28</v>
      </c>
    </row>
    <row r="8" spans="2:11">
      <c r="C8" s="117"/>
    </row>
    <row r="9" spans="2:11">
      <c r="B9" s="2" t="s">
        <v>25</v>
      </c>
      <c r="C9" s="119">
        <v>1</v>
      </c>
      <c r="K9" s="2" t="s">
        <v>26</v>
      </c>
    </row>
    <row r="11" spans="2:11">
      <c r="K11" s="35">
        <v>2007</v>
      </c>
    </row>
    <row r="12" spans="2:11">
      <c r="K12" s="35">
        <v>2008</v>
      </c>
    </row>
    <row r="13" spans="2:11">
      <c r="K13" s="35">
        <v>2009</v>
      </c>
    </row>
    <row r="14" spans="2:11">
      <c r="K14" s="35">
        <v>2010</v>
      </c>
    </row>
    <row r="15" spans="2:11">
      <c r="K15" s="35">
        <v>2011</v>
      </c>
    </row>
    <row r="16" spans="2:11">
      <c r="K16" s="35">
        <v>2012</v>
      </c>
    </row>
    <row r="17" spans="11:11">
      <c r="K17" s="35">
        <v>2013</v>
      </c>
    </row>
    <row r="18" spans="11:11">
      <c r="K18" s="35">
        <v>2014</v>
      </c>
    </row>
    <row r="19" spans="11:11">
      <c r="K19" s="35">
        <v>2015</v>
      </c>
    </row>
    <row r="20" spans="11:11">
      <c r="K20" s="35">
        <v>2016</v>
      </c>
    </row>
    <row r="21" spans="11:11">
      <c r="K21" s="35">
        <v>2017</v>
      </c>
    </row>
    <row r="22" spans="11:11">
      <c r="K22" s="35">
        <v>2018</v>
      </c>
    </row>
    <row r="23" spans="11:11">
      <c r="K23" s="35">
        <v>2019</v>
      </c>
    </row>
    <row r="24" spans="11:11">
      <c r="K24" s="35">
        <v>2020</v>
      </c>
    </row>
    <row r="25" spans="11:11">
      <c r="K25" s="35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EA0C-ABFC-4E72-AF2D-84141D890BC5}">
  <dimension ref="B3:K23"/>
  <sheetViews>
    <sheetView workbookViewId="0">
      <selection activeCell="E25" sqref="E25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Overview!D13</f>
        <v>ELT4</v>
      </c>
    </row>
    <row r="4" spans="2:11">
      <c r="B4" s="2" t="s">
        <v>24</v>
      </c>
      <c r="C4" s="116">
        <f>Overview!AT5</f>
        <v>44735</v>
      </c>
    </row>
    <row r="5" spans="2:11">
      <c r="C5" s="116"/>
    </row>
    <row r="6" spans="2:11">
      <c r="B6" s="2" t="s">
        <v>29</v>
      </c>
      <c r="C6" s="116" t="s">
        <v>28</v>
      </c>
    </row>
    <row r="8" spans="2:11">
      <c r="B8" s="2" t="s">
        <v>25</v>
      </c>
      <c r="K8" s="2" t="s">
        <v>26</v>
      </c>
    </row>
    <row r="10" spans="2:11">
      <c r="B10" s="2">
        <v>1</v>
      </c>
    </row>
    <row r="11" spans="2:11">
      <c r="B11" s="2">
        <v>2</v>
      </c>
    </row>
    <row r="12" spans="2:11">
      <c r="B12" s="2">
        <v>3</v>
      </c>
    </row>
    <row r="13" spans="2:11">
      <c r="B13" s="2">
        <v>4</v>
      </c>
    </row>
    <row r="14" spans="2:11">
      <c r="B14" s="2">
        <v>5</v>
      </c>
    </row>
    <row r="15" spans="2:11">
      <c r="B15" s="2">
        <v>6</v>
      </c>
    </row>
    <row r="16" spans="2:11">
      <c r="B16" s="2">
        <v>7</v>
      </c>
    </row>
    <row r="17" spans="2:2">
      <c r="B17" s="2">
        <v>8</v>
      </c>
    </row>
    <row r="18" spans="2:2">
      <c r="B18" s="2">
        <v>9</v>
      </c>
    </row>
    <row r="19" spans="2:2">
      <c r="B19" s="2">
        <v>10</v>
      </c>
    </row>
    <row r="20" spans="2:2">
      <c r="B20" s="2">
        <v>11</v>
      </c>
    </row>
    <row r="21" spans="2:2">
      <c r="B21" s="2">
        <v>12</v>
      </c>
    </row>
    <row r="22" spans="2:2">
      <c r="B22" s="2">
        <v>13</v>
      </c>
    </row>
    <row r="23" spans="2:2">
      <c r="B23" s="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CCD6-6827-4E5F-B212-45E8CF43B70A}">
  <dimension ref="B3:K16"/>
  <sheetViews>
    <sheetView workbookViewId="0">
      <selection activeCell="K13" sqref="K13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Overview!D16</f>
        <v>OOAD</v>
      </c>
    </row>
    <row r="4" spans="2:11">
      <c r="B4" s="2" t="s">
        <v>24</v>
      </c>
      <c r="C4" s="116">
        <f>Overview!AU5</f>
        <v>44736</v>
      </c>
    </row>
    <row r="6" spans="2:11">
      <c r="B6" s="2" t="s">
        <v>25</v>
      </c>
      <c r="K6" s="2" t="s">
        <v>26</v>
      </c>
    </row>
    <row r="7" spans="2:11">
      <c r="B7" s="2">
        <v>1</v>
      </c>
      <c r="C7" s="2" t="s">
        <v>30</v>
      </c>
      <c r="K7" s="2">
        <v>2011</v>
      </c>
    </row>
    <row r="8" spans="2:11">
      <c r="B8" s="2">
        <v>2</v>
      </c>
      <c r="C8" s="2" t="s">
        <v>31</v>
      </c>
      <c r="K8" s="2">
        <v>2012</v>
      </c>
    </row>
    <row r="9" spans="2:11">
      <c r="B9" s="2">
        <v>3</v>
      </c>
      <c r="C9" s="2" t="s">
        <v>32</v>
      </c>
      <c r="K9" s="2">
        <v>2014</v>
      </c>
    </row>
    <row r="10" spans="2:11">
      <c r="B10" s="2">
        <v>4</v>
      </c>
      <c r="C10" s="2" t="s">
        <v>33</v>
      </c>
      <c r="K10" s="2">
        <v>2015</v>
      </c>
    </row>
    <row r="11" spans="2:11">
      <c r="B11" s="2">
        <v>5</v>
      </c>
      <c r="C11" s="2" t="s">
        <v>34</v>
      </c>
      <c r="K11" s="2">
        <v>2017</v>
      </c>
    </row>
    <row r="12" spans="2:11">
      <c r="B12" s="2">
        <v>6</v>
      </c>
      <c r="K12" s="2">
        <v>2019</v>
      </c>
    </row>
    <row r="13" spans="2:11">
      <c r="B13" s="2">
        <v>7</v>
      </c>
      <c r="C13" s="2" t="s">
        <v>35</v>
      </c>
    </row>
    <row r="14" spans="2:11">
      <c r="B14" s="2">
        <v>8</v>
      </c>
      <c r="C14" s="2" t="s">
        <v>36</v>
      </c>
    </row>
    <row r="15" spans="2:11">
      <c r="B15" s="2">
        <v>9</v>
      </c>
      <c r="C15" s="2" t="s">
        <v>37</v>
      </c>
    </row>
    <row r="16" spans="2:11">
      <c r="B16" s="2">
        <v>10</v>
      </c>
      <c r="C16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731D-F504-4B7D-985E-E2398E3D5A70}">
  <dimension ref="B3:K13"/>
  <sheetViews>
    <sheetView workbookViewId="0">
      <selection activeCell="A5" sqref="A5:XFD8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Overview!D19</f>
        <v>DigDes</v>
      </c>
    </row>
    <row r="4" spans="2:11">
      <c r="B4" s="2" t="s">
        <v>24</v>
      </c>
      <c r="C4" s="116">
        <f>Overview!AX5</f>
        <v>44739</v>
      </c>
    </row>
    <row r="5" spans="2:11">
      <c r="C5" s="116"/>
    </row>
    <row r="6" spans="2:11">
      <c r="C6" s="116"/>
    </row>
    <row r="7" spans="2:11">
      <c r="B7" s="2" t="s">
        <v>29</v>
      </c>
      <c r="C7" s="116" t="s">
        <v>44</v>
      </c>
    </row>
    <row r="9" spans="2:11">
      <c r="B9" s="2" t="s">
        <v>39</v>
      </c>
      <c r="K9" s="2" t="s">
        <v>26</v>
      </c>
    </row>
    <row r="11" spans="2:11">
      <c r="K11" s="2">
        <v>2013</v>
      </c>
    </row>
    <row r="12" spans="2:11">
      <c r="K12" s="2">
        <v>2014</v>
      </c>
    </row>
    <row r="13" spans="2:11">
      <c r="K13" s="2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E315-20F5-48B6-9DDD-2C15EC3039B8}">
  <dimension ref="B3:K13"/>
  <sheetViews>
    <sheetView workbookViewId="0">
      <selection activeCell="C15" sqref="C15"/>
    </sheetView>
  </sheetViews>
  <sheetFormatPr defaultColWidth="9.109375" defaultRowHeight="14.4"/>
  <cols>
    <col min="1" max="2" width="9.109375" style="2"/>
    <col min="3" max="3" width="14" style="2" customWidth="1"/>
    <col min="4" max="16384" width="9.109375" style="2"/>
  </cols>
  <sheetData>
    <row r="3" spans="2:11">
      <c r="B3" s="2" t="s">
        <v>23</v>
      </c>
      <c r="C3" s="2" t="str">
        <f>Overview!D22</f>
        <v>RegT2</v>
      </c>
    </row>
    <row r="4" spans="2:11">
      <c r="B4" s="2" t="s">
        <v>24</v>
      </c>
      <c r="C4" s="116">
        <f>Overview!AX5</f>
        <v>44739</v>
      </c>
    </row>
    <row r="6" spans="2:11">
      <c r="B6" s="2" t="s">
        <v>40</v>
      </c>
      <c r="F6" s="2" t="s">
        <v>41</v>
      </c>
      <c r="G6" s="2" t="s">
        <v>42</v>
      </c>
      <c r="K6" s="2" t="s">
        <v>26</v>
      </c>
    </row>
    <row r="8" spans="2:11">
      <c r="B8" s="2">
        <v>1</v>
      </c>
      <c r="F8" s="2">
        <v>1</v>
      </c>
      <c r="K8" s="2">
        <v>2017</v>
      </c>
    </row>
    <row r="9" spans="2:11">
      <c r="B9" s="2">
        <v>2</v>
      </c>
      <c r="F9" s="2">
        <v>2</v>
      </c>
      <c r="K9" s="2">
        <v>2019</v>
      </c>
    </row>
    <row r="10" spans="2:11">
      <c r="B10" s="2">
        <v>3</v>
      </c>
      <c r="F10" s="2">
        <v>3</v>
      </c>
    </row>
    <row r="11" spans="2:11">
      <c r="B11" s="2">
        <v>4</v>
      </c>
      <c r="F11" s="2">
        <v>4</v>
      </c>
    </row>
    <row r="12" spans="2:11">
      <c r="B12" s="2">
        <v>5</v>
      </c>
    </row>
    <row r="13" spans="2:11">
      <c r="B13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1153-409A-4C27-9A7C-9A0162C6667B}">
  <dimension ref="B3:K20"/>
  <sheetViews>
    <sheetView workbookViewId="0">
      <selection activeCell="D19" sqref="D19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Overview!D25</f>
        <v>Sigsys2</v>
      </c>
    </row>
    <row r="4" spans="2:11">
      <c r="B4" s="2" t="s">
        <v>24</v>
      </c>
      <c r="C4" s="116">
        <f>Overview!AY5</f>
        <v>44740</v>
      </c>
    </row>
    <row r="5" spans="2:11">
      <c r="C5" s="116"/>
    </row>
    <row r="6" spans="2:11">
      <c r="C6" s="116"/>
    </row>
    <row r="7" spans="2:11">
      <c r="B7" s="2" t="s">
        <v>43</v>
      </c>
      <c r="C7" s="116"/>
    </row>
    <row r="9" spans="2:11">
      <c r="B9" s="2" t="s">
        <v>25</v>
      </c>
      <c r="K9" s="2" t="s">
        <v>26</v>
      </c>
    </row>
    <row r="11" spans="2:11">
      <c r="B11" s="2">
        <v>1</v>
      </c>
      <c r="K11" s="2">
        <v>2014</v>
      </c>
    </row>
    <row r="12" spans="2:11">
      <c r="B12" s="2">
        <v>2</v>
      </c>
      <c r="K12" s="2">
        <v>2015</v>
      </c>
    </row>
    <row r="13" spans="2:11">
      <c r="B13" s="2">
        <v>3</v>
      </c>
      <c r="K13" s="2">
        <v>2016</v>
      </c>
    </row>
    <row r="14" spans="2:11">
      <c r="B14" s="2">
        <v>4</v>
      </c>
      <c r="K14" s="2">
        <v>2017</v>
      </c>
    </row>
    <row r="15" spans="2:11">
      <c r="B15" s="2">
        <v>5</v>
      </c>
      <c r="K15" s="2">
        <v>2018</v>
      </c>
    </row>
    <row r="16" spans="2:11">
      <c r="B16" s="2">
        <v>6</v>
      </c>
      <c r="K16" s="2">
        <v>2019</v>
      </c>
    </row>
    <row r="17" spans="2:11">
      <c r="B17" s="2">
        <v>7</v>
      </c>
      <c r="K17" s="2">
        <v>2020</v>
      </c>
    </row>
    <row r="18" spans="2:11">
      <c r="B18" s="2">
        <v>8</v>
      </c>
    </row>
    <row r="19" spans="2:11">
      <c r="B19" s="2">
        <v>9</v>
      </c>
    </row>
    <row r="20" spans="2:11">
      <c r="B20" s="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190C-8CC8-4373-A9AA-C4ED07F5F24C}">
  <dimension ref="B3:K14"/>
  <sheetViews>
    <sheetView workbookViewId="0">
      <selection activeCell="L12" sqref="L12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Overview!D28</f>
        <v>Python</v>
      </c>
    </row>
    <row r="4" spans="2:11">
      <c r="B4" s="2" t="s">
        <v>24</v>
      </c>
      <c r="C4" s="116">
        <f>Overview!AZ5</f>
        <v>44741</v>
      </c>
    </row>
    <row r="6" spans="2:11">
      <c r="B6" s="2" t="s">
        <v>52</v>
      </c>
      <c r="K6" s="2" t="s">
        <v>26</v>
      </c>
    </row>
    <row r="8" spans="2:11">
      <c r="B8" s="2" t="s">
        <v>45</v>
      </c>
      <c r="K8" s="2">
        <v>2018</v>
      </c>
    </row>
    <row r="9" spans="2:11">
      <c r="B9" s="2" t="s">
        <v>46</v>
      </c>
      <c r="K9" s="2">
        <v>2019</v>
      </c>
    </row>
    <row r="10" spans="2:11">
      <c r="B10" s="2" t="s">
        <v>47</v>
      </c>
    </row>
    <row r="11" spans="2:11">
      <c r="B11" s="2" t="s">
        <v>48</v>
      </c>
    </row>
    <row r="12" spans="2:11">
      <c r="B12" s="2" t="s">
        <v>49</v>
      </c>
    </row>
    <row r="13" spans="2:11">
      <c r="B13" s="2" t="s">
        <v>50</v>
      </c>
    </row>
    <row r="14" spans="2:11">
      <c r="B14" s="2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20E4-A1C4-4E68-88F6-532A6CAE4451}">
  <dimension ref="B3:K18"/>
  <sheetViews>
    <sheetView workbookViewId="0">
      <selection activeCell="L8" sqref="L8"/>
    </sheetView>
  </sheetViews>
  <sheetFormatPr defaultColWidth="9.109375" defaultRowHeight="14.4"/>
  <cols>
    <col min="1" max="2" width="9.109375" style="2"/>
    <col min="3" max="3" width="14.33203125" style="2" bestFit="1" customWidth="1"/>
    <col min="4" max="16384" width="9.109375" style="2"/>
  </cols>
  <sheetData>
    <row r="3" spans="2:11">
      <c r="B3" s="2" t="s">
        <v>23</v>
      </c>
      <c r="C3" s="2" t="str">
        <f>Overview!D31</f>
        <v>Elo2</v>
      </c>
    </row>
    <row r="4" spans="2:11">
      <c r="B4" s="2" t="s">
        <v>24</v>
      </c>
      <c r="C4" s="116">
        <f>Overview!BA5</f>
        <v>44742</v>
      </c>
      <c r="E4" s="2" t="s">
        <v>53</v>
      </c>
    </row>
    <row r="6" spans="2:11">
      <c r="B6" s="2" t="s">
        <v>25</v>
      </c>
      <c r="K6" s="2" t="s">
        <v>26</v>
      </c>
    </row>
    <row r="8" spans="2:11">
      <c r="B8" s="2">
        <v>1</v>
      </c>
    </row>
    <row r="9" spans="2:11">
      <c r="B9" s="2">
        <v>2</v>
      </c>
    </row>
    <row r="10" spans="2:11">
      <c r="B10" s="2">
        <v>3</v>
      </c>
    </row>
    <row r="11" spans="2:11">
      <c r="B11" s="2">
        <v>4</v>
      </c>
    </row>
    <row r="12" spans="2:11">
      <c r="B12" s="2">
        <v>5</v>
      </c>
    </row>
    <row r="13" spans="2:11">
      <c r="B13" s="2">
        <v>6</v>
      </c>
    </row>
    <row r="14" spans="2:11">
      <c r="B14" s="2">
        <v>7</v>
      </c>
    </row>
    <row r="15" spans="2:11">
      <c r="B15" s="2">
        <v>8</v>
      </c>
    </row>
    <row r="16" spans="2:11">
      <c r="B16" s="2">
        <v>9</v>
      </c>
    </row>
    <row r="17" spans="2:2">
      <c r="B17" s="2">
        <v>10</v>
      </c>
    </row>
    <row r="18" spans="2:2">
      <c r="B18" s="2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D94F79D9207746A38227C668DFBA6D" ma:contentTypeVersion="7" ma:contentTypeDescription="Ein neues Dokument erstellen." ma:contentTypeScope="" ma:versionID="3d60255e560269290f4b4c7835c08943">
  <xsd:schema xmlns:xsd="http://www.w3.org/2001/XMLSchema" xmlns:xs="http://www.w3.org/2001/XMLSchema" xmlns:p="http://schemas.microsoft.com/office/2006/metadata/properties" xmlns:ns3="3f9772d2-c562-409f-88da-7ffa53dfcfac" xmlns:ns4="91e21d8c-7be7-434e-b8df-50ea91d6e33a" targetNamespace="http://schemas.microsoft.com/office/2006/metadata/properties" ma:root="true" ma:fieldsID="d1c3b3ed001e2b83e1fc679ce165437a" ns3:_="" ns4:_="">
    <xsd:import namespace="3f9772d2-c562-409f-88da-7ffa53dfcfac"/>
    <xsd:import namespace="91e21d8c-7be7-434e-b8df-50ea91d6e3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772d2-c562-409f-88da-7ffa53dfcf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21d8c-7be7-434e-b8df-50ea91d6e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B8BBE9-50C7-49FD-BC35-07636B1735FE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3f9772d2-c562-409f-88da-7ffa53dfcfac"/>
    <ds:schemaRef ds:uri="http://schemas.microsoft.com/office/infopath/2007/PartnerControls"/>
    <ds:schemaRef ds:uri="91e21d8c-7be7-434e-b8df-50ea91d6e33a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B5BC22-BFDB-4366-AD4A-7A9A228365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772d2-c562-409f-88da-7ffa53dfcfac"/>
    <ds:schemaRef ds:uri="91e21d8c-7be7-434e-b8df-50ea91d6e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74F62B-E6C7-4DB1-884D-D762684B7C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Nat2</vt:lpstr>
      <vt:lpstr>ELT4</vt:lpstr>
      <vt:lpstr>OOAD</vt:lpstr>
      <vt:lpstr>DigDes</vt:lpstr>
      <vt:lpstr>RegT2</vt:lpstr>
      <vt:lpstr>Sigsys2</vt:lpstr>
      <vt:lpstr>Python</vt:lpstr>
      <vt:lpstr>Elo2</vt:lpstr>
      <vt:lpstr>-</vt:lpstr>
      <vt:lpstr>--</vt:lpstr>
      <vt:lpstr>---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Jakob</dc:creator>
  <cp:lastModifiedBy>Anton Paris</cp:lastModifiedBy>
  <dcterms:created xsi:type="dcterms:W3CDTF">2021-12-13T13:30:17Z</dcterms:created>
  <dcterms:modified xsi:type="dcterms:W3CDTF">2023-02-22T11:23:14Z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0x010100F6D94F79D9207746A38227C668DFBA6D</vt:lpwstr>
  </property>
</Properties>
</file>