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rit\Desktop\Options\"/>
    </mc:Choice>
  </mc:AlternateContent>
  <xr:revisionPtr revIDLastSave="0" documentId="13_ncr:1_{AC3413DB-178C-47AA-B973-73323D3FD28E}" xr6:coauthVersionLast="47" xr6:coauthVersionMax="47" xr10:uidLastSave="{00000000-0000-0000-0000-000000000000}"/>
  <bookViews>
    <workbookView xWindow="-108" yWindow="-108" windowWidth="23256" windowHeight="12576" firstSheet="3" activeTab="9" xr2:uid="{CF5E530E-22B3-4E60-9548-BF3EA9CDAA73}"/>
  </bookViews>
  <sheets>
    <sheet name="Invoked Function" sheetId="5" r:id="rId1"/>
    <sheet name="Data" sheetId="2" r:id="rId2"/>
    <sheet name="Analysis" sheetId="3" r:id="rId3"/>
    <sheet name="Global Data" sheetId="9" r:id="rId4"/>
    <sheet name="Global Idx" sheetId="7" r:id="rId5"/>
    <sheet name="^NSEBANK" sheetId="8" r:id="rId6"/>
    <sheet name="ATR" sheetId="12" r:id="rId7"/>
    <sheet name="W.I.S.H Framework" sheetId="13" r:id="rId8"/>
    <sheet name="Nifty50_GDP_historical" sheetId="14" r:id="rId9"/>
    <sheet name="BNF_GDP_Historical" sheetId="22" r:id="rId10"/>
    <sheet name="Nifty50_PMI_hist" sheetId="21" r:id="rId11"/>
    <sheet name="Sheet3" sheetId="20" r:id="rId12"/>
    <sheet name="IV" sheetId="11" r:id="rId13"/>
    <sheet name="Table1" sheetId="6" r:id="rId14"/>
    <sheet name="Sheet1" sheetId="1" r:id="rId15"/>
  </sheets>
  <externalReferences>
    <externalReference r:id="rId16"/>
  </externalReferences>
  <definedNames>
    <definedName name="_xlnm._FilterDatabase" localSheetId="6" hidden="1">ATR!$A$1:$A$3545</definedName>
    <definedName name="_xlnm._FilterDatabase" localSheetId="9" hidden="1">BNF_GDP_Historical!$A$1:$A$131</definedName>
    <definedName name="_xlnm._FilterDatabase" localSheetId="8" hidden="1">Nifty50_GDP_historical!$A$2:$C$163</definedName>
    <definedName name="_xlnm._FilterDatabase" localSheetId="10" hidden="1">Nifty50_PMI_hist!$A$2:$C$110</definedName>
    <definedName name="ExternalData_1" localSheetId="1" hidden="1">Data!$A$1:$V$98</definedName>
    <definedName name="ExternalData_1" localSheetId="3" hidden="1">'Global Data'!$A$1:$G$11</definedName>
    <definedName name="ExternalData_1" localSheetId="4" hidden="1">'Global Idx'!$A$1:$H$33</definedName>
    <definedName name="ExternalData_1" localSheetId="13" hidden="1">Table1!$A$1:$A$2</definedName>
    <definedName name="ExternalData_2" localSheetId="0" hidden="1">'Invoked Function'!$A$1:$A$2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3" l="1"/>
  <c r="A9" i="3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5" i="21"/>
  <c r="D4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6" i="21"/>
  <c r="E5" i="21"/>
  <c r="E4" i="21"/>
  <c r="O4" i="22"/>
  <c r="N4" i="22"/>
  <c r="M4" i="22"/>
  <c r="L4" i="22"/>
  <c r="M6" i="22" s="1"/>
  <c r="O5" i="14"/>
  <c r="N5" i="14"/>
  <c r="M5" i="14"/>
  <c r="L5" i="14"/>
  <c r="M7" i="14" s="1"/>
  <c r="F11" i="14"/>
  <c r="F8" i="14"/>
  <c r="F5" i="14"/>
  <c r="Q4" i="12"/>
  <c r="F1267" i="12"/>
  <c r="F1353" i="12"/>
  <c r="F1571" i="12"/>
  <c r="F1657" i="12"/>
  <c r="F1742" i="12"/>
  <c r="F1785" i="12"/>
  <c r="F1886" i="12"/>
  <c r="F2001" i="12"/>
  <c r="F2029" i="12"/>
  <c r="F2057" i="12"/>
  <c r="F2114" i="12"/>
  <c r="F2226" i="12"/>
  <c r="F2248" i="12"/>
  <c r="F2269" i="12"/>
  <c r="F2312" i="12"/>
  <c r="F2333" i="12"/>
  <c r="F2376" i="12"/>
  <c r="F2397" i="12"/>
  <c r="F2417" i="12"/>
  <c r="F2433" i="12"/>
  <c r="F2449" i="12"/>
  <c r="F2459" i="12"/>
  <c r="F2491" i="12"/>
  <c r="F2512" i="12"/>
  <c r="F2516" i="12"/>
  <c r="F2520" i="12"/>
  <c r="F2524" i="12"/>
  <c r="F2528" i="12"/>
  <c r="F2532" i="12"/>
  <c r="F2536" i="12"/>
  <c r="F2540" i="12"/>
  <c r="F2544" i="12"/>
  <c r="F2548" i="12"/>
  <c r="F2552" i="12"/>
  <c r="F2556" i="12"/>
  <c r="F2560" i="12"/>
  <c r="F2564" i="12"/>
  <c r="F2568" i="12"/>
  <c r="F2572" i="12"/>
  <c r="F2576" i="12"/>
  <c r="F2580" i="12"/>
  <c r="F2584" i="12"/>
  <c r="F2588" i="12"/>
  <c r="F2592" i="12"/>
  <c r="F2596" i="12"/>
  <c r="F2600" i="12"/>
  <c r="F2604" i="12"/>
  <c r="F2608" i="12"/>
  <c r="F2612" i="12"/>
  <c r="F2616" i="12"/>
  <c r="F2620" i="12"/>
  <c r="F2624" i="12"/>
  <c r="F2628" i="12"/>
  <c r="F2632" i="12"/>
  <c r="F2636" i="12"/>
  <c r="F2640" i="12"/>
  <c r="F2644" i="12"/>
  <c r="F2648" i="12"/>
  <c r="F2652" i="12"/>
  <c r="F2656" i="12"/>
  <c r="F2660" i="12"/>
  <c r="F2664" i="12"/>
  <c r="F2668" i="12"/>
  <c r="F2672" i="12"/>
  <c r="F2676" i="12"/>
  <c r="F2680" i="12"/>
  <c r="F2684" i="12"/>
  <c r="F2688" i="12"/>
  <c r="F2692" i="12"/>
  <c r="F2696" i="12"/>
  <c r="F2700" i="12"/>
  <c r="F2704" i="12"/>
  <c r="F2708" i="12"/>
  <c r="F2712" i="12"/>
  <c r="F2716" i="12"/>
  <c r="F2720" i="12"/>
  <c r="F2724" i="12"/>
  <c r="F2728" i="12"/>
  <c r="F2732" i="12"/>
  <c r="F2736" i="12"/>
  <c r="F2740" i="12"/>
  <c r="F2744" i="12"/>
  <c r="F2748" i="12"/>
  <c r="F2752" i="12"/>
  <c r="F2756" i="12"/>
  <c r="F2760" i="12"/>
  <c r="F2764" i="12"/>
  <c r="F2768" i="12"/>
  <c r="F2772" i="12"/>
  <c r="F2776" i="12"/>
  <c r="F2780" i="12"/>
  <c r="F2784" i="12"/>
  <c r="F2788" i="12"/>
  <c r="F2792" i="12"/>
  <c r="F2796" i="12"/>
  <c r="F2800" i="12"/>
  <c r="F2804" i="12"/>
  <c r="F2808" i="12"/>
  <c r="F2812" i="12"/>
  <c r="F2816" i="12"/>
  <c r="F2820" i="12"/>
  <c r="F2824" i="12"/>
  <c r="F2828" i="12"/>
  <c r="F2832" i="12"/>
  <c r="F2836" i="12"/>
  <c r="F2840" i="12"/>
  <c r="F2844" i="12"/>
  <c r="F2848" i="12"/>
  <c r="F2852" i="12"/>
  <c r="F2856" i="12"/>
  <c r="F2860" i="12"/>
  <c r="F2864" i="12"/>
  <c r="F2868" i="12"/>
  <c r="F2872" i="12"/>
  <c r="F2876" i="12"/>
  <c r="F2880" i="12"/>
  <c r="F2884" i="12"/>
  <c r="F2888" i="12"/>
  <c r="F2892" i="12"/>
  <c r="F2896" i="12"/>
  <c r="F2900" i="12"/>
  <c r="F2904" i="12"/>
  <c r="F2908" i="12"/>
  <c r="F2912" i="12"/>
  <c r="F2916" i="12"/>
  <c r="F2920" i="12"/>
  <c r="F2924" i="12"/>
  <c r="F2928" i="12"/>
  <c r="F2932" i="12"/>
  <c r="F2936" i="12"/>
  <c r="F2940" i="12"/>
  <c r="F2944" i="12"/>
  <c r="F2948" i="12"/>
  <c r="F2952" i="12"/>
  <c r="F2956" i="12"/>
  <c r="F2960" i="12"/>
  <c r="F2964" i="12"/>
  <c r="F2968" i="12"/>
  <c r="F2972" i="12"/>
  <c r="F2976" i="12"/>
  <c r="F2980" i="12"/>
  <c r="F2984" i="12"/>
  <c r="F2988" i="12"/>
  <c r="F2992" i="12"/>
  <c r="F2996" i="12"/>
  <c r="F3000" i="12"/>
  <c r="F3004" i="12"/>
  <c r="F3008" i="12"/>
  <c r="F3012" i="12"/>
  <c r="F3016" i="12"/>
  <c r="F3020" i="12"/>
  <c r="F3024" i="12"/>
  <c r="F3028" i="12"/>
  <c r="F3032" i="12"/>
  <c r="F3036" i="12"/>
  <c r="F3040" i="12"/>
  <c r="F3044" i="12"/>
  <c r="F3048" i="12"/>
  <c r="F3052" i="12"/>
  <c r="F3056" i="12"/>
  <c r="F3060" i="12"/>
  <c r="F3064" i="12"/>
  <c r="F3068" i="12"/>
  <c r="F3072" i="12"/>
  <c r="F3076" i="12"/>
  <c r="F3080" i="12"/>
  <c r="F3084" i="12"/>
  <c r="F3088" i="12"/>
  <c r="F3092" i="12"/>
  <c r="F3096" i="12"/>
  <c r="F3100" i="12"/>
  <c r="F3104" i="12"/>
  <c r="F3108" i="12"/>
  <c r="F3112" i="12"/>
  <c r="F3116" i="12"/>
  <c r="F3120" i="12"/>
  <c r="F3124" i="12"/>
  <c r="F3128" i="12"/>
  <c r="F3132" i="12"/>
  <c r="F3136" i="12"/>
  <c r="F3140" i="12"/>
  <c r="F3144" i="12"/>
  <c r="F3148" i="12"/>
  <c r="F3152" i="12"/>
  <c r="F3156" i="12"/>
  <c r="F3160" i="12"/>
  <c r="F3164" i="12"/>
  <c r="F3168" i="12"/>
  <c r="F3172" i="12"/>
  <c r="F3176" i="12"/>
  <c r="F3180" i="12"/>
  <c r="F3184" i="12"/>
  <c r="F3188" i="12"/>
  <c r="F3192" i="12"/>
  <c r="F3196" i="12"/>
  <c r="F3200" i="12"/>
  <c r="F3204" i="12"/>
  <c r="F3208" i="12"/>
  <c r="F3212" i="12"/>
  <c r="F3216" i="12"/>
  <c r="F3220" i="12"/>
  <c r="F3224" i="12"/>
  <c r="F3228" i="12"/>
  <c r="F3232" i="12"/>
  <c r="F3236" i="12"/>
  <c r="F3240" i="12"/>
  <c r="F3244" i="12"/>
  <c r="F3248" i="12"/>
  <c r="F3252" i="12"/>
  <c r="F3256" i="12"/>
  <c r="F3260" i="12"/>
  <c r="F3264" i="12"/>
  <c r="F3268" i="12"/>
  <c r="F3272" i="12"/>
  <c r="F3276" i="12"/>
  <c r="F3280" i="12"/>
  <c r="F3284" i="12"/>
  <c r="F3288" i="12"/>
  <c r="F3292" i="12"/>
  <c r="F3296" i="12"/>
  <c r="F3300" i="12"/>
  <c r="F3304" i="12"/>
  <c r="F3308" i="12"/>
  <c r="F3312" i="12"/>
  <c r="F3316" i="12"/>
  <c r="F3320" i="12"/>
  <c r="F3324" i="12"/>
  <c r="F3328" i="12"/>
  <c r="F3332" i="12"/>
  <c r="F3336" i="12"/>
  <c r="F3340" i="12"/>
  <c r="F3344" i="12"/>
  <c r="F3348" i="12"/>
  <c r="F3352" i="12"/>
  <c r="F3356" i="12"/>
  <c r="F3360" i="12"/>
  <c r="F3364" i="12"/>
  <c r="F3368" i="12"/>
  <c r="F3372" i="12"/>
  <c r="F3376" i="12"/>
  <c r="F3380" i="12"/>
  <c r="F3384" i="12"/>
  <c r="F3388" i="12"/>
  <c r="F3392" i="12"/>
  <c r="F3396" i="12"/>
  <c r="F3400" i="12"/>
  <c r="F3404" i="12"/>
  <c r="F3408" i="12"/>
  <c r="F3412" i="12"/>
  <c r="F3416" i="12"/>
  <c r="F3420" i="12"/>
  <c r="F3424" i="12"/>
  <c r="F3428" i="12"/>
  <c r="F3432" i="12"/>
  <c r="F3436" i="12"/>
  <c r="F3440" i="12"/>
  <c r="F3444" i="12"/>
  <c r="F3448" i="12"/>
  <c r="F3452" i="12"/>
  <c r="F3456" i="12"/>
  <c r="F3460" i="12"/>
  <c r="F3464" i="12"/>
  <c r="F3468" i="12"/>
  <c r="F3472" i="12"/>
  <c r="F3476" i="12"/>
  <c r="F3480" i="12"/>
  <c r="F3484" i="12"/>
  <c r="F3488" i="12"/>
  <c r="F3492" i="12"/>
  <c r="F3496" i="12"/>
  <c r="F3500" i="12"/>
  <c r="F3504" i="12"/>
  <c r="F3508" i="12"/>
  <c r="F3512" i="12"/>
  <c r="F3516" i="12"/>
  <c r="F3520" i="12"/>
  <c r="F3524" i="12"/>
  <c r="F3528" i="12"/>
  <c r="F3532" i="12"/>
  <c r="F3536" i="12"/>
  <c r="F3540" i="12"/>
  <c r="E3544" i="12"/>
  <c r="E3543" i="12"/>
  <c r="E3542" i="12"/>
  <c r="E3541" i="12"/>
  <c r="F3541" i="12" s="1"/>
  <c r="E3540" i="12"/>
  <c r="E3539" i="12"/>
  <c r="F3539" i="12" s="1"/>
  <c r="E3538" i="12"/>
  <c r="F3538" i="12" s="1"/>
  <c r="E3537" i="12"/>
  <c r="F3537" i="12" s="1"/>
  <c r="E3536" i="12"/>
  <c r="E3535" i="12"/>
  <c r="F3535" i="12" s="1"/>
  <c r="E3534" i="12"/>
  <c r="F3534" i="12" s="1"/>
  <c r="E3533" i="12"/>
  <c r="F3533" i="12" s="1"/>
  <c r="E3532" i="12"/>
  <c r="E3531" i="12"/>
  <c r="F3531" i="12" s="1"/>
  <c r="E3530" i="12"/>
  <c r="F3530" i="12" s="1"/>
  <c r="E3529" i="12"/>
  <c r="F3529" i="12" s="1"/>
  <c r="E3528" i="12"/>
  <c r="E3527" i="12"/>
  <c r="F3527" i="12" s="1"/>
  <c r="E3526" i="12"/>
  <c r="F3526" i="12" s="1"/>
  <c r="E3525" i="12"/>
  <c r="F3525" i="12" s="1"/>
  <c r="E3524" i="12"/>
  <c r="E3523" i="12"/>
  <c r="F3523" i="12" s="1"/>
  <c r="E3522" i="12"/>
  <c r="F3522" i="12" s="1"/>
  <c r="E3521" i="12"/>
  <c r="F3521" i="12" s="1"/>
  <c r="E3520" i="12"/>
  <c r="E3519" i="12"/>
  <c r="F3519" i="12" s="1"/>
  <c r="E3518" i="12"/>
  <c r="F3518" i="12" s="1"/>
  <c r="E3517" i="12"/>
  <c r="F3517" i="12" s="1"/>
  <c r="E3516" i="12"/>
  <c r="E3515" i="12"/>
  <c r="F3515" i="12" s="1"/>
  <c r="E3514" i="12"/>
  <c r="F3514" i="12" s="1"/>
  <c r="E3513" i="12"/>
  <c r="F3513" i="12" s="1"/>
  <c r="E3512" i="12"/>
  <c r="E3511" i="12"/>
  <c r="F3511" i="12" s="1"/>
  <c r="E3510" i="12"/>
  <c r="F3510" i="12" s="1"/>
  <c r="E3509" i="12"/>
  <c r="F3509" i="12" s="1"/>
  <c r="E3508" i="12"/>
  <c r="E3507" i="12"/>
  <c r="F3507" i="12" s="1"/>
  <c r="E3506" i="12"/>
  <c r="F3506" i="12" s="1"/>
  <c r="E3505" i="12"/>
  <c r="F3505" i="12" s="1"/>
  <c r="E3504" i="12"/>
  <c r="E3503" i="12"/>
  <c r="F3503" i="12" s="1"/>
  <c r="E3502" i="12"/>
  <c r="F3502" i="12" s="1"/>
  <c r="E3501" i="12"/>
  <c r="F3501" i="12" s="1"/>
  <c r="E3500" i="12"/>
  <c r="E3499" i="12"/>
  <c r="F3499" i="12" s="1"/>
  <c r="E3498" i="12"/>
  <c r="F3498" i="12" s="1"/>
  <c r="E3497" i="12"/>
  <c r="F3497" i="12" s="1"/>
  <c r="E3496" i="12"/>
  <c r="E3495" i="12"/>
  <c r="F3495" i="12" s="1"/>
  <c r="E3494" i="12"/>
  <c r="F3494" i="12" s="1"/>
  <c r="E3493" i="12"/>
  <c r="F3493" i="12" s="1"/>
  <c r="E3492" i="12"/>
  <c r="E3491" i="12"/>
  <c r="F3491" i="12" s="1"/>
  <c r="E3490" i="12"/>
  <c r="F3490" i="12" s="1"/>
  <c r="E3489" i="12"/>
  <c r="F3489" i="12" s="1"/>
  <c r="E3488" i="12"/>
  <c r="E3487" i="12"/>
  <c r="F3487" i="12" s="1"/>
  <c r="E3486" i="12"/>
  <c r="F3486" i="12" s="1"/>
  <c r="E3485" i="12"/>
  <c r="F3485" i="12" s="1"/>
  <c r="E3484" i="12"/>
  <c r="E3483" i="12"/>
  <c r="F3483" i="12" s="1"/>
  <c r="E3482" i="12"/>
  <c r="F3482" i="12" s="1"/>
  <c r="E3481" i="12"/>
  <c r="F3481" i="12" s="1"/>
  <c r="E3480" i="12"/>
  <c r="E3479" i="12"/>
  <c r="F3479" i="12" s="1"/>
  <c r="E3478" i="12"/>
  <c r="F3478" i="12" s="1"/>
  <c r="E3477" i="12"/>
  <c r="F3477" i="12" s="1"/>
  <c r="E3476" i="12"/>
  <c r="E3475" i="12"/>
  <c r="F3475" i="12" s="1"/>
  <c r="E3474" i="12"/>
  <c r="F3474" i="12" s="1"/>
  <c r="E3473" i="12"/>
  <c r="F3473" i="12" s="1"/>
  <c r="E3472" i="12"/>
  <c r="E3471" i="12"/>
  <c r="F3471" i="12" s="1"/>
  <c r="E3470" i="12"/>
  <c r="F3470" i="12" s="1"/>
  <c r="E3469" i="12"/>
  <c r="F3469" i="12" s="1"/>
  <c r="E3468" i="12"/>
  <c r="E3467" i="12"/>
  <c r="F3467" i="12" s="1"/>
  <c r="E3466" i="12"/>
  <c r="F3466" i="12" s="1"/>
  <c r="E3465" i="12"/>
  <c r="F3465" i="12" s="1"/>
  <c r="E3464" i="12"/>
  <c r="E3463" i="12"/>
  <c r="F3463" i="12" s="1"/>
  <c r="E3462" i="12"/>
  <c r="F3462" i="12" s="1"/>
  <c r="E3461" i="12"/>
  <c r="F3461" i="12" s="1"/>
  <c r="E3460" i="12"/>
  <c r="E3459" i="12"/>
  <c r="F3459" i="12" s="1"/>
  <c r="E3458" i="12"/>
  <c r="F3458" i="12" s="1"/>
  <c r="E3457" i="12"/>
  <c r="F3457" i="12" s="1"/>
  <c r="E3456" i="12"/>
  <c r="E3455" i="12"/>
  <c r="F3455" i="12" s="1"/>
  <c r="E3454" i="12"/>
  <c r="F3454" i="12" s="1"/>
  <c r="E3453" i="12"/>
  <c r="F3453" i="12" s="1"/>
  <c r="E3452" i="12"/>
  <c r="E3451" i="12"/>
  <c r="F3451" i="12" s="1"/>
  <c r="E3450" i="12"/>
  <c r="F3450" i="12" s="1"/>
  <c r="E3449" i="12"/>
  <c r="F3449" i="12" s="1"/>
  <c r="E3448" i="12"/>
  <c r="E3447" i="12"/>
  <c r="F3447" i="12" s="1"/>
  <c r="E3446" i="12"/>
  <c r="F3446" i="12" s="1"/>
  <c r="E3445" i="12"/>
  <c r="F3445" i="12" s="1"/>
  <c r="E3444" i="12"/>
  <c r="E3443" i="12"/>
  <c r="F3443" i="12" s="1"/>
  <c r="E3442" i="12"/>
  <c r="F3442" i="12" s="1"/>
  <c r="E3441" i="12"/>
  <c r="F3441" i="12" s="1"/>
  <c r="E3440" i="12"/>
  <c r="E3439" i="12"/>
  <c r="F3439" i="12" s="1"/>
  <c r="E3438" i="12"/>
  <c r="F3438" i="12" s="1"/>
  <c r="E3437" i="12"/>
  <c r="F3437" i="12" s="1"/>
  <c r="E3436" i="12"/>
  <c r="E3435" i="12"/>
  <c r="F3435" i="12" s="1"/>
  <c r="E3434" i="12"/>
  <c r="F3434" i="12" s="1"/>
  <c r="E3433" i="12"/>
  <c r="F3433" i="12" s="1"/>
  <c r="E3432" i="12"/>
  <c r="E3431" i="12"/>
  <c r="F3431" i="12" s="1"/>
  <c r="E3430" i="12"/>
  <c r="F3430" i="12" s="1"/>
  <c r="E3429" i="12"/>
  <c r="F3429" i="12" s="1"/>
  <c r="E3428" i="12"/>
  <c r="E3427" i="12"/>
  <c r="F3427" i="12" s="1"/>
  <c r="E3426" i="12"/>
  <c r="F3426" i="12" s="1"/>
  <c r="E3425" i="12"/>
  <c r="F3425" i="12" s="1"/>
  <c r="E3424" i="12"/>
  <c r="E3423" i="12"/>
  <c r="F3423" i="12" s="1"/>
  <c r="E3422" i="12"/>
  <c r="F3422" i="12" s="1"/>
  <c r="E3421" i="12"/>
  <c r="F3421" i="12" s="1"/>
  <c r="E3420" i="12"/>
  <c r="E3419" i="12"/>
  <c r="F3419" i="12" s="1"/>
  <c r="E3418" i="12"/>
  <c r="F3418" i="12" s="1"/>
  <c r="E3417" i="12"/>
  <c r="F3417" i="12" s="1"/>
  <c r="E3416" i="12"/>
  <c r="E3415" i="12"/>
  <c r="F3415" i="12" s="1"/>
  <c r="E3414" i="12"/>
  <c r="F3414" i="12" s="1"/>
  <c r="E3413" i="12"/>
  <c r="F3413" i="12" s="1"/>
  <c r="E3412" i="12"/>
  <c r="E3411" i="12"/>
  <c r="F3411" i="12" s="1"/>
  <c r="E3410" i="12"/>
  <c r="F3410" i="12" s="1"/>
  <c r="E3409" i="12"/>
  <c r="F3409" i="12" s="1"/>
  <c r="E3408" i="12"/>
  <c r="E3407" i="12"/>
  <c r="F3407" i="12" s="1"/>
  <c r="E3406" i="12"/>
  <c r="F3406" i="12" s="1"/>
  <c r="E3405" i="12"/>
  <c r="F3405" i="12" s="1"/>
  <c r="E3404" i="12"/>
  <c r="E3403" i="12"/>
  <c r="F3403" i="12" s="1"/>
  <c r="E3402" i="12"/>
  <c r="F3402" i="12" s="1"/>
  <c r="E3401" i="12"/>
  <c r="F3401" i="12" s="1"/>
  <c r="E3400" i="12"/>
  <c r="E3399" i="12"/>
  <c r="F3399" i="12" s="1"/>
  <c r="E3398" i="12"/>
  <c r="F3398" i="12" s="1"/>
  <c r="E3397" i="12"/>
  <c r="F3397" i="12" s="1"/>
  <c r="E3396" i="12"/>
  <c r="E3395" i="12"/>
  <c r="F3395" i="12" s="1"/>
  <c r="E3394" i="12"/>
  <c r="F3394" i="12" s="1"/>
  <c r="E3393" i="12"/>
  <c r="F3393" i="12" s="1"/>
  <c r="E3392" i="12"/>
  <c r="E3391" i="12"/>
  <c r="F3391" i="12" s="1"/>
  <c r="E3390" i="12"/>
  <c r="F3390" i="12" s="1"/>
  <c r="E3389" i="12"/>
  <c r="F3389" i="12" s="1"/>
  <c r="E3388" i="12"/>
  <c r="E3387" i="12"/>
  <c r="F3387" i="12" s="1"/>
  <c r="E3386" i="12"/>
  <c r="F3386" i="12" s="1"/>
  <c r="E3385" i="12"/>
  <c r="F3385" i="12" s="1"/>
  <c r="E3384" i="12"/>
  <c r="E3383" i="12"/>
  <c r="F3383" i="12" s="1"/>
  <c r="E3382" i="12"/>
  <c r="F3382" i="12" s="1"/>
  <c r="E3381" i="12"/>
  <c r="F3381" i="12" s="1"/>
  <c r="E3380" i="12"/>
  <c r="E3379" i="12"/>
  <c r="F3379" i="12" s="1"/>
  <c r="E3378" i="12"/>
  <c r="F3378" i="12" s="1"/>
  <c r="E3377" i="12"/>
  <c r="F3377" i="12" s="1"/>
  <c r="E3376" i="12"/>
  <c r="E3375" i="12"/>
  <c r="F3375" i="12" s="1"/>
  <c r="E3374" i="12"/>
  <c r="F3374" i="12" s="1"/>
  <c r="E3373" i="12"/>
  <c r="F3373" i="12" s="1"/>
  <c r="E3372" i="12"/>
  <c r="E3371" i="12"/>
  <c r="F3371" i="12" s="1"/>
  <c r="E3370" i="12"/>
  <c r="F3370" i="12" s="1"/>
  <c r="E3369" i="12"/>
  <c r="F3369" i="12" s="1"/>
  <c r="E3368" i="12"/>
  <c r="E3367" i="12"/>
  <c r="F3367" i="12" s="1"/>
  <c r="E3366" i="12"/>
  <c r="F3366" i="12" s="1"/>
  <c r="E3365" i="12"/>
  <c r="F3365" i="12" s="1"/>
  <c r="E3364" i="12"/>
  <c r="E3363" i="12"/>
  <c r="F3363" i="12" s="1"/>
  <c r="E3362" i="12"/>
  <c r="F3362" i="12" s="1"/>
  <c r="E3361" i="12"/>
  <c r="F3361" i="12" s="1"/>
  <c r="E3360" i="12"/>
  <c r="E3359" i="12"/>
  <c r="F3359" i="12" s="1"/>
  <c r="E3358" i="12"/>
  <c r="F3358" i="12" s="1"/>
  <c r="E3357" i="12"/>
  <c r="F3357" i="12" s="1"/>
  <c r="E3356" i="12"/>
  <c r="E3355" i="12"/>
  <c r="F3355" i="12" s="1"/>
  <c r="E3354" i="12"/>
  <c r="F3354" i="12" s="1"/>
  <c r="E3353" i="12"/>
  <c r="F3353" i="12" s="1"/>
  <c r="E3352" i="12"/>
  <c r="E3351" i="12"/>
  <c r="F3351" i="12" s="1"/>
  <c r="E3350" i="12"/>
  <c r="F3350" i="12" s="1"/>
  <c r="E3349" i="12"/>
  <c r="F3349" i="12" s="1"/>
  <c r="E3348" i="12"/>
  <c r="E3347" i="12"/>
  <c r="F3347" i="12" s="1"/>
  <c r="E3346" i="12"/>
  <c r="F3346" i="12" s="1"/>
  <c r="E3345" i="12"/>
  <c r="F3345" i="12" s="1"/>
  <c r="E3344" i="12"/>
  <c r="E3343" i="12"/>
  <c r="F3343" i="12" s="1"/>
  <c r="E3342" i="12"/>
  <c r="F3342" i="12" s="1"/>
  <c r="E3341" i="12"/>
  <c r="F3341" i="12" s="1"/>
  <c r="E3340" i="12"/>
  <c r="E3339" i="12"/>
  <c r="F3339" i="12" s="1"/>
  <c r="E3338" i="12"/>
  <c r="F3338" i="12" s="1"/>
  <c r="E3337" i="12"/>
  <c r="F3337" i="12" s="1"/>
  <c r="E3336" i="12"/>
  <c r="E3335" i="12"/>
  <c r="F3335" i="12" s="1"/>
  <c r="E3334" i="12"/>
  <c r="F3334" i="12" s="1"/>
  <c r="E3333" i="12"/>
  <c r="F3333" i="12" s="1"/>
  <c r="E3332" i="12"/>
  <c r="E3331" i="12"/>
  <c r="F3331" i="12" s="1"/>
  <c r="E3330" i="12"/>
  <c r="F3330" i="12" s="1"/>
  <c r="E3329" i="12"/>
  <c r="F3329" i="12" s="1"/>
  <c r="E3328" i="12"/>
  <c r="E3327" i="12"/>
  <c r="F3327" i="12" s="1"/>
  <c r="E3326" i="12"/>
  <c r="F3326" i="12" s="1"/>
  <c r="E3325" i="12"/>
  <c r="F3325" i="12" s="1"/>
  <c r="E3324" i="12"/>
  <c r="E3323" i="12"/>
  <c r="F3323" i="12" s="1"/>
  <c r="E3322" i="12"/>
  <c r="F3322" i="12" s="1"/>
  <c r="E3321" i="12"/>
  <c r="F3321" i="12" s="1"/>
  <c r="E3320" i="12"/>
  <c r="E3319" i="12"/>
  <c r="F3319" i="12" s="1"/>
  <c r="E3318" i="12"/>
  <c r="F3318" i="12" s="1"/>
  <c r="E3317" i="12"/>
  <c r="F3317" i="12" s="1"/>
  <c r="E3316" i="12"/>
  <c r="E3315" i="12"/>
  <c r="F3315" i="12" s="1"/>
  <c r="E3314" i="12"/>
  <c r="F3314" i="12" s="1"/>
  <c r="E3313" i="12"/>
  <c r="F3313" i="12" s="1"/>
  <c r="E3312" i="12"/>
  <c r="E3311" i="12"/>
  <c r="F3311" i="12" s="1"/>
  <c r="E3310" i="12"/>
  <c r="F3310" i="12" s="1"/>
  <c r="E3309" i="12"/>
  <c r="F3309" i="12" s="1"/>
  <c r="E3308" i="12"/>
  <c r="E3307" i="12"/>
  <c r="F3307" i="12" s="1"/>
  <c r="E3306" i="12"/>
  <c r="F3306" i="12" s="1"/>
  <c r="E3305" i="12"/>
  <c r="F3305" i="12" s="1"/>
  <c r="E3304" i="12"/>
  <c r="E3303" i="12"/>
  <c r="F3303" i="12" s="1"/>
  <c r="E3302" i="12"/>
  <c r="F3302" i="12" s="1"/>
  <c r="E3301" i="12"/>
  <c r="F3301" i="12" s="1"/>
  <c r="E3300" i="12"/>
  <c r="E3299" i="12"/>
  <c r="F3299" i="12" s="1"/>
  <c r="E3298" i="12"/>
  <c r="F3298" i="12" s="1"/>
  <c r="E3297" i="12"/>
  <c r="F3297" i="12" s="1"/>
  <c r="E3296" i="12"/>
  <c r="E3295" i="12"/>
  <c r="F3295" i="12" s="1"/>
  <c r="E3294" i="12"/>
  <c r="F3294" i="12" s="1"/>
  <c r="E3293" i="12"/>
  <c r="F3293" i="12" s="1"/>
  <c r="E3292" i="12"/>
  <c r="E3291" i="12"/>
  <c r="F3291" i="12" s="1"/>
  <c r="E3290" i="12"/>
  <c r="F3290" i="12" s="1"/>
  <c r="E3289" i="12"/>
  <c r="F3289" i="12" s="1"/>
  <c r="E3288" i="12"/>
  <c r="E3287" i="12"/>
  <c r="F3287" i="12" s="1"/>
  <c r="E3286" i="12"/>
  <c r="F3286" i="12" s="1"/>
  <c r="E3285" i="12"/>
  <c r="F3285" i="12" s="1"/>
  <c r="E3284" i="12"/>
  <c r="E3283" i="12"/>
  <c r="F3283" i="12" s="1"/>
  <c r="E3282" i="12"/>
  <c r="F3282" i="12" s="1"/>
  <c r="E3281" i="12"/>
  <c r="F3281" i="12" s="1"/>
  <c r="E3280" i="12"/>
  <c r="E3279" i="12"/>
  <c r="F3279" i="12" s="1"/>
  <c r="E3278" i="12"/>
  <c r="F3278" i="12" s="1"/>
  <c r="E3277" i="12"/>
  <c r="F3277" i="12" s="1"/>
  <c r="E3276" i="12"/>
  <c r="E3275" i="12"/>
  <c r="F3275" i="12" s="1"/>
  <c r="E3274" i="12"/>
  <c r="F3274" i="12" s="1"/>
  <c r="E3273" i="12"/>
  <c r="F3273" i="12" s="1"/>
  <c r="E3272" i="12"/>
  <c r="E3271" i="12"/>
  <c r="F3271" i="12" s="1"/>
  <c r="E3270" i="12"/>
  <c r="F3270" i="12" s="1"/>
  <c r="E3269" i="12"/>
  <c r="F3269" i="12" s="1"/>
  <c r="E3268" i="12"/>
  <c r="E3267" i="12"/>
  <c r="F3267" i="12" s="1"/>
  <c r="E3266" i="12"/>
  <c r="F3266" i="12" s="1"/>
  <c r="E3265" i="12"/>
  <c r="F3265" i="12" s="1"/>
  <c r="E3264" i="12"/>
  <c r="E3263" i="12"/>
  <c r="F3263" i="12" s="1"/>
  <c r="E3262" i="12"/>
  <c r="F3262" i="12" s="1"/>
  <c r="E3261" i="12"/>
  <c r="F3261" i="12" s="1"/>
  <c r="E3260" i="12"/>
  <c r="E3259" i="12"/>
  <c r="F3259" i="12" s="1"/>
  <c r="E3258" i="12"/>
  <c r="F3258" i="12" s="1"/>
  <c r="E3257" i="12"/>
  <c r="F3257" i="12" s="1"/>
  <c r="E3256" i="12"/>
  <c r="E3255" i="12"/>
  <c r="F3255" i="12" s="1"/>
  <c r="E3254" i="12"/>
  <c r="F3254" i="12" s="1"/>
  <c r="E3253" i="12"/>
  <c r="F3253" i="12" s="1"/>
  <c r="E3252" i="12"/>
  <c r="E3251" i="12"/>
  <c r="F3251" i="12" s="1"/>
  <c r="E3250" i="12"/>
  <c r="F3250" i="12" s="1"/>
  <c r="E3249" i="12"/>
  <c r="F3249" i="12" s="1"/>
  <c r="E3248" i="12"/>
  <c r="E3247" i="12"/>
  <c r="F3247" i="12" s="1"/>
  <c r="E3246" i="12"/>
  <c r="F3246" i="12" s="1"/>
  <c r="E3245" i="12"/>
  <c r="F3245" i="12" s="1"/>
  <c r="E3244" i="12"/>
  <c r="E3243" i="12"/>
  <c r="F3243" i="12" s="1"/>
  <c r="E3242" i="12"/>
  <c r="F3242" i="12" s="1"/>
  <c r="E3241" i="12"/>
  <c r="F3241" i="12" s="1"/>
  <c r="E3240" i="12"/>
  <c r="E3239" i="12"/>
  <c r="F3239" i="12" s="1"/>
  <c r="E3238" i="12"/>
  <c r="F3238" i="12" s="1"/>
  <c r="E3237" i="12"/>
  <c r="F3237" i="12" s="1"/>
  <c r="E3236" i="12"/>
  <c r="E3235" i="12"/>
  <c r="F3235" i="12" s="1"/>
  <c r="E3234" i="12"/>
  <c r="F3234" i="12" s="1"/>
  <c r="E3233" i="12"/>
  <c r="F3233" i="12" s="1"/>
  <c r="E3232" i="12"/>
  <c r="E3231" i="12"/>
  <c r="F3231" i="12" s="1"/>
  <c r="E3230" i="12"/>
  <c r="F3230" i="12" s="1"/>
  <c r="E3229" i="12"/>
  <c r="F3229" i="12" s="1"/>
  <c r="E3228" i="12"/>
  <c r="E3227" i="12"/>
  <c r="F3227" i="12" s="1"/>
  <c r="E3226" i="12"/>
  <c r="F3226" i="12" s="1"/>
  <c r="E3225" i="12"/>
  <c r="F3225" i="12" s="1"/>
  <c r="E3224" i="12"/>
  <c r="E3223" i="12"/>
  <c r="F3223" i="12" s="1"/>
  <c r="E3222" i="12"/>
  <c r="F3222" i="12" s="1"/>
  <c r="E3221" i="12"/>
  <c r="F3221" i="12" s="1"/>
  <c r="E3220" i="12"/>
  <c r="E3219" i="12"/>
  <c r="F3219" i="12" s="1"/>
  <c r="E3218" i="12"/>
  <c r="F3218" i="12" s="1"/>
  <c r="E3217" i="12"/>
  <c r="F3217" i="12" s="1"/>
  <c r="E3216" i="12"/>
  <c r="E3215" i="12"/>
  <c r="F3215" i="12" s="1"/>
  <c r="E3214" i="12"/>
  <c r="F3214" i="12" s="1"/>
  <c r="E3213" i="12"/>
  <c r="F3213" i="12" s="1"/>
  <c r="E3212" i="12"/>
  <c r="E3211" i="12"/>
  <c r="F3211" i="12" s="1"/>
  <c r="E3210" i="12"/>
  <c r="F3210" i="12" s="1"/>
  <c r="E3209" i="12"/>
  <c r="F3209" i="12" s="1"/>
  <c r="E3208" i="12"/>
  <c r="E3207" i="12"/>
  <c r="F3207" i="12" s="1"/>
  <c r="E3206" i="12"/>
  <c r="F3206" i="12" s="1"/>
  <c r="E3205" i="12"/>
  <c r="F3205" i="12" s="1"/>
  <c r="E3204" i="12"/>
  <c r="E3203" i="12"/>
  <c r="F3203" i="12" s="1"/>
  <c r="E3202" i="12"/>
  <c r="F3202" i="12" s="1"/>
  <c r="E3201" i="12"/>
  <c r="F3201" i="12" s="1"/>
  <c r="E3200" i="12"/>
  <c r="E3199" i="12"/>
  <c r="F3199" i="12" s="1"/>
  <c r="E3198" i="12"/>
  <c r="F3198" i="12" s="1"/>
  <c r="E3197" i="12"/>
  <c r="F3197" i="12" s="1"/>
  <c r="E3196" i="12"/>
  <c r="E3195" i="12"/>
  <c r="F3195" i="12" s="1"/>
  <c r="E3194" i="12"/>
  <c r="F3194" i="12" s="1"/>
  <c r="E3193" i="12"/>
  <c r="F3193" i="12" s="1"/>
  <c r="E3192" i="12"/>
  <c r="E3191" i="12"/>
  <c r="F3191" i="12" s="1"/>
  <c r="E3190" i="12"/>
  <c r="F3190" i="12" s="1"/>
  <c r="E3189" i="12"/>
  <c r="F3189" i="12" s="1"/>
  <c r="E3188" i="12"/>
  <c r="E3187" i="12"/>
  <c r="F3187" i="12" s="1"/>
  <c r="E3186" i="12"/>
  <c r="F3186" i="12" s="1"/>
  <c r="E3185" i="12"/>
  <c r="F3185" i="12" s="1"/>
  <c r="E3184" i="12"/>
  <c r="E3183" i="12"/>
  <c r="F3183" i="12" s="1"/>
  <c r="E3182" i="12"/>
  <c r="F3182" i="12" s="1"/>
  <c r="E3181" i="12"/>
  <c r="F3181" i="12" s="1"/>
  <c r="E3180" i="12"/>
  <c r="E3179" i="12"/>
  <c r="F3179" i="12" s="1"/>
  <c r="E3178" i="12"/>
  <c r="F3178" i="12" s="1"/>
  <c r="E3177" i="12"/>
  <c r="F3177" i="12" s="1"/>
  <c r="E3176" i="12"/>
  <c r="E3175" i="12"/>
  <c r="F3175" i="12" s="1"/>
  <c r="E3174" i="12"/>
  <c r="F3174" i="12" s="1"/>
  <c r="E3173" i="12"/>
  <c r="F3173" i="12" s="1"/>
  <c r="E3172" i="12"/>
  <c r="E3171" i="12"/>
  <c r="F3171" i="12" s="1"/>
  <c r="E3170" i="12"/>
  <c r="F3170" i="12" s="1"/>
  <c r="E3169" i="12"/>
  <c r="F3169" i="12" s="1"/>
  <c r="E3168" i="12"/>
  <c r="E3167" i="12"/>
  <c r="F3167" i="12" s="1"/>
  <c r="E3166" i="12"/>
  <c r="F3166" i="12" s="1"/>
  <c r="E3165" i="12"/>
  <c r="F3165" i="12" s="1"/>
  <c r="E3164" i="12"/>
  <c r="E3163" i="12"/>
  <c r="F3163" i="12" s="1"/>
  <c r="E3162" i="12"/>
  <c r="F3162" i="12" s="1"/>
  <c r="E3161" i="12"/>
  <c r="F3161" i="12" s="1"/>
  <c r="E3160" i="12"/>
  <c r="E3159" i="12"/>
  <c r="F3159" i="12" s="1"/>
  <c r="E3158" i="12"/>
  <c r="F3158" i="12" s="1"/>
  <c r="E3157" i="12"/>
  <c r="F3157" i="12" s="1"/>
  <c r="E3156" i="12"/>
  <c r="E3155" i="12"/>
  <c r="F3155" i="12" s="1"/>
  <c r="E3154" i="12"/>
  <c r="F3154" i="12" s="1"/>
  <c r="E3153" i="12"/>
  <c r="F3153" i="12" s="1"/>
  <c r="E3152" i="12"/>
  <c r="E3151" i="12"/>
  <c r="F3151" i="12" s="1"/>
  <c r="E3150" i="12"/>
  <c r="F3150" i="12" s="1"/>
  <c r="E3149" i="12"/>
  <c r="F3149" i="12" s="1"/>
  <c r="E3148" i="12"/>
  <c r="E3147" i="12"/>
  <c r="F3147" i="12" s="1"/>
  <c r="E3146" i="12"/>
  <c r="F3146" i="12" s="1"/>
  <c r="E3145" i="12"/>
  <c r="F3145" i="12" s="1"/>
  <c r="E3144" i="12"/>
  <c r="E3143" i="12"/>
  <c r="F3143" i="12" s="1"/>
  <c r="E3142" i="12"/>
  <c r="F3142" i="12" s="1"/>
  <c r="E3141" i="12"/>
  <c r="F3141" i="12" s="1"/>
  <c r="E3140" i="12"/>
  <c r="E3139" i="12"/>
  <c r="F3139" i="12" s="1"/>
  <c r="E3138" i="12"/>
  <c r="F3138" i="12" s="1"/>
  <c r="E3137" i="12"/>
  <c r="F3137" i="12" s="1"/>
  <c r="E3136" i="12"/>
  <c r="E3135" i="12"/>
  <c r="F3135" i="12" s="1"/>
  <c r="E3134" i="12"/>
  <c r="F3134" i="12" s="1"/>
  <c r="E3133" i="12"/>
  <c r="F3133" i="12" s="1"/>
  <c r="E3132" i="12"/>
  <c r="E3131" i="12"/>
  <c r="F3131" i="12" s="1"/>
  <c r="E3130" i="12"/>
  <c r="F3130" i="12" s="1"/>
  <c r="E3129" i="12"/>
  <c r="F3129" i="12" s="1"/>
  <c r="E3128" i="12"/>
  <c r="E3127" i="12"/>
  <c r="F3127" i="12" s="1"/>
  <c r="E3126" i="12"/>
  <c r="F3126" i="12" s="1"/>
  <c r="E3125" i="12"/>
  <c r="F3125" i="12" s="1"/>
  <c r="E3124" i="12"/>
  <c r="E3123" i="12"/>
  <c r="F3123" i="12" s="1"/>
  <c r="E3122" i="12"/>
  <c r="F3122" i="12" s="1"/>
  <c r="E3121" i="12"/>
  <c r="F3121" i="12" s="1"/>
  <c r="E3120" i="12"/>
  <c r="E3119" i="12"/>
  <c r="F3119" i="12" s="1"/>
  <c r="E3118" i="12"/>
  <c r="F3118" i="12" s="1"/>
  <c r="E3117" i="12"/>
  <c r="F3117" i="12" s="1"/>
  <c r="E3116" i="12"/>
  <c r="E3115" i="12"/>
  <c r="F3115" i="12" s="1"/>
  <c r="E3114" i="12"/>
  <c r="F3114" i="12" s="1"/>
  <c r="E3113" i="12"/>
  <c r="F3113" i="12" s="1"/>
  <c r="E3112" i="12"/>
  <c r="E3111" i="12"/>
  <c r="F3111" i="12" s="1"/>
  <c r="E3110" i="12"/>
  <c r="F3110" i="12" s="1"/>
  <c r="E3109" i="12"/>
  <c r="F3109" i="12" s="1"/>
  <c r="E3108" i="12"/>
  <c r="E3107" i="12"/>
  <c r="F3107" i="12" s="1"/>
  <c r="E3106" i="12"/>
  <c r="F3106" i="12" s="1"/>
  <c r="E3105" i="12"/>
  <c r="F3105" i="12" s="1"/>
  <c r="E3104" i="12"/>
  <c r="E3103" i="12"/>
  <c r="F3103" i="12" s="1"/>
  <c r="E3102" i="12"/>
  <c r="F3102" i="12" s="1"/>
  <c r="E3101" i="12"/>
  <c r="F3101" i="12" s="1"/>
  <c r="E3100" i="12"/>
  <c r="E3099" i="12"/>
  <c r="F3099" i="12" s="1"/>
  <c r="E3098" i="12"/>
  <c r="F3098" i="12" s="1"/>
  <c r="E3097" i="12"/>
  <c r="F3097" i="12" s="1"/>
  <c r="E3096" i="12"/>
  <c r="E3095" i="12"/>
  <c r="F3095" i="12" s="1"/>
  <c r="E3094" i="12"/>
  <c r="F3094" i="12" s="1"/>
  <c r="E3093" i="12"/>
  <c r="F3093" i="12" s="1"/>
  <c r="E3092" i="12"/>
  <c r="E3091" i="12"/>
  <c r="F3091" i="12" s="1"/>
  <c r="E3090" i="12"/>
  <c r="F3090" i="12" s="1"/>
  <c r="E3089" i="12"/>
  <c r="F3089" i="12" s="1"/>
  <c r="E3088" i="12"/>
  <c r="E3087" i="12"/>
  <c r="F3087" i="12" s="1"/>
  <c r="E3086" i="12"/>
  <c r="F3086" i="12" s="1"/>
  <c r="E3085" i="12"/>
  <c r="F3085" i="12" s="1"/>
  <c r="E3084" i="12"/>
  <c r="E3083" i="12"/>
  <c r="F3083" i="12" s="1"/>
  <c r="E3082" i="12"/>
  <c r="F3082" i="12" s="1"/>
  <c r="E3081" i="12"/>
  <c r="F3081" i="12" s="1"/>
  <c r="E3080" i="12"/>
  <c r="E3079" i="12"/>
  <c r="F3079" i="12" s="1"/>
  <c r="E3078" i="12"/>
  <c r="F3078" i="12" s="1"/>
  <c r="E3077" i="12"/>
  <c r="F3077" i="12" s="1"/>
  <c r="E3076" i="12"/>
  <c r="E3075" i="12"/>
  <c r="F3075" i="12" s="1"/>
  <c r="E3074" i="12"/>
  <c r="F3074" i="12" s="1"/>
  <c r="E3073" i="12"/>
  <c r="F3073" i="12" s="1"/>
  <c r="E3072" i="12"/>
  <c r="E3071" i="12"/>
  <c r="F3071" i="12" s="1"/>
  <c r="E3070" i="12"/>
  <c r="F3070" i="12" s="1"/>
  <c r="E3069" i="12"/>
  <c r="F3069" i="12" s="1"/>
  <c r="E3068" i="12"/>
  <c r="E3067" i="12"/>
  <c r="F3067" i="12" s="1"/>
  <c r="E3066" i="12"/>
  <c r="F3066" i="12" s="1"/>
  <c r="E3065" i="12"/>
  <c r="F3065" i="12" s="1"/>
  <c r="E3064" i="12"/>
  <c r="E3063" i="12"/>
  <c r="F3063" i="12" s="1"/>
  <c r="E3062" i="12"/>
  <c r="F3062" i="12" s="1"/>
  <c r="E3061" i="12"/>
  <c r="F3061" i="12" s="1"/>
  <c r="E3060" i="12"/>
  <c r="E3059" i="12"/>
  <c r="F3059" i="12" s="1"/>
  <c r="E3058" i="12"/>
  <c r="F3058" i="12" s="1"/>
  <c r="E3057" i="12"/>
  <c r="F3057" i="12" s="1"/>
  <c r="E3056" i="12"/>
  <c r="E3055" i="12"/>
  <c r="F3055" i="12" s="1"/>
  <c r="E3054" i="12"/>
  <c r="F3054" i="12" s="1"/>
  <c r="E3053" i="12"/>
  <c r="F3053" i="12" s="1"/>
  <c r="E3052" i="12"/>
  <c r="E3051" i="12"/>
  <c r="F3051" i="12" s="1"/>
  <c r="E3050" i="12"/>
  <c r="F3050" i="12" s="1"/>
  <c r="E3049" i="12"/>
  <c r="F3049" i="12" s="1"/>
  <c r="E3048" i="12"/>
  <c r="E3047" i="12"/>
  <c r="F3047" i="12" s="1"/>
  <c r="E3046" i="12"/>
  <c r="F3046" i="12" s="1"/>
  <c r="E3045" i="12"/>
  <c r="F3045" i="12" s="1"/>
  <c r="E3044" i="12"/>
  <c r="E3043" i="12"/>
  <c r="F3043" i="12" s="1"/>
  <c r="E3042" i="12"/>
  <c r="F3042" i="12" s="1"/>
  <c r="E3041" i="12"/>
  <c r="F3041" i="12" s="1"/>
  <c r="E3040" i="12"/>
  <c r="E3039" i="12"/>
  <c r="F3039" i="12" s="1"/>
  <c r="E3038" i="12"/>
  <c r="F3038" i="12" s="1"/>
  <c r="E3037" i="12"/>
  <c r="F3037" i="12" s="1"/>
  <c r="E3036" i="12"/>
  <c r="E3035" i="12"/>
  <c r="F3035" i="12" s="1"/>
  <c r="E3034" i="12"/>
  <c r="F3034" i="12" s="1"/>
  <c r="E3033" i="12"/>
  <c r="F3033" i="12" s="1"/>
  <c r="E3032" i="12"/>
  <c r="E3031" i="12"/>
  <c r="F3031" i="12" s="1"/>
  <c r="E3030" i="12"/>
  <c r="F3030" i="12" s="1"/>
  <c r="E3029" i="12"/>
  <c r="F3029" i="12" s="1"/>
  <c r="E3028" i="12"/>
  <c r="E3027" i="12"/>
  <c r="F3027" i="12" s="1"/>
  <c r="E3026" i="12"/>
  <c r="F3026" i="12" s="1"/>
  <c r="E3025" i="12"/>
  <c r="F3025" i="12" s="1"/>
  <c r="E3024" i="12"/>
  <c r="E3023" i="12"/>
  <c r="F3023" i="12" s="1"/>
  <c r="E3022" i="12"/>
  <c r="F3022" i="12" s="1"/>
  <c r="E3021" i="12"/>
  <c r="F3021" i="12" s="1"/>
  <c r="E3020" i="12"/>
  <c r="E3019" i="12"/>
  <c r="F3019" i="12" s="1"/>
  <c r="E3018" i="12"/>
  <c r="F3018" i="12" s="1"/>
  <c r="E3017" i="12"/>
  <c r="F3017" i="12" s="1"/>
  <c r="E3016" i="12"/>
  <c r="E3015" i="12"/>
  <c r="F3015" i="12" s="1"/>
  <c r="E3014" i="12"/>
  <c r="F3014" i="12" s="1"/>
  <c r="E3013" i="12"/>
  <c r="F3013" i="12" s="1"/>
  <c r="E3012" i="12"/>
  <c r="E3011" i="12"/>
  <c r="F3011" i="12" s="1"/>
  <c r="E3010" i="12"/>
  <c r="F3010" i="12" s="1"/>
  <c r="E3009" i="12"/>
  <c r="F3009" i="12" s="1"/>
  <c r="E3008" i="12"/>
  <c r="E3007" i="12"/>
  <c r="F3007" i="12" s="1"/>
  <c r="E3006" i="12"/>
  <c r="F3006" i="12" s="1"/>
  <c r="E3005" i="12"/>
  <c r="F3005" i="12" s="1"/>
  <c r="E3004" i="12"/>
  <c r="E3003" i="12"/>
  <c r="F3003" i="12" s="1"/>
  <c r="E3002" i="12"/>
  <c r="F3002" i="12" s="1"/>
  <c r="E3001" i="12"/>
  <c r="F3001" i="12" s="1"/>
  <c r="E3000" i="12"/>
  <c r="E2999" i="12"/>
  <c r="F2999" i="12" s="1"/>
  <c r="E2998" i="12"/>
  <c r="F2998" i="12" s="1"/>
  <c r="E2997" i="12"/>
  <c r="F2997" i="12" s="1"/>
  <c r="E2996" i="12"/>
  <c r="E2995" i="12"/>
  <c r="F2995" i="12" s="1"/>
  <c r="E2994" i="12"/>
  <c r="F2994" i="12" s="1"/>
  <c r="E2993" i="12"/>
  <c r="F2993" i="12" s="1"/>
  <c r="E2992" i="12"/>
  <c r="E2991" i="12"/>
  <c r="F2991" i="12" s="1"/>
  <c r="E2990" i="12"/>
  <c r="F2990" i="12" s="1"/>
  <c r="E2989" i="12"/>
  <c r="F2989" i="12" s="1"/>
  <c r="E2988" i="12"/>
  <c r="E2987" i="12"/>
  <c r="F2987" i="12" s="1"/>
  <c r="E2986" i="12"/>
  <c r="F2986" i="12" s="1"/>
  <c r="E2985" i="12"/>
  <c r="F2985" i="12" s="1"/>
  <c r="E2984" i="12"/>
  <c r="E2983" i="12"/>
  <c r="F2983" i="12" s="1"/>
  <c r="E2982" i="12"/>
  <c r="F2982" i="12" s="1"/>
  <c r="E2981" i="12"/>
  <c r="F2981" i="12" s="1"/>
  <c r="E2980" i="12"/>
  <c r="E2979" i="12"/>
  <c r="F2979" i="12" s="1"/>
  <c r="E2978" i="12"/>
  <c r="F2978" i="12" s="1"/>
  <c r="E2977" i="12"/>
  <c r="F2977" i="12" s="1"/>
  <c r="E2976" i="12"/>
  <c r="E2975" i="12"/>
  <c r="F2975" i="12" s="1"/>
  <c r="E2974" i="12"/>
  <c r="F2974" i="12" s="1"/>
  <c r="E2973" i="12"/>
  <c r="F2973" i="12" s="1"/>
  <c r="E2972" i="12"/>
  <c r="E2971" i="12"/>
  <c r="F2971" i="12" s="1"/>
  <c r="E2970" i="12"/>
  <c r="F2970" i="12" s="1"/>
  <c r="E2969" i="12"/>
  <c r="F2969" i="12" s="1"/>
  <c r="E2968" i="12"/>
  <c r="E2967" i="12"/>
  <c r="F2967" i="12" s="1"/>
  <c r="E2966" i="12"/>
  <c r="F2966" i="12" s="1"/>
  <c r="E2965" i="12"/>
  <c r="F2965" i="12" s="1"/>
  <c r="E2964" i="12"/>
  <c r="E2963" i="12"/>
  <c r="F2963" i="12" s="1"/>
  <c r="E2962" i="12"/>
  <c r="F2962" i="12" s="1"/>
  <c r="E2961" i="12"/>
  <c r="F2961" i="12" s="1"/>
  <c r="E2960" i="12"/>
  <c r="E2959" i="12"/>
  <c r="F2959" i="12" s="1"/>
  <c r="E2958" i="12"/>
  <c r="F2958" i="12" s="1"/>
  <c r="E2957" i="12"/>
  <c r="F2957" i="12" s="1"/>
  <c r="E2956" i="12"/>
  <c r="E2955" i="12"/>
  <c r="F2955" i="12" s="1"/>
  <c r="E2954" i="12"/>
  <c r="F2954" i="12" s="1"/>
  <c r="E2953" i="12"/>
  <c r="F2953" i="12" s="1"/>
  <c r="E2952" i="12"/>
  <c r="E2951" i="12"/>
  <c r="F2951" i="12" s="1"/>
  <c r="E2950" i="12"/>
  <c r="F2950" i="12" s="1"/>
  <c r="E2949" i="12"/>
  <c r="F2949" i="12" s="1"/>
  <c r="E2948" i="12"/>
  <c r="E2947" i="12"/>
  <c r="F2947" i="12" s="1"/>
  <c r="E2946" i="12"/>
  <c r="F2946" i="12" s="1"/>
  <c r="E2945" i="12"/>
  <c r="F2945" i="12" s="1"/>
  <c r="E2944" i="12"/>
  <c r="E2943" i="12"/>
  <c r="F2943" i="12" s="1"/>
  <c r="E2942" i="12"/>
  <c r="F2942" i="12" s="1"/>
  <c r="E2941" i="12"/>
  <c r="F2941" i="12" s="1"/>
  <c r="E2940" i="12"/>
  <c r="E2939" i="12"/>
  <c r="F2939" i="12" s="1"/>
  <c r="E2938" i="12"/>
  <c r="F2938" i="12" s="1"/>
  <c r="E2937" i="12"/>
  <c r="F2937" i="12" s="1"/>
  <c r="E2936" i="12"/>
  <c r="E2935" i="12"/>
  <c r="F2935" i="12" s="1"/>
  <c r="E2934" i="12"/>
  <c r="F2934" i="12" s="1"/>
  <c r="E2933" i="12"/>
  <c r="F2933" i="12" s="1"/>
  <c r="E2932" i="12"/>
  <c r="E2931" i="12"/>
  <c r="F2931" i="12" s="1"/>
  <c r="E2930" i="12"/>
  <c r="F2930" i="12" s="1"/>
  <c r="E2929" i="12"/>
  <c r="F2929" i="12" s="1"/>
  <c r="E2928" i="12"/>
  <c r="E2927" i="12"/>
  <c r="F2927" i="12" s="1"/>
  <c r="E2926" i="12"/>
  <c r="F2926" i="12" s="1"/>
  <c r="E2925" i="12"/>
  <c r="F2925" i="12" s="1"/>
  <c r="E2924" i="12"/>
  <c r="E2923" i="12"/>
  <c r="F2923" i="12" s="1"/>
  <c r="E2922" i="12"/>
  <c r="F2922" i="12" s="1"/>
  <c r="E2921" i="12"/>
  <c r="F2921" i="12" s="1"/>
  <c r="E2920" i="12"/>
  <c r="E2919" i="12"/>
  <c r="F2919" i="12" s="1"/>
  <c r="E2918" i="12"/>
  <c r="F2918" i="12" s="1"/>
  <c r="E2917" i="12"/>
  <c r="F2917" i="12" s="1"/>
  <c r="E2916" i="12"/>
  <c r="E2915" i="12"/>
  <c r="F2915" i="12" s="1"/>
  <c r="E2914" i="12"/>
  <c r="F2914" i="12" s="1"/>
  <c r="E2913" i="12"/>
  <c r="F2913" i="12" s="1"/>
  <c r="E2912" i="12"/>
  <c r="E2911" i="12"/>
  <c r="F2911" i="12" s="1"/>
  <c r="E2910" i="12"/>
  <c r="F2910" i="12" s="1"/>
  <c r="E2909" i="12"/>
  <c r="F2909" i="12" s="1"/>
  <c r="E2908" i="12"/>
  <c r="E2907" i="12"/>
  <c r="F2907" i="12" s="1"/>
  <c r="E2906" i="12"/>
  <c r="F2906" i="12" s="1"/>
  <c r="E2905" i="12"/>
  <c r="F2905" i="12" s="1"/>
  <c r="E2904" i="12"/>
  <c r="E2903" i="12"/>
  <c r="F2903" i="12" s="1"/>
  <c r="E2902" i="12"/>
  <c r="F2902" i="12" s="1"/>
  <c r="E2901" i="12"/>
  <c r="F2901" i="12" s="1"/>
  <c r="E2900" i="12"/>
  <c r="E2899" i="12"/>
  <c r="F2899" i="12" s="1"/>
  <c r="E2898" i="12"/>
  <c r="F2898" i="12" s="1"/>
  <c r="E2897" i="12"/>
  <c r="F2897" i="12" s="1"/>
  <c r="E2896" i="12"/>
  <c r="E2895" i="12"/>
  <c r="F2895" i="12" s="1"/>
  <c r="E2894" i="12"/>
  <c r="F2894" i="12" s="1"/>
  <c r="E2893" i="12"/>
  <c r="F2893" i="12" s="1"/>
  <c r="E2892" i="12"/>
  <c r="E2891" i="12"/>
  <c r="F2891" i="12" s="1"/>
  <c r="E2890" i="12"/>
  <c r="F2890" i="12" s="1"/>
  <c r="E2889" i="12"/>
  <c r="F2889" i="12" s="1"/>
  <c r="E2888" i="12"/>
  <c r="E2887" i="12"/>
  <c r="F2887" i="12" s="1"/>
  <c r="E2886" i="12"/>
  <c r="F2886" i="12" s="1"/>
  <c r="E2885" i="12"/>
  <c r="F2885" i="12" s="1"/>
  <c r="E2884" i="12"/>
  <c r="E2883" i="12"/>
  <c r="F2883" i="12" s="1"/>
  <c r="E2882" i="12"/>
  <c r="F2882" i="12" s="1"/>
  <c r="E2881" i="12"/>
  <c r="F2881" i="12" s="1"/>
  <c r="E2880" i="12"/>
  <c r="E2879" i="12"/>
  <c r="F2879" i="12" s="1"/>
  <c r="E2878" i="12"/>
  <c r="F2878" i="12" s="1"/>
  <c r="E2877" i="12"/>
  <c r="F2877" i="12" s="1"/>
  <c r="E2876" i="12"/>
  <c r="E2875" i="12"/>
  <c r="F2875" i="12" s="1"/>
  <c r="E2874" i="12"/>
  <c r="F2874" i="12" s="1"/>
  <c r="E2873" i="12"/>
  <c r="F2873" i="12" s="1"/>
  <c r="E2872" i="12"/>
  <c r="E2871" i="12"/>
  <c r="F2871" i="12" s="1"/>
  <c r="E2870" i="12"/>
  <c r="F2870" i="12" s="1"/>
  <c r="E2869" i="12"/>
  <c r="F2869" i="12" s="1"/>
  <c r="E2868" i="12"/>
  <c r="E2867" i="12"/>
  <c r="F2867" i="12" s="1"/>
  <c r="E2866" i="12"/>
  <c r="F2866" i="12" s="1"/>
  <c r="E2865" i="12"/>
  <c r="F2865" i="12" s="1"/>
  <c r="E2864" i="12"/>
  <c r="E2863" i="12"/>
  <c r="F2863" i="12" s="1"/>
  <c r="E2862" i="12"/>
  <c r="F2862" i="12" s="1"/>
  <c r="E2861" i="12"/>
  <c r="F2861" i="12" s="1"/>
  <c r="E2860" i="12"/>
  <c r="E2859" i="12"/>
  <c r="F2859" i="12" s="1"/>
  <c r="E2858" i="12"/>
  <c r="F2858" i="12" s="1"/>
  <c r="E2857" i="12"/>
  <c r="F2857" i="12" s="1"/>
  <c r="E2856" i="12"/>
  <c r="E2855" i="12"/>
  <c r="F2855" i="12" s="1"/>
  <c r="E2854" i="12"/>
  <c r="F2854" i="12" s="1"/>
  <c r="E2853" i="12"/>
  <c r="F2853" i="12" s="1"/>
  <c r="E2852" i="12"/>
  <c r="E2851" i="12"/>
  <c r="F2851" i="12" s="1"/>
  <c r="E2850" i="12"/>
  <c r="F2850" i="12" s="1"/>
  <c r="E2849" i="12"/>
  <c r="F2849" i="12" s="1"/>
  <c r="E2848" i="12"/>
  <c r="E2847" i="12"/>
  <c r="F2847" i="12" s="1"/>
  <c r="E2846" i="12"/>
  <c r="F2846" i="12" s="1"/>
  <c r="E2845" i="12"/>
  <c r="F2845" i="12" s="1"/>
  <c r="E2844" i="12"/>
  <c r="E2843" i="12"/>
  <c r="F2843" i="12" s="1"/>
  <c r="E2842" i="12"/>
  <c r="F2842" i="12" s="1"/>
  <c r="E2841" i="12"/>
  <c r="F2841" i="12" s="1"/>
  <c r="E2840" i="12"/>
  <c r="E2839" i="12"/>
  <c r="F2839" i="12" s="1"/>
  <c r="E2838" i="12"/>
  <c r="F2838" i="12" s="1"/>
  <c r="E2837" i="12"/>
  <c r="F2837" i="12" s="1"/>
  <c r="E2836" i="12"/>
  <c r="E2835" i="12"/>
  <c r="F2835" i="12" s="1"/>
  <c r="E2834" i="12"/>
  <c r="F2834" i="12" s="1"/>
  <c r="E2833" i="12"/>
  <c r="F2833" i="12" s="1"/>
  <c r="E2832" i="12"/>
  <c r="E2831" i="12"/>
  <c r="F2831" i="12" s="1"/>
  <c r="E2830" i="12"/>
  <c r="F2830" i="12" s="1"/>
  <c r="E2829" i="12"/>
  <c r="F2829" i="12" s="1"/>
  <c r="E2828" i="12"/>
  <c r="E2827" i="12"/>
  <c r="F2827" i="12" s="1"/>
  <c r="E2826" i="12"/>
  <c r="F2826" i="12" s="1"/>
  <c r="E2825" i="12"/>
  <c r="F2825" i="12" s="1"/>
  <c r="E2824" i="12"/>
  <c r="E2823" i="12"/>
  <c r="F2823" i="12" s="1"/>
  <c r="E2822" i="12"/>
  <c r="F2822" i="12" s="1"/>
  <c r="E2821" i="12"/>
  <c r="F2821" i="12" s="1"/>
  <c r="E2820" i="12"/>
  <c r="E2819" i="12"/>
  <c r="F2819" i="12" s="1"/>
  <c r="E2818" i="12"/>
  <c r="F2818" i="12" s="1"/>
  <c r="E2817" i="12"/>
  <c r="F2817" i="12" s="1"/>
  <c r="E2816" i="12"/>
  <c r="E2815" i="12"/>
  <c r="F2815" i="12" s="1"/>
  <c r="E2814" i="12"/>
  <c r="F2814" i="12" s="1"/>
  <c r="E2813" i="12"/>
  <c r="F2813" i="12" s="1"/>
  <c r="E2812" i="12"/>
  <c r="E2811" i="12"/>
  <c r="F2811" i="12" s="1"/>
  <c r="E2810" i="12"/>
  <c r="F2810" i="12" s="1"/>
  <c r="E2809" i="12"/>
  <c r="F2809" i="12" s="1"/>
  <c r="E2808" i="12"/>
  <c r="E2807" i="12"/>
  <c r="F2807" i="12" s="1"/>
  <c r="E2806" i="12"/>
  <c r="F2806" i="12" s="1"/>
  <c r="E2805" i="12"/>
  <c r="F2805" i="12" s="1"/>
  <c r="E2804" i="12"/>
  <c r="E2803" i="12"/>
  <c r="F2803" i="12" s="1"/>
  <c r="E2802" i="12"/>
  <c r="F2802" i="12" s="1"/>
  <c r="E2801" i="12"/>
  <c r="F2801" i="12" s="1"/>
  <c r="E2800" i="12"/>
  <c r="E2799" i="12"/>
  <c r="F2799" i="12" s="1"/>
  <c r="E2798" i="12"/>
  <c r="F2798" i="12" s="1"/>
  <c r="E2797" i="12"/>
  <c r="F2797" i="12" s="1"/>
  <c r="E2796" i="12"/>
  <c r="E2795" i="12"/>
  <c r="F2795" i="12" s="1"/>
  <c r="E2794" i="12"/>
  <c r="F2794" i="12" s="1"/>
  <c r="E2793" i="12"/>
  <c r="F2793" i="12" s="1"/>
  <c r="E2792" i="12"/>
  <c r="E2791" i="12"/>
  <c r="F2791" i="12" s="1"/>
  <c r="E2790" i="12"/>
  <c r="F2790" i="12" s="1"/>
  <c r="E2789" i="12"/>
  <c r="F2789" i="12" s="1"/>
  <c r="E2788" i="12"/>
  <c r="E2787" i="12"/>
  <c r="F2787" i="12" s="1"/>
  <c r="E2786" i="12"/>
  <c r="F2786" i="12" s="1"/>
  <c r="E2785" i="12"/>
  <c r="F2785" i="12" s="1"/>
  <c r="E2784" i="12"/>
  <c r="E2783" i="12"/>
  <c r="F2783" i="12" s="1"/>
  <c r="E2782" i="12"/>
  <c r="F2782" i="12" s="1"/>
  <c r="E2781" i="12"/>
  <c r="F2781" i="12" s="1"/>
  <c r="E2780" i="12"/>
  <c r="E2779" i="12"/>
  <c r="F2779" i="12" s="1"/>
  <c r="E2778" i="12"/>
  <c r="F2778" i="12" s="1"/>
  <c r="E2777" i="12"/>
  <c r="F2777" i="12" s="1"/>
  <c r="E2776" i="12"/>
  <c r="E2775" i="12"/>
  <c r="F2775" i="12" s="1"/>
  <c r="E2774" i="12"/>
  <c r="F2774" i="12" s="1"/>
  <c r="E2773" i="12"/>
  <c r="F2773" i="12" s="1"/>
  <c r="E2772" i="12"/>
  <c r="E2771" i="12"/>
  <c r="F2771" i="12" s="1"/>
  <c r="E2770" i="12"/>
  <c r="F2770" i="12" s="1"/>
  <c r="E2769" i="12"/>
  <c r="F2769" i="12" s="1"/>
  <c r="E2768" i="12"/>
  <c r="E2767" i="12"/>
  <c r="F2767" i="12" s="1"/>
  <c r="E2766" i="12"/>
  <c r="F2766" i="12" s="1"/>
  <c r="E2765" i="12"/>
  <c r="F2765" i="12" s="1"/>
  <c r="E2764" i="12"/>
  <c r="E2763" i="12"/>
  <c r="F2763" i="12" s="1"/>
  <c r="E2762" i="12"/>
  <c r="F2762" i="12" s="1"/>
  <c r="E2761" i="12"/>
  <c r="F2761" i="12" s="1"/>
  <c r="E2760" i="12"/>
  <c r="E2759" i="12"/>
  <c r="F2759" i="12" s="1"/>
  <c r="E2758" i="12"/>
  <c r="F2758" i="12" s="1"/>
  <c r="E2757" i="12"/>
  <c r="F2757" i="12" s="1"/>
  <c r="E2756" i="12"/>
  <c r="E2755" i="12"/>
  <c r="F2755" i="12" s="1"/>
  <c r="E2754" i="12"/>
  <c r="F2754" i="12" s="1"/>
  <c r="E2753" i="12"/>
  <c r="F2753" i="12" s="1"/>
  <c r="E2752" i="12"/>
  <c r="E2751" i="12"/>
  <c r="F2751" i="12" s="1"/>
  <c r="E2750" i="12"/>
  <c r="F2750" i="12" s="1"/>
  <c r="E2749" i="12"/>
  <c r="F2749" i="12" s="1"/>
  <c r="E2748" i="12"/>
  <c r="E2747" i="12"/>
  <c r="F2747" i="12" s="1"/>
  <c r="E2746" i="12"/>
  <c r="F2746" i="12" s="1"/>
  <c r="E2745" i="12"/>
  <c r="F2745" i="12" s="1"/>
  <c r="E2744" i="12"/>
  <c r="E2743" i="12"/>
  <c r="F2743" i="12" s="1"/>
  <c r="E2742" i="12"/>
  <c r="F2742" i="12" s="1"/>
  <c r="E2741" i="12"/>
  <c r="F2741" i="12" s="1"/>
  <c r="E2740" i="12"/>
  <c r="E2739" i="12"/>
  <c r="F2739" i="12" s="1"/>
  <c r="E2738" i="12"/>
  <c r="F2738" i="12" s="1"/>
  <c r="E2737" i="12"/>
  <c r="F2737" i="12" s="1"/>
  <c r="E2736" i="12"/>
  <c r="E2735" i="12"/>
  <c r="F2735" i="12" s="1"/>
  <c r="E2734" i="12"/>
  <c r="F2734" i="12" s="1"/>
  <c r="E2733" i="12"/>
  <c r="F2733" i="12" s="1"/>
  <c r="E2732" i="12"/>
  <c r="E2731" i="12"/>
  <c r="F2731" i="12" s="1"/>
  <c r="E2730" i="12"/>
  <c r="F2730" i="12" s="1"/>
  <c r="E2729" i="12"/>
  <c r="F2729" i="12" s="1"/>
  <c r="E2728" i="12"/>
  <c r="E2727" i="12"/>
  <c r="F2727" i="12" s="1"/>
  <c r="E2726" i="12"/>
  <c r="F2726" i="12" s="1"/>
  <c r="E2725" i="12"/>
  <c r="F2725" i="12" s="1"/>
  <c r="E2724" i="12"/>
  <c r="E2723" i="12"/>
  <c r="F2723" i="12" s="1"/>
  <c r="E2722" i="12"/>
  <c r="F2722" i="12" s="1"/>
  <c r="E2721" i="12"/>
  <c r="F2721" i="12" s="1"/>
  <c r="E2720" i="12"/>
  <c r="E2719" i="12"/>
  <c r="F2719" i="12" s="1"/>
  <c r="E2718" i="12"/>
  <c r="F2718" i="12" s="1"/>
  <c r="E2717" i="12"/>
  <c r="F2717" i="12" s="1"/>
  <c r="E2716" i="12"/>
  <c r="E2715" i="12"/>
  <c r="F2715" i="12" s="1"/>
  <c r="E2714" i="12"/>
  <c r="F2714" i="12" s="1"/>
  <c r="E2713" i="12"/>
  <c r="F2713" i="12" s="1"/>
  <c r="E2712" i="12"/>
  <c r="E2711" i="12"/>
  <c r="F2711" i="12" s="1"/>
  <c r="E2710" i="12"/>
  <c r="F2710" i="12" s="1"/>
  <c r="E2709" i="12"/>
  <c r="F2709" i="12" s="1"/>
  <c r="E2708" i="12"/>
  <c r="E2707" i="12"/>
  <c r="F2707" i="12" s="1"/>
  <c r="E2706" i="12"/>
  <c r="F2706" i="12" s="1"/>
  <c r="E2705" i="12"/>
  <c r="F2705" i="12" s="1"/>
  <c r="E2704" i="12"/>
  <c r="E2703" i="12"/>
  <c r="F2703" i="12" s="1"/>
  <c r="E2702" i="12"/>
  <c r="F2702" i="12" s="1"/>
  <c r="E2701" i="12"/>
  <c r="F2701" i="12" s="1"/>
  <c r="E2700" i="12"/>
  <c r="E2699" i="12"/>
  <c r="F2699" i="12" s="1"/>
  <c r="E2698" i="12"/>
  <c r="F2698" i="12" s="1"/>
  <c r="E2697" i="12"/>
  <c r="F2697" i="12" s="1"/>
  <c r="E2696" i="12"/>
  <c r="E2695" i="12"/>
  <c r="F2695" i="12" s="1"/>
  <c r="E2694" i="12"/>
  <c r="F2694" i="12" s="1"/>
  <c r="E2693" i="12"/>
  <c r="F2693" i="12" s="1"/>
  <c r="E2692" i="12"/>
  <c r="E2691" i="12"/>
  <c r="F2691" i="12" s="1"/>
  <c r="E2690" i="12"/>
  <c r="F2690" i="12" s="1"/>
  <c r="E2689" i="12"/>
  <c r="F2689" i="12" s="1"/>
  <c r="E2688" i="12"/>
  <c r="E2687" i="12"/>
  <c r="F2687" i="12" s="1"/>
  <c r="E2686" i="12"/>
  <c r="F2686" i="12" s="1"/>
  <c r="E2685" i="12"/>
  <c r="F2685" i="12" s="1"/>
  <c r="E2684" i="12"/>
  <c r="E2683" i="12"/>
  <c r="F2683" i="12" s="1"/>
  <c r="E2682" i="12"/>
  <c r="F2682" i="12" s="1"/>
  <c r="E2681" i="12"/>
  <c r="F2681" i="12" s="1"/>
  <c r="E2680" i="12"/>
  <c r="E2679" i="12"/>
  <c r="F2679" i="12" s="1"/>
  <c r="E2678" i="12"/>
  <c r="F2678" i="12" s="1"/>
  <c r="E2677" i="12"/>
  <c r="F2677" i="12" s="1"/>
  <c r="E2676" i="12"/>
  <c r="E2675" i="12"/>
  <c r="F2675" i="12" s="1"/>
  <c r="E2674" i="12"/>
  <c r="F2674" i="12" s="1"/>
  <c r="E2673" i="12"/>
  <c r="F2673" i="12" s="1"/>
  <c r="E2672" i="12"/>
  <c r="E2671" i="12"/>
  <c r="F2671" i="12" s="1"/>
  <c r="E2670" i="12"/>
  <c r="F2670" i="12" s="1"/>
  <c r="E2669" i="12"/>
  <c r="F2669" i="12" s="1"/>
  <c r="E2668" i="12"/>
  <c r="E2667" i="12"/>
  <c r="F2667" i="12" s="1"/>
  <c r="E2666" i="12"/>
  <c r="F2666" i="12" s="1"/>
  <c r="E2665" i="12"/>
  <c r="F2665" i="12" s="1"/>
  <c r="E2664" i="12"/>
  <c r="E2663" i="12"/>
  <c r="F2663" i="12" s="1"/>
  <c r="E2662" i="12"/>
  <c r="F2662" i="12" s="1"/>
  <c r="E2661" i="12"/>
  <c r="F2661" i="12" s="1"/>
  <c r="E2660" i="12"/>
  <c r="E2659" i="12"/>
  <c r="F2659" i="12" s="1"/>
  <c r="E2658" i="12"/>
  <c r="F2658" i="12" s="1"/>
  <c r="E2657" i="12"/>
  <c r="F2657" i="12" s="1"/>
  <c r="E2656" i="12"/>
  <c r="E2655" i="12"/>
  <c r="F2655" i="12" s="1"/>
  <c r="E2654" i="12"/>
  <c r="F2654" i="12" s="1"/>
  <c r="E2653" i="12"/>
  <c r="F2653" i="12" s="1"/>
  <c r="E2652" i="12"/>
  <c r="E2651" i="12"/>
  <c r="F2651" i="12" s="1"/>
  <c r="E2650" i="12"/>
  <c r="F2650" i="12" s="1"/>
  <c r="E2649" i="12"/>
  <c r="F2649" i="12" s="1"/>
  <c r="E2648" i="12"/>
  <c r="E2647" i="12"/>
  <c r="F2647" i="12" s="1"/>
  <c r="E2646" i="12"/>
  <c r="F2646" i="12" s="1"/>
  <c r="E2645" i="12"/>
  <c r="F2645" i="12" s="1"/>
  <c r="E2644" i="12"/>
  <c r="E2643" i="12"/>
  <c r="F2643" i="12" s="1"/>
  <c r="E2642" i="12"/>
  <c r="F2642" i="12" s="1"/>
  <c r="E2641" i="12"/>
  <c r="F2641" i="12" s="1"/>
  <c r="E2640" i="12"/>
  <c r="E2639" i="12"/>
  <c r="F2639" i="12" s="1"/>
  <c r="E2638" i="12"/>
  <c r="F2638" i="12" s="1"/>
  <c r="E2637" i="12"/>
  <c r="F2637" i="12" s="1"/>
  <c r="E2636" i="12"/>
  <c r="E2635" i="12"/>
  <c r="F2635" i="12" s="1"/>
  <c r="E2634" i="12"/>
  <c r="F2634" i="12" s="1"/>
  <c r="E2633" i="12"/>
  <c r="F2633" i="12" s="1"/>
  <c r="E2632" i="12"/>
  <c r="E2631" i="12"/>
  <c r="F2631" i="12" s="1"/>
  <c r="E2630" i="12"/>
  <c r="F2630" i="12" s="1"/>
  <c r="E2629" i="12"/>
  <c r="F2629" i="12" s="1"/>
  <c r="E2628" i="12"/>
  <c r="E2627" i="12"/>
  <c r="F2627" i="12" s="1"/>
  <c r="E2626" i="12"/>
  <c r="F2626" i="12" s="1"/>
  <c r="E2625" i="12"/>
  <c r="F2625" i="12" s="1"/>
  <c r="E2624" i="12"/>
  <c r="E2623" i="12"/>
  <c r="F2623" i="12" s="1"/>
  <c r="E2622" i="12"/>
  <c r="F2622" i="12" s="1"/>
  <c r="E2621" i="12"/>
  <c r="F2621" i="12" s="1"/>
  <c r="E2620" i="12"/>
  <c r="E2619" i="12"/>
  <c r="F2619" i="12" s="1"/>
  <c r="E2618" i="12"/>
  <c r="F2618" i="12" s="1"/>
  <c r="E2617" i="12"/>
  <c r="F2617" i="12" s="1"/>
  <c r="E2616" i="12"/>
  <c r="E2615" i="12"/>
  <c r="F2615" i="12" s="1"/>
  <c r="E2614" i="12"/>
  <c r="F2614" i="12" s="1"/>
  <c r="E2613" i="12"/>
  <c r="F2613" i="12" s="1"/>
  <c r="E2612" i="12"/>
  <c r="E2611" i="12"/>
  <c r="F2611" i="12" s="1"/>
  <c r="E2610" i="12"/>
  <c r="F2610" i="12" s="1"/>
  <c r="E2609" i="12"/>
  <c r="F2609" i="12" s="1"/>
  <c r="E2608" i="12"/>
  <c r="E2607" i="12"/>
  <c r="F2607" i="12" s="1"/>
  <c r="E2606" i="12"/>
  <c r="F2606" i="12" s="1"/>
  <c r="E2605" i="12"/>
  <c r="F2605" i="12" s="1"/>
  <c r="E2604" i="12"/>
  <c r="E2603" i="12"/>
  <c r="F2603" i="12" s="1"/>
  <c r="E2602" i="12"/>
  <c r="F2602" i="12" s="1"/>
  <c r="E2601" i="12"/>
  <c r="F2601" i="12" s="1"/>
  <c r="E2600" i="12"/>
  <c r="E2599" i="12"/>
  <c r="F2599" i="12" s="1"/>
  <c r="E2598" i="12"/>
  <c r="F2598" i="12" s="1"/>
  <c r="E2597" i="12"/>
  <c r="F2597" i="12" s="1"/>
  <c r="E2596" i="12"/>
  <c r="E2595" i="12"/>
  <c r="F2595" i="12" s="1"/>
  <c r="E2594" i="12"/>
  <c r="F2594" i="12" s="1"/>
  <c r="E2593" i="12"/>
  <c r="F2593" i="12" s="1"/>
  <c r="E2592" i="12"/>
  <c r="E2591" i="12"/>
  <c r="F2591" i="12" s="1"/>
  <c r="E2590" i="12"/>
  <c r="F2590" i="12" s="1"/>
  <c r="E2589" i="12"/>
  <c r="F2589" i="12" s="1"/>
  <c r="E2588" i="12"/>
  <c r="E2587" i="12"/>
  <c r="F2587" i="12" s="1"/>
  <c r="E2586" i="12"/>
  <c r="F2586" i="12" s="1"/>
  <c r="E2585" i="12"/>
  <c r="F2585" i="12" s="1"/>
  <c r="E2584" i="12"/>
  <c r="E2583" i="12"/>
  <c r="F2583" i="12" s="1"/>
  <c r="E2582" i="12"/>
  <c r="F2582" i="12" s="1"/>
  <c r="E2581" i="12"/>
  <c r="F2581" i="12" s="1"/>
  <c r="E2580" i="12"/>
  <c r="E2579" i="12"/>
  <c r="F2579" i="12" s="1"/>
  <c r="E2578" i="12"/>
  <c r="F2578" i="12" s="1"/>
  <c r="E2577" i="12"/>
  <c r="F2577" i="12" s="1"/>
  <c r="E2576" i="12"/>
  <c r="E2575" i="12"/>
  <c r="F2575" i="12" s="1"/>
  <c r="E2574" i="12"/>
  <c r="F2574" i="12" s="1"/>
  <c r="E2573" i="12"/>
  <c r="F2573" i="12" s="1"/>
  <c r="E2572" i="12"/>
  <c r="E2571" i="12"/>
  <c r="F2571" i="12" s="1"/>
  <c r="E2570" i="12"/>
  <c r="F2570" i="12" s="1"/>
  <c r="E2569" i="12"/>
  <c r="F2569" i="12" s="1"/>
  <c r="E2568" i="12"/>
  <c r="E2567" i="12"/>
  <c r="F2567" i="12" s="1"/>
  <c r="E2566" i="12"/>
  <c r="F2566" i="12" s="1"/>
  <c r="E2565" i="12"/>
  <c r="F2565" i="12" s="1"/>
  <c r="E2564" i="12"/>
  <c r="E2563" i="12"/>
  <c r="F2563" i="12" s="1"/>
  <c r="E2562" i="12"/>
  <c r="F2562" i="12" s="1"/>
  <c r="E2561" i="12"/>
  <c r="F2561" i="12" s="1"/>
  <c r="E2560" i="12"/>
  <c r="E2559" i="12"/>
  <c r="F2559" i="12" s="1"/>
  <c r="E2558" i="12"/>
  <c r="F2558" i="12" s="1"/>
  <c r="E2557" i="12"/>
  <c r="F2557" i="12" s="1"/>
  <c r="E2556" i="12"/>
  <c r="E2555" i="12"/>
  <c r="F2555" i="12" s="1"/>
  <c r="E2554" i="12"/>
  <c r="F2554" i="12" s="1"/>
  <c r="E2553" i="12"/>
  <c r="F2553" i="12" s="1"/>
  <c r="E2552" i="12"/>
  <c r="E2551" i="12"/>
  <c r="F2551" i="12" s="1"/>
  <c r="E2550" i="12"/>
  <c r="F2550" i="12" s="1"/>
  <c r="E2549" i="12"/>
  <c r="F2549" i="12" s="1"/>
  <c r="E2548" i="12"/>
  <c r="E2547" i="12"/>
  <c r="F2547" i="12" s="1"/>
  <c r="E2546" i="12"/>
  <c r="F2546" i="12" s="1"/>
  <c r="E2545" i="12"/>
  <c r="F2545" i="12" s="1"/>
  <c r="E2544" i="12"/>
  <c r="E2543" i="12"/>
  <c r="F2543" i="12" s="1"/>
  <c r="E2542" i="12"/>
  <c r="F2542" i="12" s="1"/>
  <c r="E2541" i="12"/>
  <c r="F2541" i="12" s="1"/>
  <c r="E2540" i="12"/>
  <c r="E2539" i="12"/>
  <c r="F2539" i="12" s="1"/>
  <c r="E2538" i="12"/>
  <c r="F2538" i="12" s="1"/>
  <c r="E2537" i="12"/>
  <c r="F2537" i="12" s="1"/>
  <c r="E2536" i="12"/>
  <c r="E2535" i="12"/>
  <c r="F2535" i="12" s="1"/>
  <c r="E2534" i="12"/>
  <c r="F2534" i="12" s="1"/>
  <c r="E2533" i="12"/>
  <c r="F2533" i="12" s="1"/>
  <c r="E2532" i="12"/>
  <c r="E2531" i="12"/>
  <c r="F2531" i="12" s="1"/>
  <c r="E2530" i="12"/>
  <c r="F2530" i="12" s="1"/>
  <c r="E2529" i="12"/>
  <c r="F2529" i="12" s="1"/>
  <c r="E2528" i="12"/>
  <c r="E2527" i="12"/>
  <c r="F2527" i="12" s="1"/>
  <c r="E2526" i="12"/>
  <c r="F2526" i="12" s="1"/>
  <c r="E2525" i="12"/>
  <c r="F2525" i="12" s="1"/>
  <c r="E2524" i="12"/>
  <c r="E2523" i="12"/>
  <c r="F2523" i="12" s="1"/>
  <c r="E2522" i="12"/>
  <c r="F2522" i="12" s="1"/>
  <c r="E2521" i="12"/>
  <c r="F2521" i="12" s="1"/>
  <c r="E2520" i="12"/>
  <c r="E2519" i="12"/>
  <c r="F2519" i="12" s="1"/>
  <c r="E2518" i="12"/>
  <c r="F2518" i="12" s="1"/>
  <c r="E2517" i="12"/>
  <c r="F2517" i="12" s="1"/>
  <c r="E2516" i="12"/>
  <c r="E2515" i="12"/>
  <c r="F2515" i="12" s="1"/>
  <c r="E2514" i="12"/>
  <c r="F2514" i="12" s="1"/>
  <c r="E2513" i="12"/>
  <c r="F2513" i="12" s="1"/>
  <c r="E2512" i="12"/>
  <c r="E2511" i="12"/>
  <c r="F2511" i="12" s="1"/>
  <c r="E2510" i="12"/>
  <c r="E2509" i="12"/>
  <c r="F2509" i="12" s="1"/>
  <c r="E2508" i="12"/>
  <c r="F2508" i="12" s="1"/>
  <c r="E2507" i="12"/>
  <c r="F2507" i="12" s="1"/>
  <c r="E2506" i="12"/>
  <c r="E2505" i="12"/>
  <c r="F2505" i="12" s="1"/>
  <c r="E2504" i="12"/>
  <c r="F2504" i="12" s="1"/>
  <c r="E2503" i="12"/>
  <c r="F2503" i="12" s="1"/>
  <c r="E2502" i="12"/>
  <c r="E2501" i="12"/>
  <c r="F2501" i="12" s="1"/>
  <c r="E2500" i="12"/>
  <c r="F2500" i="12" s="1"/>
  <c r="E2499" i="12"/>
  <c r="F2499" i="12" s="1"/>
  <c r="E2498" i="12"/>
  <c r="E2497" i="12"/>
  <c r="F2497" i="12" s="1"/>
  <c r="E2496" i="12"/>
  <c r="F2496" i="12" s="1"/>
  <c r="E2495" i="12"/>
  <c r="F2495" i="12" s="1"/>
  <c r="E2494" i="12"/>
  <c r="E2493" i="12"/>
  <c r="F2493" i="12" s="1"/>
  <c r="E2492" i="12"/>
  <c r="F2492" i="12" s="1"/>
  <c r="E2491" i="12"/>
  <c r="E2490" i="12"/>
  <c r="E2489" i="12"/>
  <c r="F2489" i="12" s="1"/>
  <c r="E2488" i="12"/>
  <c r="F2488" i="12" s="1"/>
  <c r="E2487" i="12"/>
  <c r="F2487" i="12" s="1"/>
  <c r="E2486" i="12"/>
  <c r="E2485" i="12"/>
  <c r="F2485" i="12" s="1"/>
  <c r="E2484" i="12"/>
  <c r="F2484" i="12" s="1"/>
  <c r="E2483" i="12"/>
  <c r="F2483" i="12" s="1"/>
  <c r="E2482" i="12"/>
  <c r="E2481" i="12"/>
  <c r="F2481" i="12" s="1"/>
  <c r="E2480" i="12"/>
  <c r="F2480" i="12" s="1"/>
  <c r="E2479" i="12"/>
  <c r="F2479" i="12" s="1"/>
  <c r="E2478" i="12"/>
  <c r="E2477" i="12"/>
  <c r="F2477" i="12" s="1"/>
  <c r="E2476" i="12"/>
  <c r="F2476" i="12" s="1"/>
  <c r="E2475" i="12"/>
  <c r="F2475" i="12" s="1"/>
  <c r="E2474" i="12"/>
  <c r="E2473" i="12"/>
  <c r="F2473" i="12" s="1"/>
  <c r="E2472" i="12"/>
  <c r="F2472" i="12" s="1"/>
  <c r="E2471" i="12"/>
  <c r="F2471" i="12" s="1"/>
  <c r="E2470" i="12"/>
  <c r="E2469" i="12"/>
  <c r="F2469" i="12" s="1"/>
  <c r="E2468" i="12"/>
  <c r="F2468" i="12" s="1"/>
  <c r="E2467" i="12"/>
  <c r="F2467" i="12" s="1"/>
  <c r="E2466" i="12"/>
  <c r="E2465" i="12"/>
  <c r="F2465" i="12" s="1"/>
  <c r="E2464" i="12"/>
  <c r="F2464" i="12" s="1"/>
  <c r="E2463" i="12"/>
  <c r="F2463" i="12" s="1"/>
  <c r="E2462" i="12"/>
  <c r="E2461" i="12"/>
  <c r="F2461" i="12" s="1"/>
  <c r="E2460" i="12"/>
  <c r="F2460" i="12" s="1"/>
  <c r="E2459" i="12"/>
  <c r="E2458" i="12"/>
  <c r="E2457" i="12"/>
  <c r="F2457" i="12" s="1"/>
  <c r="E2456" i="12"/>
  <c r="F2456" i="12" s="1"/>
  <c r="E2455" i="12"/>
  <c r="F2455" i="12" s="1"/>
  <c r="E2454" i="12"/>
  <c r="E2453" i="12"/>
  <c r="F2453" i="12" s="1"/>
  <c r="E2452" i="12"/>
  <c r="F2452" i="12" s="1"/>
  <c r="E2451" i="12"/>
  <c r="F2451" i="12" s="1"/>
  <c r="E2450" i="12"/>
  <c r="E2449" i="12"/>
  <c r="E2448" i="12"/>
  <c r="F2448" i="12" s="1"/>
  <c r="E2447" i="12"/>
  <c r="F2447" i="12" s="1"/>
  <c r="E2446" i="12"/>
  <c r="E2445" i="12"/>
  <c r="F2445" i="12" s="1"/>
  <c r="E2444" i="12"/>
  <c r="F2444" i="12" s="1"/>
  <c r="E2443" i="12"/>
  <c r="F2443" i="12" s="1"/>
  <c r="E2442" i="12"/>
  <c r="E2441" i="12"/>
  <c r="F2441" i="12" s="1"/>
  <c r="E2440" i="12"/>
  <c r="F2440" i="12" s="1"/>
  <c r="E2439" i="12"/>
  <c r="F2439" i="12" s="1"/>
  <c r="E2438" i="12"/>
  <c r="E2437" i="12"/>
  <c r="F2437" i="12" s="1"/>
  <c r="E2436" i="12"/>
  <c r="F2436" i="12" s="1"/>
  <c r="E2435" i="12"/>
  <c r="F2435" i="12" s="1"/>
  <c r="E2434" i="12"/>
  <c r="E2433" i="12"/>
  <c r="E2432" i="12"/>
  <c r="F2432" i="12" s="1"/>
  <c r="E2431" i="12"/>
  <c r="F2431" i="12" s="1"/>
  <c r="E2430" i="12"/>
  <c r="E2429" i="12"/>
  <c r="F2429" i="12" s="1"/>
  <c r="E2428" i="12"/>
  <c r="F2428" i="12" s="1"/>
  <c r="E2427" i="12"/>
  <c r="F2427" i="12" s="1"/>
  <c r="E2426" i="12"/>
  <c r="E2425" i="12"/>
  <c r="F2425" i="12" s="1"/>
  <c r="E2424" i="12"/>
  <c r="F2424" i="12" s="1"/>
  <c r="E2423" i="12"/>
  <c r="F2423" i="12" s="1"/>
  <c r="E2422" i="12"/>
  <c r="E2421" i="12"/>
  <c r="F2421" i="12" s="1"/>
  <c r="E2420" i="12"/>
  <c r="F2420" i="12" s="1"/>
  <c r="E2419" i="12"/>
  <c r="F2419" i="12" s="1"/>
  <c r="E2418" i="12"/>
  <c r="E2417" i="12"/>
  <c r="E2416" i="12"/>
  <c r="F2416" i="12" s="1"/>
  <c r="E2415" i="12"/>
  <c r="F2415" i="12" s="1"/>
  <c r="E2414" i="12"/>
  <c r="E2413" i="12"/>
  <c r="F2413" i="12" s="1"/>
  <c r="E2412" i="12"/>
  <c r="F2412" i="12" s="1"/>
  <c r="E2411" i="12"/>
  <c r="F2411" i="12" s="1"/>
  <c r="E2410" i="12"/>
  <c r="E2409" i="12"/>
  <c r="F2409" i="12" s="1"/>
  <c r="E2408" i="12"/>
  <c r="F2408" i="12" s="1"/>
  <c r="E2407" i="12"/>
  <c r="F2407" i="12" s="1"/>
  <c r="E2406" i="12"/>
  <c r="E2405" i="12"/>
  <c r="F2405" i="12" s="1"/>
  <c r="E2404" i="12"/>
  <c r="F2404" i="12" s="1"/>
  <c r="E2403" i="12"/>
  <c r="F2403" i="12" s="1"/>
  <c r="E2402" i="12"/>
  <c r="F2402" i="12" s="1"/>
  <c r="E2401" i="12"/>
  <c r="F2401" i="12" s="1"/>
  <c r="E2400" i="12"/>
  <c r="F2400" i="12" s="1"/>
  <c r="E2399" i="12"/>
  <c r="F2399" i="12" s="1"/>
  <c r="E2398" i="12"/>
  <c r="E2397" i="12"/>
  <c r="E2396" i="12"/>
  <c r="F2396" i="12" s="1"/>
  <c r="E2395" i="12"/>
  <c r="F2395" i="12" s="1"/>
  <c r="E2394" i="12"/>
  <c r="E2393" i="12"/>
  <c r="F2393" i="12" s="1"/>
  <c r="E2392" i="12"/>
  <c r="F2392" i="12" s="1"/>
  <c r="E2391" i="12"/>
  <c r="F2391" i="12" s="1"/>
  <c r="E2390" i="12"/>
  <c r="E2389" i="12"/>
  <c r="F2389" i="12" s="1"/>
  <c r="E2388" i="12"/>
  <c r="F2388" i="12" s="1"/>
  <c r="E2387" i="12"/>
  <c r="F2387" i="12" s="1"/>
  <c r="E2386" i="12"/>
  <c r="F2386" i="12" s="1"/>
  <c r="E2385" i="12"/>
  <c r="F2385" i="12" s="1"/>
  <c r="E2384" i="12"/>
  <c r="F2384" i="12" s="1"/>
  <c r="E2383" i="12"/>
  <c r="F2383" i="12" s="1"/>
  <c r="E2382" i="12"/>
  <c r="E2381" i="12"/>
  <c r="F2381" i="12" s="1"/>
  <c r="E2380" i="12"/>
  <c r="F2380" i="12" s="1"/>
  <c r="E2379" i="12"/>
  <c r="F2379" i="12" s="1"/>
  <c r="E2378" i="12"/>
  <c r="E2377" i="12"/>
  <c r="F2377" i="12" s="1"/>
  <c r="E2376" i="12"/>
  <c r="E2375" i="12"/>
  <c r="F2375" i="12" s="1"/>
  <c r="E2374" i="12"/>
  <c r="E2373" i="12"/>
  <c r="F2373" i="12" s="1"/>
  <c r="E2372" i="12"/>
  <c r="F2372" i="12" s="1"/>
  <c r="E2371" i="12"/>
  <c r="F2371" i="12" s="1"/>
  <c r="E2370" i="12"/>
  <c r="F2370" i="12" s="1"/>
  <c r="E2369" i="12"/>
  <c r="F2369" i="12" s="1"/>
  <c r="E2368" i="12"/>
  <c r="F2368" i="12" s="1"/>
  <c r="E2367" i="12"/>
  <c r="F2367" i="12" s="1"/>
  <c r="E2366" i="12"/>
  <c r="E2365" i="12"/>
  <c r="F2365" i="12" s="1"/>
  <c r="E2364" i="12"/>
  <c r="F2364" i="12" s="1"/>
  <c r="E2363" i="12"/>
  <c r="F2363" i="12" s="1"/>
  <c r="E2362" i="12"/>
  <c r="E2361" i="12"/>
  <c r="F2361" i="12" s="1"/>
  <c r="E2360" i="12"/>
  <c r="F2360" i="12" s="1"/>
  <c r="E2359" i="12"/>
  <c r="F2359" i="12" s="1"/>
  <c r="E2358" i="12"/>
  <c r="E2357" i="12"/>
  <c r="F2357" i="12" s="1"/>
  <c r="E2356" i="12"/>
  <c r="F2356" i="12" s="1"/>
  <c r="E2355" i="12"/>
  <c r="F2355" i="12" s="1"/>
  <c r="E2354" i="12"/>
  <c r="E2353" i="12"/>
  <c r="F2353" i="12" s="1"/>
  <c r="E2352" i="12"/>
  <c r="F2352" i="12" s="1"/>
  <c r="E2351" i="12"/>
  <c r="F2351" i="12" s="1"/>
  <c r="E2350" i="12"/>
  <c r="E2349" i="12"/>
  <c r="F2349" i="12" s="1"/>
  <c r="E2348" i="12"/>
  <c r="F2348" i="12" s="1"/>
  <c r="E2347" i="12"/>
  <c r="F2347" i="12" s="1"/>
  <c r="E2346" i="12"/>
  <c r="E2345" i="12"/>
  <c r="F2345" i="12" s="1"/>
  <c r="E2344" i="12"/>
  <c r="F2344" i="12" s="1"/>
  <c r="E2343" i="12"/>
  <c r="F2343" i="12" s="1"/>
  <c r="E2342" i="12"/>
  <c r="E2341" i="12"/>
  <c r="F2341" i="12" s="1"/>
  <c r="E2340" i="12"/>
  <c r="F2340" i="12" s="1"/>
  <c r="E2339" i="12"/>
  <c r="F2339" i="12" s="1"/>
  <c r="E2338" i="12"/>
  <c r="F2338" i="12" s="1"/>
  <c r="E2337" i="12"/>
  <c r="F2337" i="12" s="1"/>
  <c r="E2336" i="12"/>
  <c r="F2336" i="12" s="1"/>
  <c r="E2335" i="12"/>
  <c r="F2335" i="12" s="1"/>
  <c r="E2334" i="12"/>
  <c r="E2333" i="12"/>
  <c r="E2332" i="12"/>
  <c r="F2332" i="12" s="1"/>
  <c r="E2331" i="12"/>
  <c r="F2331" i="12" s="1"/>
  <c r="E2330" i="12"/>
  <c r="E2329" i="12"/>
  <c r="F2329" i="12" s="1"/>
  <c r="E2328" i="12"/>
  <c r="F2328" i="12" s="1"/>
  <c r="E2327" i="12"/>
  <c r="F2327" i="12" s="1"/>
  <c r="E2326" i="12"/>
  <c r="E2325" i="12"/>
  <c r="F2325" i="12" s="1"/>
  <c r="E2324" i="12"/>
  <c r="F2324" i="12" s="1"/>
  <c r="E2323" i="12"/>
  <c r="F2323" i="12" s="1"/>
  <c r="E2322" i="12"/>
  <c r="F2322" i="12" s="1"/>
  <c r="E2321" i="12"/>
  <c r="F2321" i="12" s="1"/>
  <c r="E2320" i="12"/>
  <c r="F2320" i="12" s="1"/>
  <c r="E2319" i="12"/>
  <c r="F2319" i="12" s="1"/>
  <c r="E2318" i="12"/>
  <c r="E2317" i="12"/>
  <c r="F2317" i="12" s="1"/>
  <c r="E2316" i="12"/>
  <c r="F2316" i="12" s="1"/>
  <c r="E2315" i="12"/>
  <c r="F2315" i="12" s="1"/>
  <c r="E2314" i="12"/>
  <c r="E2313" i="12"/>
  <c r="F2313" i="12" s="1"/>
  <c r="E2312" i="12"/>
  <c r="E2311" i="12"/>
  <c r="F2311" i="12" s="1"/>
  <c r="E2310" i="12"/>
  <c r="E2309" i="12"/>
  <c r="F2309" i="12" s="1"/>
  <c r="E2308" i="12"/>
  <c r="F2308" i="12" s="1"/>
  <c r="E2307" i="12"/>
  <c r="F2307" i="12" s="1"/>
  <c r="E2306" i="12"/>
  <c r="F2306" i="12" s="1"/>
  <c r="E2305" i="12"/>
  <c r="F2305" i="12" s="1"/>
  <c r="E2304" i="12"/>
  <c r="F2304" i="12" s="1"/>
  <c r="E2303" i="12"/>
  <c r="F2303" i="12" s="1"/>
  <c r="E2302" i="12"/>
  <c r="E2301" i="12"/>
  <c r="F2301" i="12" s="1"/>
  <c r="E2300" i="12"/>
  <c r="F2300" i="12" s="1"/>
  <c r="E2299" i="12"/>
  <c r="F2299" i="12" s="1"/>
  <c r="E2298" i="12"/>
  <c r="E2297" i="12"/>
  <c r="F2297" i="12" s="1"/>
  <c r="E2296" i="12"/>
  <c r="F2296" i="12" s="1"/>
  <c r="E2295" i="12"/>
  <c r="F2295" i="12" s="1"/>
  <c r="E2294" i="12"/>
  <c r="E2293" i="12"/>
  <c r="F2293" i="12" s="1"/>
  <c r="E2292" i="12"/>
  <c r="F2292" i="12" s="1"/>
  <c r="E2291" i="12"/>
  <c r="F2291" i="12" s="1"/>
  <c r="E2290" i="12"/>
  <c r="E2289" i="12"/>
  <c r="F2289" i="12" s="1"/>
  <c r="E2288" i="12"/>
  <c r="F2288" i="12" s="1"/>
  <c r="E2287" i="12"/>
  <c r="F2287" i="12" s="1"/>
  <c r="E2286" i="12"/>
  <c r="E2285" i="12"/>
  <c r="F2285" i="12" s="1"/>
  <c r="E2284" i="12"/>
  <c r="F2284" i="12" s="1"/>
  <c r="E2283" i="12"/>
  <c r="F2283" i="12" s="1"/>
  <c r="E2282" i="12"/>
  <c r="E2281" i="12"/>
  <c r="F2281" i="12" s="1"/>
  <c r="E2280" i="12"/>
  <c r="F2280" i="12" s="1"/>
  <c r="E2279" i="12"/>
  <c r="F2279" i="12" s="1"/>
  <c r="E2278" i="12"/>
  <c r="E2277" i="12"/>
  <c r="F2277" i="12" s="1"/>
  <c r="E2276" i="12"/>
  <c r="F2276" i="12" s="1"/>
  <c r="E2275" i="12"/>
  <c r="F2275" i="12" s="1"/>
  <c r="E2274" i="12"/>
  <c r="F2274" i="12" s="1"/>
  <c r="E2273" i="12"/>
  <c r="F2273" i="12" s="1"/>
  <c r="E2272" i="12"/>
  <c r="F2272" i="12" s="1"/>
  <c r="E2271" i="12"/>
  <c r="F2271" i="12" s="1"/>
  <c r="E2270" i="12"/>
  <c r="E2269" i="12"/>
  <c r="E2268" i="12"/>
  <c r="F2268" i="12" s="1"/>
  <c r="E2267" i="12"/>
  <c r="F2267" i="12" s="1"/>
  <c r="E2266" i="12"/>
  <c r="E2265" i="12"/>
  <c r="F2265" i="12" s="1"/>
  <c r="E2264" i="12"/>
  <c r="F2264" i="12" s="1"/>
  <c r="E2263" i="12"/>
  <c r="F2263" i="12" s="1"/>
  <c r="E2262" i="12"/>
  <c r="E2261" i="12"/>
  <c r="F2261" i="12" s="1"/>
  <c r="E2260" i="12"/>
  <c r="F2260" i="12" s="1"/>
  <c r="E2259" i="12"/>
  <c r="F2259" i="12" s="1"/>
  <c r="E2258" i="12"/>
  <c r="F2258" i="12" s="1"/>
  <c r="E2257" i="12"/>
  <c r="F2257" i="12" s="1"/>
  <c r="E2256" i="12"/>
  <c r="F2256" i="12" s="1"/>
  <c r="E2255" i="12"/>
  <c r="F2255" i="12" s="1"/>
  <c r="E2254" i="12"/>
  <c r="E2253" i="12"/>
  <c r="F2253" i="12" s="1"/>
  <c r="E2252" i="12"/>
  <c r="F2252" i="12" s="1"/>
  <c r="E2251" i="12"/>
  <c r="F2251" i="12" s="1"/>
  <c r="E2250" i="12"/>
  <c r="E2249" i="12"/>
  <c r="F2249" i="12" s="1"/>
  <c r="E2248" i="12"/>
  <c r="E2247" i="12"/>
  <c r="F2247" i="12" s="1"/>
  <c r="E2246" i="12"/>
  <c r="E2245" i="12"/>
  <c r="F2245" i="12" s="1"/>
  <c r="E2244" i="12"/>
  <c r="F2244" i="12" s="1"/>
  <c r="E2243" i="12"/>
  <c r="F2243" i="12" s="1"/>
  <c r="E2242" i="12"/>
  <c r="F2242" i="12" s="1"/>
  <c r="E2241" i="12"/>
  <c r="F2241" i="12" s="1"/>
  <c r="E2240" i="12"/>
  <c r="F2240" i="12" s="1"/>
  <c r="E2239" i="12"/>
  <c r="F2239" i="12" s="1"/>
  <c r="E2238" i="12"/>
  <c r="E2237" i="12"/>
  <c r="F2237" i="12" s="1"/>
  <c r="E2236" i="12"/>
  <c r="F2236" i="12" s="1"/>
  <c r="E2235" i="12"/>
  <c r="F2235" i="12" s="1"/>
  <c r="E2234" i="12"/>
  <c r="E2233" i="12"/>
  <c r="F2233" i="12" s="1"/>
  <c r="E2232" i="12"/>
  <c r="F2232" i="12" s="1"/>
  <c r="E2231" i="12"/>
  <c r="F2231" i="12" s="1"/>
  <c r="E2230" i="12"/>
  <c r="E2229" i="12"/>
  <c r="F2229" i="12" s="1"/>
  <c r="E2228" i="12"/>
  <c r="F2228" i="12" s="1"/>
  <c r="E2227" i="12"/>
  <c r="F2227" i="12" s="1"/>
  <c r="E2226" i="12"/>
  <c r="E2225" i="12"/>
  <c r="F2225" i="12" s="1"/>
  <c r="E2224" i="12"/>
  <c r="F2224" i="12" s="1"/>
  <c r="E2223" i="12"/>
  <c r="F2223" i="12" s="1"/>
  <c r="E2222" i="12"/>
  <c r="E2221" i="12"/>
  <c r="F2221" i="12" s="1"/>
  <c r="E2220" i="12"/>
  <c r="F2220" i="12" s="1"/>
  <c r="E2219" i="12"/>
  <c r="F2219" i="12" s="1"/>
  <c r="E2218" i="12"/>
  <c r="E2217" i="12"/>
  <c r="F2217" i="12" s="1"/>
  <c r="E2216" i="12"/>
  <c r="F2216" i="12" s="1"/>
  <c r="E2215" i="12"/>
  <c r="F2215" i="12" s="1"/>
  <c r="E2214" i="12"/>
  <c r="F2214" i="12" s="1"/>
  <c r="E2213" i="12"/>
  <c r="F2213" i="12" s="1"/>
  <c r="E2212" i="12"/>
  <c r="F2212" i="12" s="1"/>
  <c r="E2211" i="12"/>
  <c r="F2211" i="12" s="1"/>
  <c r="E2210" i="12"/>
  <c r="E2209" i="12"/>
  <c r="F2209" i="12" s="1"/>
  <c r="E2208" i="12"/>
  <c r="F2208" i="12" s="1"/>
  <c r="E2207" i="12"/>
  <c r="F2207" i="12" s="1"/>
  <c r="E2206" i="12"/>
  <c r="F2206" i="12" s="1"/>
  <c r="E2205" i="12"/>
  <c r="F2205" i="12" s="1"/>
  <c r="E2204" i="12"/>
  <c r="F2204" i="12" s="1"/>
  <c r="E2203" i="12"/>
  <c r="F2203" i="12" s="1"/>
  <c r="E2202" i="12"/>
  <c r="E2201" i="12"/>
  <c r="F2201" i="12" s="1"/>
  <c r="E2200" i="12"/>
  <c r="F2200" i="12" s="1"/>
  <c r="E2199" i="12"/>
  <c r="F2199" i="12" s="1"/>
  <c r="E2198" i="12"/>
  <c r="E2197" i="12"/>
  <c r="F2197" i="12" s="1"/>
  <c r="E2196" i="12"/>
  <c r="F2196" i="12" s="1"/>
  <c r="E2195" i="12"/>
  <c r="F2195" i="12" s="1"/>
  <c r="E2194" i="12"/>
  <c r="E2193" i="12"/>
  <c r="F2193" i="12" s="1"/>
  <c r="E2192" i="12"/>
  <c r="F2192" i="12" s="1"/>
  <c r="E2191" i="12"/>
  <c r="F2191" i="12" s="1"/>
  <c r="E2190" i="12"/>
  <c r="E2189" i="12"/>
  <c r="F2189" i="12" s="1"/>
  <c r="E2188" i="12"/>
  <c r="F2188" i="12" s="1"/>
  <c r="E2187" i="12"/>
  <c r="F2187" i="12" s="1"/>
  <c r="E2186" i="12"/>
  <c r="E2185" i="12"/>
  <c r="F2185" i="12" s="1"/>
  <c r="E2184" i="12"/>
  <c r="F2184" i="12" s="1"/>
  <c r="E2183" i="12"/>
  <c r="F2183" i="12" s="1"/>
  <c r="E2182" i="12"/>
  <c r="E2181" i="12"/>
  <c r="F2181" i="12" s="1"/>
  <c r="E2180" i="12"/>
  <c r="F2180" i="12" s="1"/>
  <c r="E2179" i="12"/>
  <c r="F2179" i="12" s="1"/>
  <c r="E2178" i="12"/>
  <c r="F2178" i="12" s="1"/>
  <c r="E2177" i="12"/>
  <c r="F2177" i="12" s="1"/>
  <c r="E2176" i="12"/>
  <c r="F2176" i="12" s="1"/>
  <c r="E2175" i="12"/>
  <c r="F2175" i="12" s="1"/>
  <c r="E2174" i="12"/>
  <c r="E2173" i="12"/>
  <c r="F2173" i="12" s="1"/>
  <c r="E2172" i="12"/>
  <c r="F2172" i="12" s="1"/>
  <c r="E2171" i="12"/>
  <c r="F2171" i="12" s="1"/>
  <c r="E2170" i="12"/>
  <c r="E2169" i="12"/>
  <c r="F2169" i="12" s="1"/>
  <c r="E2168" i="12"/>
  <c r="F2168" i="12" s="1"/>
  <c r="E2167" i="12"/>
  <c r="F2167" i="12" s="1"/>
  <c r="E2166" i="12"/>
  <c r="E2165" i="12"/>
  <c r="F2165" i="12" s="1"/>
  <c r="E2164" i="12"/>
  <c r="F2164" i="12" s="1"/>
  <c r="E2163" i="12"/>
  <c r="F2163" i="12" s="1"/>
  <c r="E2162" i="12"/>
  <c r="E2161" i="12"/>
  <c r="F2161" i="12" s="1"/>
  <c r="E2160" i="12"/>
  <c r="F2160" i="12" s="1"/>
  <c r="E2159" i="12"/>
  <c r="F2159" i="12" s="1"/>
  <c r="E2158" i="12"/>
  <c r="E2157" i="12"/>
  <c r="F2157" i="12" s="1"/>
  <c r="E2156" i="12"/>
  <c r="F2156" i="12" s="1"/>
  <c r="E2155" i="12"/>
  <c r="F2155" i="12" s="1"/>
  <c r="E2154" i="12"/>
  <c r="E2153" i="12"/>
  <c r="F2153" i="12" s="1"/>
  <c r="E2152" i="12"/>
  <c r="F2152" i="12" s="1"/>
  <c r="E2151" i="12"/>
  <c r="F2151" i="12" s="1"/>
  <c r="E2150" i="12"/>
  <c r="F2150" i="12" s="1"/>
  <c r="E2149" i="12"/>
  <c r="F2149" i="12" s="1"/>
  <c r="E2148" i="12"/>
  <c r="F2148" i="12" s="1"/>
  <c r="E2147" i="12"/>
  <c r="F2147" i="12" s="1"/>
  <c r="E2146" i="12"/>
  <c r="E2145" i="12"/>
  <c r="F2145" i="12" s="1"/>
  <c r="E2144" i="12"/>
  <c r="F2144" i="12" s="1"/>
  <c r="E2143" i="12"/>
  <c r="F2143" i="12" s="1"/>
  <c r="E2142" i="12"/>
  <c r="E2141" i="12"/>
  <c r="F2141" i="12" s="1"/>
  <c r="E2140" i="12"/>
  <c r="F2140" i="12" s="1"/>
  <c r="E2139" i="12"/>
  <c r="F2139" i="12" s="1"/>
  <c r="E2138" i="12"/>
  <c r="E2137" i="12"/>
  <c r="F2137" i="12" s="1"/>
  <c r="E2136" i="12"/>
  <c r="F2136" i="12" s="1"/>
  <c r="E2135" i="12"/>
  <c r="F2135" i="12" s="1"/>
  <c r="E2134" i="12"/>
  <c r="E2133" i="12"/>
  <c r="F2133" i="12" s="1"/>
  <c r="E2132" i="12"/>
  <c r="F2132" i="12" s="1"/>
  <c r="E2131" i="12"/>
  <c r="F2131" i="12" s="1"/>
  <c r="E2130" i="12"/>
  <c r="E2129" i="12"/>
  <c r="F2129" i="12" s="1"/>
  <c r="E2128" i="12"/>
  <c r="F2128" i="12" s="1"/>
  <c r="E2127" i="12"/>
  <c r="F2127" i="12" s="1"/>
  <c r="E2126" i="12"/>
  <c r="E2125" i="12"/>
  <c r="F2125" i="12" s="1"/>
  <c r="E2124" i="12"/>
  <c r="F2124" i="12" s="1"/>
  <c r="E2123" i="12"/>
  <c r="F2123" i="12" s="1"/>
  <c r="E2122" i="12"/>
  <c r="E2121" i="12"/>
  <c r="F2121" i="12" s="1"/>
  <c r="E2120" i="12"/>
  <c r="F2120" i="12" s="1"/>
  <c r="E2119" i="12"/>
  <c r="F2119" i="12" s="1"/>
  <c r="E2118" i="12"/>
  <c r="E2117" i="12"/>
  <c r="F2117" i="12" s="1"/>
  <c r="E2116" i="12"/>
  <c r="F2116" i="12" s="1"/>
  <c r="E2115" i="12"/>
  <c r="F2115" i="12" s="1"/>
  <c r="E2114" i="12"/>
  <c r="E2113" i="12"/>
  <c r="F2113" i="12" s="1"/>
  <c r="E2112" i="12"/>
  <c r="F2112" i="12" s="1"/>
  <c r="E2111" i="12"/>
  <c r="F2111" i="12" s="1"/>
  <c r="E2110" i="12"/>
  <c r="E2109" i="12"/>
  <c r="F2109" i="12" s="1"/>
  <c r="E2108" i="12"/>
  <c r="F2108" i="12" s="1"/>
  <c r="E2107" i="12"/>
  <c r="F2107" i="12" s="1"/>
  <c r="E2106" i="12"/>
  <c r="E2105" i="12"/>
  <c r="F2105" i="12" s="1"/>
  <c r="E2104" i="12"/>
  <c r="F2104" i="12" s="1"/>
  <c r="E2103" i="12"/>
  <c r="F2103" i="12" s="1"/>
  <c r="E2102" i="12"/>
  <c r="E2101" i="12"/>
  <c r="F2101" i="12" s="1"/>
  <c r="E2100" i="12"/>
  <c r="F2100" i="12" s="1"/>
  <c r="E2099" i="12"/>
  <c r="F2099" i="12" s="1"/>
  <c r="E2098" i="12"/>
  <c r="E2097" i="12"/>
  <c r="F2097" i="12" s="1"/>
  <c r="E2096" i="12"/>
  <c r="F2096" i="12" s="1"/>
  <c r="E2095" i="12"/>
  <c r="F2095" i="12" s="1"/>
  <c r="E2094" i="12"/>
  <c r="E2093" i="12"/>
  <c r="F2093" i="12" s="1"/>
  <c r="E2092" i="12"/>
  <c r="F2092" i="12" s="1"/>
  <c r="E2091" i="12"/>
  <c r="F2091" i="12" s="1"/>
  <c r="E2090" i="12"/>
  <c r="E2089" i="12"/>
  <c r="F2089" i="12" s="1"/>
  <c r="E2088" i="12"/>
  <c r="F2088" i="12" s="1"/>
  <c r="E2087" i="12"/>
  <c r="F2087" i="12" s="1"/>
  <c r="E2086" i="12"/>
  <c r="E2085" i="12"/>
  <c r="F2085" i="12" s="1"/>
  <c r="E2084" i="12"/>
  <c r="F2084" i="12" s="1"/>
  <c r="E2083" i="12"/>
  <c r="F2083" i="12" s="1"/>
  <c r="E2082" i="12"/>
  <c r="E2081" i="12"/>
  <c r="F2081" i="12" s="1"/>
  <c r="E2080" i="12"/>
  <c r="F2080" i="12" s="1"/>
  <c r="E2079" i="12"/>
  <c r="F2079" i="12" s="1"/>
  <c r="E2078" i="12"/>
  <c r="F2078" i="12" s="1"/>
  <c r="E2077" i="12"/>
  <c r="F2077" i="12" s="1"/>
  <c r="E2076" i="12"/>
  <c r="F2076" i="12" s="1"/>
  <c r="E2075" i="12"/>
  <c r="F2075" i="12" s="1"/>
  <c r="E2074" i="12"/>
  <c r="E2073" i="12"/>
  <c r="F2073" i="12" s="1"/>
  <c r="E2072" i="12"/>
  <c r="F2072" i="12" s="1"/>
  <c r="E2071" i="12"/>
  <c r="F2071" i="12" s="1"/>
  <c r="E2070" i="12"/>
  <c r="E2069" i="12"/>
  <c r="F2069" i="12" s="1"/>
  <c r="E2068" i="12"/>
  <c r="F2068" i="12" s="1"/>
  <c r="E2067" i="12"/>
  <c r="F2067" i="12" s="1"/>
  <c r="E2066" i="12"/>
  <c r="E2065" i="12"/>
  <c r="F2065" i="12" s="1"/>
  <c r="E2064" i="12"/>
  <c r="F2064" i="12" s="1"/>
  <c r="E2063" i="12"/>
  <c r="F2063" i="12" s="1"/>
  <c r="E2062" i="12"/>
  <c r="E2061" i="12"/>
  <c r="F2061" i="12" s="1"/>
  <c r="E2060" i="12"/>
  <c r="F2060" i="12" s="1"/>
  <c r="E2059" i="12"/>
  <c r="F2059" i="12" s="1"/>
  <c r="E2058" i="12"/>
  <c r="E2057" i="12"/>
  <c r="E2056" i="12"/>
  <c r="F2056" i="12" s="1"/>
  <c r="E2055" i="12"/>
  <c r="F2055" i="12" s="1"/>
  <c r="E2054" i="12"/>
  <c r="E2053" i="12"/>
  <c r="F2053" i="12" s="1"/>
  <c r="E2052" i="12"/>
  <c r="F2052" i="12" s="1"/>
  <c r="E2051" i="12"/>
  <c r="F2051" i="12" s="1"/>
  <c r="E2050" i="12"/>
  <c r="F2050" i="12" s="1"/>
  <c r="E2049" i="12"/>
  <c r="F2049" i="12" s="1"/>
  <c r="E2048" i="12"/>
  <c r="F2048" i="12" s="1"/>
  <c r="E2047" i="12"/>
  <c r="F2047" i="12" s="1"/>
  <c r="E2046" i="12"/>
  <c r="E2045" i="12"/>
  <c r="F2045" i="12" s="1"/>
  <c r="E2044" i="12"/>
  <c r="F2044" i="12" s="1"/>
  <c r="E2043" i="12"/>
  <c r="F2043" i="12" s="1"/>
  <c r="E2042" i="12"/>
  <c r="E2041" i="12"/>
  <c r="F2041" i="12" s="1"/>
  <c r="E2040" i="12"/>
  <c r="F2040" i="12" s="1"/>
  <c r="E2039" i="12"/>
  <c r="F2039" i="12" s="1"/>
  <c r="E2038" i="12"/>
  <c r="E2037" i="12"/>
  <c r="F2037" i="12" s="1"/>
  <c r="E2036" i="12"/>
  <c r="F2036" i="12" s="1"/>
  <c r="E2035" i="12"/>
  <c r="F2035" i="12" s="1"/>
  <c r="E2034" i="12"/>
  <c r="E2033" i="12"/>
  <c r="F2033" i="12" s="1"/>
  <c r="E2032" i="12"/>
  <c r="F2032" i="12" s="1"/>
  <c r="E2031" i="12"/>
  <c r="F2031" i="12" s="1"/>
  <c r="E2030" i="12"/>
  <c r="E2029" i="12"/>
  <c r="E2028" i="12"/>
  <c r="F2028" i="12" s="1"/>
  <c r="E2027" i="12"/>
  <c r="F2027" i="12" s="1"/>
  <c r="E2026" i="12"/>
  <c r="E2025" i="12"/>
  <c r="F2025" i="12" s="1"/>
  <c r="E2024" i="12"/>
  <c r="F2024" i="12" s="1"/>
  <c r="E2023" i="12"/>
  <c r="F2023" i="12" s="1"/>
  <c r="E2022" i="12"/>
  <c r="F2022" i="12" s="1"/>
  <c r="E2021" i="12"/>
  <c r="F2021" i="12" s="1"/>
  <c r="E2020" i="12"/>
  <c r="F2020" i="12" s="1"/>
  <c r="E2019" i="12"/>
  <c r="F2019" i="12" s="1"/>
  <c r="E2018" i="12"/>
  <c r="E2017" i="12"/>
  <c r="F2017" i="12" s="1"/>
  <c r="E2016" i="12"/>
  <c r="F2016" i="12" s="1"/>
  <c r="E2015" i="12"/>
  <c r="F2015" i="12" s="1"/>
  <c r="E2014" i="12"/>
  <c r="F2014" i="12" s="1"/>
  <c r="E2013" i="12"/>
  <c r="F2013" i="12" s="1"/>
  <c r="E2012" i="12"/>
  <c r="F2012" i="12" s="1"/>
  <c r="E2011" i="12"/>
  <c r="F2011" i="12" s="1"/>
  <c r="E2010" i="12"/>
  <c r="E2009" i="12"/>
  <c r="F2009" i="12" s="1"/>
  <c r="E2008" i="12"/>
  <c r="F2008" i="12" s="1"/>
  <c r="E2007" i="12"/>
  <c r="F2007" i="12" s="1"/>
  <c r="E2006" i="12"/>
  <c r="E2005" i="12"/>
  <c r="F2005" i="12" s="1"/>
  <c r="E2004" i="12"/>
  <c r="F2004" i="12" s="1"/>
  <c r="E2003" i="12"/>
  <c r="F2003" i="12" s="1"/>
  <c r="E2002" i="12"/>
  <c r="E2001" i="12"/>
  <c r="E2000" i="12"/>
  <c r="F2000" i="12" s="1"/>
  <c r="E1999" i="12"/>
  <c r="F1999" i="12" s="1"/>
  <c r="E1998" i="12"/>
  <c r="E1997" i="12"/>
  <c r="F1997" i="12" s="1"/>
  <c r="E1996" i="12"/>
  <c r="F1996" i="12" s="1"/>
  <c r="E1995" i="12"/>
  <c r="F1995" i="12" s="1"/>
  <c r="E1994" i="12"/>
  <c r="E1993" i="12"/>
  <c r="F1993" i="12" s="1"/>
  <c r="E1992" i="12"/>
  <c r="F1992" i="12" s="1"/>
  <c r="E1991" i="12"/>
  <c r="F1991" i="12" s="1"/>
  <c r="E1990" i="12"/>
  <c r="E1989" i="12"/>
  <c r="F1989" i="12" s="1"/>
  <c r="E1988" i="12"/>
  <c r="F1988" i="12" s="1"/>
  <c r="E1987" i="12"/>
  <c r="F1987" i="12" s="1"/>
  <c r="E1986" i="12"/>
  <c r="F1986" i="12" s="1"/>
  <c r="E1985" i="12"/>
  <c r="F1985" i="12" s="1"/>
  <c r="E1984" i="12"/>
  <c r="F1984" i="12" s="1"/>
  <c r="E1983" i="12"/>
  <c r="F1983" i="12" s="1"/>
  <c r="E1982" i="12"/>
  <c r="E1981" i="12"/>
  <c r="F1981" i="12" s="1"/>
  <c r="E1980" i="12"/>
  <c r="F1980" i="12" s="1"/>
  <c r="E1979" i="12"/>
  <c r="F1979" i="12" s="1"/>
  <c r="E1978" i="12"/>
  <c r="E1977" i="12"/>
  <c r="F1977" i="12" s="1"/>
  <c r="E1976" i="12"/>
  <c r="F1976" i="12" s="1"/>
  <c r="E1975" i="12"/>
  <c r="F1975" i="12" s="1"/>
  <c r="E1974" i="12"/>
  <c r="E1973" i="12"/>
  <c r="F1973" i="12" s="1"/>
  <c r="E1972" i="12"/>
  <c r="F1972" i="12" s="1"/>
  <c r="E1971" i="12"/>
  <c r="F1971" i="12" s="1"/>
  <c r="E1970" i="12"/>
  <c r="E1969" i="12"/>
  <c r="F1969" i="12" s="1"/>
  <c r="E1968" i="12"/>
  <c r="F1968" i="12" s="1"/>
  <c r="E1967" i="12"/>
  <c r="F1967" i="12" s="1"/>
  <c r="E1966" i="12"/>
  <c r="E1965" i="12"/>
  <c r="F1965" i="12" s="1"/>
  <c r="E1964" i="12"/>
  <c r="F1964" i="12" s="1"/>
  <c r="E1963" i="12"/>
  <c r="F1963" i="12" s="1"/>
  <c r="E1962" i="12"/>
  <c r="E1961" i="12"/>
  <c r="F1961" i="12" s="1"/>
  <c r="E1960" i="12"/>
  <c r="F1960" i="12" s="1"/>
  <c r="E1959" i="12"/>
  <c r="F1959" i="12" s="1"/>
  <c r="E1958" i="12"/>
  <c r="F1958" i="12" s="1"/>
  <c r="E1957" i="12"/>
  <c r="F1957" i="12" s="1"/>
  <c r="E1956" i="12"/>
  <c r="F1956" i="12" s="1"/>
  <c r="E1955" i="12"/>
  <c r="F1955" i="12" s="1"/>
  <c r="E1954" i="12"/>
  <c r="E1953" i="12"/>
  <c r="F1953" i="12" s="1"/>
  <c r="E1952" i="12"/>
  <c r="F1952" i="12" s="1"/>
  <c r="E1951" i="12"/>
  <c r="F1951" i="12" s="1"/>
  <c r="E1950" i="12"/>
  <c r="F1950" i="12" s="1"/>
  <c r="E1949" i="12"/>
  <c r="F1949" i="12" s="1"/>
  <c r="E1948" i="12"/>
  <c r="F1948" i="12" s="1"/>
  <c r="E1947" i="12"/>
  <c r="F1947" i="12" s="1"/>
  <c r="E1946" i="12"/>
  <c r="E1945" i="12"/>
  <c r="F1945" i="12" s="1"/>
  <c r="E1944" i="12"/>
  <c r="F1944" i="12" s="1"/>
  <c r="E1943" i="12"/>
  <c r="F1943" i="12" s="1"/>
  <c r="E1942" i="12"/>
  <c r="E1941" i="12"/>
  <c r="F1941" i="12" s="1"/>
  <c r="E1940" i="12"/>
  <c r="F1940" i="12" s="1"/>
  <c r="E1939" i="12"/>
  <c r="F1939" i="12" s="1"/>
  <c r="E1938" i="12"/>
  <c r="E1937" i="12"/>
  <c r="F1937" i="12" s="1"/>
  <c r="E1936" i="12"/>
  <c r="F1936" i="12" s="1"/>
  <c r="E1935" i="12"/>
  <c r="F1935" i="12" s="1"/>
  <c r="E1934" i="12"/>
  <c r="E1933" i="12"/>
  <c r="F1933" i="12" s="1"/>
  <c r="E1932" i="12"/>
  <c r="F1932" i="12" s="1"/>
  <c r="E1931" i="12"/>
  <c r="F1931" i="12" s="1"/>
  <c r="E1930" i="12"/>
  <c r="E1929" i="12"/>
  <c r="F1929" i="12" s="1"/>
  <c r="E1928" i="12"/>
  <c r="F1928" i="12" s="1"/>
  <c r="E1927" i="12"/>
  <c r="F1927" i="12" s="1"/>
  <c r="E1926" i="12"/>
  <c r="E1925" i="12"/>
  <c r="F1925" i="12" s="1"/>
  <c r="E1924" i="12"/>
  <c r="F1924" i="12" s="1"/>
  <c r="E1923" i="12"/>
  <c r="F1923" i="12" s="1"/>
  <c r="E1922" i="12"/>
  <c r="F1922" i="12" s="1"/>
  <c r="E1921" i="12"/>
  <c r="F1921" i="12" s="1"/>
  <c r="E1920" i="12"/>
  <c r="F1920" i="12" s="1"/>
  <c r="E1919" i="12"/>
  <c r="F1919" i="12" s="1"/>
  <c r="E1918" i="12"/>
  <c r="E1917" i="12"/>
  <c r="F1917" i="12" s="1"/>
  <c r="E1916" i="12"/>
  <c r="F1916" i="12" s="1"/>
  <c r="E1915" i="12"/>
  <c r="F1915" i="12" s="1"/>
  <c r="E1914" i="12"/>
  <c r="E1913" i="12"/>
  <c r="F1913" i="12" s="1"/>
  <c r="E1912" i="12"/>
  <c r="F1912" i="12" s="1"/>
  <c r="E1911" i="12"/>
  <c r="F1911" i="12" s="1"/>
  <c r="E1910" i="12"/>
  <c r="E1909" i="12"/>
  <c r="F1909" i="12" s="1"/>
  <c r="E1908" i="12"/>
  <c r="F1908" i="12" s="1"/>
  <c r="E1907" i="12"/>
  <c r="F1907" i="12" s="1"/>
  <c r="E1906" i="12"/>
  <c r="E1905" i="12"/>
  <c r="F1905" i="12" s="1"/>
  <c r="E1904" i="12"/>
  <c r="F1904" i="12" s="1"/>
  <c r="E1903" i="12"/>
  <c r="F1903" i="12" s="1"/>
  <c r="E1902" i="12"/>
  <c r="E1901" i="12"/>
  <c r="F1901" i="12" s="1"/>
  <c r="E1900" i="12"/>
  <c r="F1900" i="12" s="1"/>
  <c r="E1899" i="12"/>
  <c r="F1899" i="12" s="1"/>
  <c r="E1898" i="12"/>
  <c r="E1897" i="12"/>
  <c r="F1897" i="12" s="1"/>
  <c r="E1896" i="12"/>
  <c r="F1896" i="12" s="1"/>
  <c r="E1895" i="12"/>
  <c r="F1895" i="12" s="1"/>
  <c r="E1894" i="12"/>
  <c r="F1894" i="12" s="1"/>
  <c r="E1893" i="12"/>
  <c r="F1893" i="12" s="1"/>
  <c r="E1892" i="12"/>
  <c r="F1892" i="12" s="1"/>
  <c r="E1891" i="12"/>
  <c r="F1891" i="12" s="1"/>
  <c r="E1890" i="12"/>
  <c r="E1889" i="12"/>
  <c r="F1889" i="12" s="1"/>
  <c r="E1888" i="12"/>
  <c r="F1888" i="12" s="1"/>
  <c r="E1887" i="12"/>
  <c r="F1887" i="12" s="1"/>
  <c r="E1886" i="12"/>
  <c r="E1885" i="12"/>
  <c r="F1885" i="12" s="1"/>
  <c r="E1884" i="12"/>
  <c r="F1884" i="12" s="1"/>
  <c r="E1883" i="12"/>
  <c r="F1883" i="12" s="1"/>
  <c r="E1882" i="12"/>
  <c r="E1881" i="12"/>
  <c r="F1881" i="12" s="1"/>
  <c r="E1880" i="12"/>
  <c r="F1880" i="12" s="1"/>
  <c r="E1879" i="12"/>
  <c r="F1879" i="12" s="1"/>
  <c r="E1878" i="12"/>
  <c r="E1877" i="12"/>
  <c r="F1877" i="12" s="1"/>
  <c r="E1876" i="12"/>
  <c r="F1876" i="12" s="1"/>
  <c r="E1875" i="12"/>
  <c r="F1875" i="12" s="1"/>
  <c r="E1874" i="12"/>
  <c r="E1873" i="12"/>
  <c r="F1873" i="12" s="1"/>
  <c r="E1872" i="12"/>
  <c r="F1872" i="12" s="1"/>
  <c r="E1871" i="12"/>
  <c r="F1871" i="12" s="1"/>
  <c r="E1870" i="12"/>
  <c r="E1869" i="12"/>
  <c r="F1869" i="12" s="1"/>
  <c r="E1868" i="12"/>
  <c r="F1868" i="12" s="1"/>
  <c r="E1867" i="12"/>
  <c r="F1867" i="12" s="1"/>
  <c r="E1866" i="12"/>
  <c r="E1865" i="12"/>
  <c r="F1865" i="12" s="1"/>
  <c r="E1864" i="12"/>
  <c r="F1864" i="12" s="1"/>
  <c r="E1863" i="12"/>
  <c r="F1863" i="12" s="1"/>
  <c r="E1862" i="12"/>
  <c r="E1861" i="12"/>
  <c r="F1861" i="12" s="1"/>
  <c r="E1860" i="12"/>
  <c r="F1860" i="12" s="1"/>
  <c r="E1859" i="12"/>
  <c r="F1859" i="12" s="1"/>
  <c r="E1858" i="12"/>
  <c r="E1857" i="12"/>
  <c r="F1857" i="12" s="1"/>
  <c r="E1856" i="12"/>
  <c r="F1856" i="12" s="1"/>
  <c r="E1855" i="12"/>
  <c r="F1855" i="12" s="1"/>
  <c r="E1854" i="12"/>
  <c r="E1853" i="12"/>
  <c r="F1853" i="12" s="1"/>
  <c r="E1852" i="12"/>
  <c r="F1852" i="12" s="1"/>
  <c r="E1851" i="12"/>
  <c r="F1851" i="12" s="1"/>
  <c r="E1850" i="12"/>
  <c r="E1849" i="12"/>
  <c r="F1849" i="12" s="1"/>
  <c r="E1848" i="12"/>
  <c r="F1848" i="12" s="1"/>
  <c r="E1847" i="12"/>
  <c r="F1847" i="12" s="1"/>
  <c r="E1846" i="12"/>
  <c r="E1845" i="12"/>
  <c r="F1845" i="12" s="1"/>
  <c r="E1844" i="12"/>
  <c r="F1844" i="12" s="1"/>
  <c r="E1843" i="12"/>
  <c r="F1843" i="12" s="1"/>
  <c r="E1842" i="12"/>
  <c r="E1841" i="12"/>
  <c r="F1841" i="12" s="1"/>
  <c r="E1840" i="12"/>
  <c r="F1840" i="12" s="1"/>
  <c r="E1839" i="12"/>
  <c r="F1839" i="12" s="1"/>
  <c r="E1838" i="12"/>
  <c r="E1837" i="12"/>
  <c r="F1837" i="12" s="1"/>
  <c r="E1836" i="12"/>
  <c r="F1836" i="12" s="1"/>
  <c r="E1835" i="12"/>
  <c r="F1835" i="12" s="1"/>
  <c r="E1834" i="12"/>
  <c r="E1833" i="12"/>
  <c r="F1833" i="12" s="1"/>
  <c r="E1832" i="12"/>
  <c r="F1832" i="12" s="1"/>
  <c r="E1831" i="12"/>
  <c r="F1831" i="12" s="1"/>
  <c r="E1830" i="12"/>
  <c r="E1829" i="12"/>
  <c r="F1829" i="12" s="1"/>
  <c r="E1828" i="12"/>
  <c r="F1828" i="12" s="1"/>
  <c r="E1827" i="12"/>
  <c r="F1827" i="12" s="1"/>
  <c r="E1826" i="12"/>
  <c r="E1825" i="12"/>
  <c r="F1825" i="12" s="1"/>
  <c r="E1824" i="12"/>
  <c r="F1824" i="12" s="1"/>
  <c r="E1823" i="12"/>
  <c r="F1823" i="12" s="1"/>
  <c r="E1822" i="12"/>
  <c r="E1821" i="12"/>
  <c r="F1821" i="12" s="1"/>
  <c r="E1820" i="12"/>
  <c r="F1820" i="12" s="1"/>
  <c r="E1819" i="12"/>
  <c r="F1819" i="12" s="1"/>
  <c r="E1818" i="12"/>
  <c r="E1817" i="12"/>
  <c r="F1817" i="12" s="1"/>
  <c r="E1816" i="12"/>
  <c r="F1816" i="12" s="1"/>
  <c r="E1815" i="12"/>
  <c r="F1815" i="12" s="1"/>
  <c r="E1814" i="12"/>
  <c r="E1813" i="12"/>
  <c r="F1813" i="12" s="1"/>
  <c r="E1812" i="12"/>
  <c r="F1812" i="12" s="1"/>
  <c r="E1811" i="12"/>
  <c r="F1811" i="12" s="1"/>
  <c r="E1810" i="12"/>
  <c r="E1809" i="12"/>
  <c r="F1809" i="12" s="1"/>
  <c r="E1808" i="12"/>
  <c r="F1808" i="12" s="1"/>
  <c r="E1807" i="12"/>
  <c r="F1807" i="12" s="1"/>
  <c r="E1806" i="12"/>
  <c r="F1806" i="12" s="1"/>
  <c r="E1805" i="12"/>
  <c r="F1805" i="12" s="1"/>
  <c r="E1804" i="12"/>
  <c r="F1804" i="12" s="1"/>
  <c r="E1803" i="12"/>
  <c r="F1803" i="12" s="1"/>
  <c r="E1802" i="12"/>
  <c r="E1801" i="12"/>
  <c r="F1801" i="12" s="1"/>
  <c r="E1800" i="12"/>
  <c r="F1800" i="12" s="1"/>
  <c r="E1799" i="12"/>
  <c r="F1799" i="12" s="1"/>
  <c r="E1798" i="12"/>
  <c r="E1797" i="12"/>
  <c r="F1797" i="12" s="1"/>
  <c r="E1796" i="12"/>
  <c r="F1796" i="12" s="1"/>
  <c r="E1795" i="12"/>
  <c r="F1795" i="12" s="1"/>
  <c r="E1794" i="12"/>
  <c r="E1793" i="12"/>
  <c r="F1793" i="12" s="1"/>
  <c r="E1792" i="12"/>
  <c r="F1792" i="12" s="1"/>
  <c r="E1791" i="12"/>
  <c r="F1791" i="12" s="1"/>
  <c r="E1790" i="12"/>
  <c r="E1789" i="12"/>
  <c r="F1789" i="12" s="1"/>
  <c r="E1788" i="12"/>
  <c r="F1788" i="12" s="1"/>
  <c r="E1787" i="12"/>
  <c r="F1787" i="12" s="1"/>
  <c r="E1786" i="12"/>
  <c r="E1785" i="12"/>
  <c r="E1784" i="12"/>
  <c r="F1784" i="12" s="1"/>
  <c r="E1783" i="12"/>
  <c r="F1783" i="12" s="1"/>
  <c r="E1782" i="12"/>
  <c r="E1781" i="12"/>
  <c r="F1781" i="12" s="1"/>
  <c r="E1780" i="12"/>
  <c r="F1780" i="12" s="1"/>
  <c r="E1779" i="12"/>
  <c r="F1779" i="12" s="1"/>
  <c r="E1778" i="12"/>
  <c r="E1777" i="12"/>
  <c r="F1777" i="12" s="1"/>
  <c r="E1776" i="12"/>
  <c r="F1776" i="12" s="1"/>
  <c r="E1775" i="12"/>
  <c r="F1775" i="12" s="1"/>
  <c r="E1774" i="12"/>
  <c r="F1774" i="12" s="1"/>
  <c r="E1773" i="12"/>
  <c r="F1773" i="12" s="1"/>
  <c r="E1772" i="12"/>
  <c r="F1772" i="12" s="1"/>
  <c r="E1771" i="12"/>
  <c r="F1771" i="12" s="1"/>
  <c r="E1770" i="12"/>
  <c r="E1769" i="12"/>
  <c r="F1769" i="12" s="1"/>
  <c r="E1768" i="12"/>
  <c r="F1768" i="12" s="1"/>
  <c r="E1767" i="12"/>
  <c r="F1767" i="12" s="1"/>
  <c r="E1766" i="12"/>
  <c r="E1765" i="12"/>
  <c r="F1765" i="12" s="1"/>
  <c r="E1764" i="12"/>
  <c r="F1764" i="12" s="1"/>
  <c r="E1763" i="12"/>
  <c r="F1763" i="12" s="1"/>
  <c r="E1762" i="12"/>
  <c r="E1761" i="12"/>
  <c r="F1761" i="12" s="1"/>
  <c r="E1760" i="12"/>
  <c r="F1760" i="12" s="1"/>
  <c r="E1759" i="12"/>
  <c r="F1759" i="12" s="1"/>
  <c r="E1758" i="12"/>
  <c r="E1757" i="12"/>
  <c r="F1757" i="12" s="1"/>
  <c r="E1756" i="12"/>
  <c r="F1756" i="12" s="1"/>
  <c r="E1755" i="12"/>
  <c r="F1755" i="12" s="1"/>
  <c r="E1754" i="12"/>
  <c r="E1753" i="12"/>
  <c r="F1753" i="12" s="1"/>
  <c r="E1752" i="12"/>
  <c r="F1752" i="12" s="1"/>
  <c r="E1751" i="12"/>
  <c r="F1751" i="12" s="1"/>
  <c r="E1750" i="12"/>
  <c r="E1749" i="12"/>
  <c r="F1749" i="12" s="1"/>
  <c r="E1748" i="12"/>
  <c r="F1748" i="12" s="1"/>
  <c r="E1747" i="12"/>
  <c r="F1747" i="12" s="1"/>
  <c r="E1746" i="12"/>
  <c r="E1745" i="12"/>
  <c r="F1745" i="12" s="1"/>
  <c r="E1744" i="12"/>
  <c r="F1744" i="12" s="1"/>
  <c r="E1743" i="12"/>
  <c r="F1743" i="12" s="1"/>
  <c r="E1742" i="12"/>
  <c r="E1741" i="12"/>
  <c r="F1741" i="12" s="1"/>
  <c r="E1740" i="12"/>
  <c r="F1740" i="12" s="1"/>
  <c r="E1739" i="12"/>
  <c r="F1739" i="12" s="1"/>
  <c r="E1738" i="12"/>
  <c r="E1737" i="12"/>
  <c r="F1737" i="12" s="1"/>
  <c r="E1736" i="12"/>
  <c r="F1736" i="12" s="1"/>
  <c r="E1735" i="12"/>
  <c r="F1735" i="12" s="1"/>
  <c r="E1734" i="12"/>
  <c r="E1733" i="12"/>
  <c r="F1733" i="12" s="1"/>
  <c r="E1732" i="12"/>
  <c r="F1732" i="12" s="1"/>
  <c r="E1731" i="12"/>
  <c r="F1731" i="12" s="1"/>
  <c r="E1730" i="12"/>
  <c r="E1729" i="12"/>
  <c r="F1729" i="12" s="1"/>
  <c r="E1728" i="12"/>
  <c r="F1728" i="12" s="1"/>
  <c r="E1727" i="12"/>
  <c r="F1727" i="12" s="1"/>
  <c r="E1726" i="12"/>
  <c r="E1725" i="12"/>
  <c r="F1725" i="12" s="1"/>
  <c r="E1724" i="12"/>
  <c r="F1724" i="12" s="1"/>
  <c r="E1723" i="12"/>
  <c r="F1723" i="12" s="1"/>
  <c r="E1722" i="12"/>
  <c r="E1721" i="12"/>
  <c r="F1721" i="12" s="1"/>
  <c r="E1720" i="12"/>
  <c r="F1720" i="12" s="1"/>
  <c r="E1719" i="12"/>
  <c r="F1719" i="12" s="1"/>
  <c r="E1718" i="12"/>
  <c r="E1717" i="12"/>
  <c r="F1717" i="12" s="1"/>
  <c r="E1716" i="12"/>
  <c r="F1716" i="12" s="1"/>
  <c r="E1715" i="12"/>
  <c r="F1715" i="12" s="1"/>
  <c r="E1714" i="12"/>
  <c r="E1713" i="12"/>
  <c r="F1713" i="12" s="1"/>
  <c r="E1712" i="12"/>
  <c r="F1712" i="12" s="1"/>
  <c r="E1711" i="12"/>
  <c r="F1711" i="12" s="1"/>
  <c r="E1710" i="12"/>
  <c r="F1710" i="12" s="1"/>
  <c r="E1709" i="12"/>
  <c r="F1709" i="12" s="1"/>
  <c r="E1708" i="12"/>
  <c r="F1708" i="12" s="1"/>
  <c r="E1707" i="12"/>
  <c r="F1707" i="12" s="1"/>
  <c r="E1706" i="12"/>
  <c r="E1705" i="12"/>
  <c r="F1705" i="12" s="1"/>
  <c r="E1704" i="12"/>
  <c r="F1704" i="12" s="1"/>
  <c r="E1703" i="12"/>
  <c r="F1703" i="12" s="1"/>
  <c r="E1702" i="12"/>
  <c r="E1701" i="12"/>
  <c r="F1701" i="12" s="1"/>
  <c r="E1700" i="12"/>
  <c r="F1700" i="12" s="1"/>
  <c r="E1699" i="12"/>
  <c r="F1699" i="12" s="1"/>
  <c r="E1698" i="12"/>
  <c r="E1697" i="12"/>
  <c r="F1697" i="12" s="1"/>
  <c r="E1696" i="12"/>
  <c r="F1696" i="12" s="1"/>
  <c r="E1695" i="12"/>
  <c r="F1695" i="12" s="1"/>
  <c r="E1694" i="12"/>
  <c r="E1693" i="12"/>
  <c r="F1693" i="12" s="1"/>
  <c r="E1692" i="12"/>
  <c r="F1692" i="12" s="1"/>
  <c r="E1691" i="12"/>
  <c r="F1691" i="12" s="1"/>
  <c r="E1690" i="12"/>
  <c r="E1689" i="12"/>
  <c r="F1689" i="12" s="1"/>
  <c r="E1688" i="12"/>
  <c r="F1688" i="12" s="1"/>
  <c r="E1687" i="12"/>
  <c r="F1687" i="12" s="1"/>
  <c r="E1686" i="12"/>
  <c r="E1685" i="12"/>
  <c r="F1685" i="12" s="1"/>
  <c r="E1684" i="12"/>
  <c r="F1684" i="12" s="1"/>
  <c r="E1683" i="12"/>
  <c r="F1683" i="12" s="1"/>
  <c r="E1682" i="12"/>
  <c r="E1681" i="12"/>
  <c r="F1681" i="12" s="1"/>
  <c r="E1680" i="12"/>
  <c r="F1680" i="12" s="1"/>
  <c r="E1679" i="12"/>
  <c r="F1679" i="12" s="1"/>
  <c r="E1678" i="12"/>
  <c r="F1678" i="12" s="1"/>
  <c r="E1677" i="12"/>
  <c r="F1677" i="12" s="1"/>
  <c r="E1676" i="12"/>
  <c r="F1676" i="12" s="1"/>
  <c r="E1675" i="12"/>
  <c r="F1675" i="12" s="1"/>
  <c r="E1674" i="12"/>
  <c r="E1673" i="12"/>
  <c r="F1673" i="12" s="1"/>
  <c r="E1672" i="12"/>
  <c r="F1672" i="12" s="1"/>
  <c r="E1671" i="12"/>
  <c r="F1671" i="12" s="1"/>
  <c r="E1670" i="12"/>
  <c r="E1669" i="12"/>
  <c r="F1669" i="12" s="1"/>
  <c r="E1668" i="12"/>
  <c r="F1668" i="12" s="1"/>
  <c r="E1667" i="12"/>
  <c r="F1667" i="12" s="1"/>
  <c r="E1666" i="12"/>
  <c r="E1665" i="12"/>
  <c r="F1665" i="12" s="1"/>
  <c r="E1664" i="12"/>
  <c r="F1664" i="12" s="1"/>
  <c r="E1663" i="12"/>
  <c r="F1663" i="12" s="1"/>
  <c r="E1662" i="12"/>
  <c r="E1661" i="12"/>
  <c r="F1661" i="12" s="1"/>
  <c r="E1660" i="12"/>
  <c r="F1660" i="12" s="1"/>
  <c r="E1659" i="12"/>
  <c r="F1659" i="12" s="1"/>
  <c r="E1658" i="12"/>
  <c r="E1657" i="12"/>
  <c r="E1656" i="12"/>
  <c r="F1656" i="12" s="1"/>
  <c r="E1655" i="12"/>
  <c r="F1655" i="12" s="1"/>
  <c r="E1654" i="12"/>
  <c r="E1653" i="12"/>
  <c r="F1653" i="12" s="1"/>
  <c r="E1652" i="12"/>
  <c r="F1652" i="12" s="1"/>
  <c r="E1651" i="12"/>
  <c r="F1651" i="12" s="1"/>
  <c r="E1650" i="12"/>
  <c r="E1649" i="12"/>
  <c r="F1649" i="12" s="1"/>
  <c r="E1648" i="12"/>
  <c r="F1648" i="12" s="1"/>
  <c r="E1647" i="12"/>
  <c r="F1647" i="12" s="1"/>
  <c r="E1646" i="12"/>
  <c r="F1646" i="12" s="1"/>
  <c r="E1645" i="12"/>
  <c r="F1645" i="12" s="1"/>
  <c r="E1644" i="12"/>
  <c r="F1644" i="12" s="1"/>
  <c r="E1643" i="12"/>
  <c r="F1643" i="12" s="1"/>
  <c r="E1642" i="12"/>
  <c r="E1641" i="12"/>
  <c r="F1641" i="12" s="1"/>
  <c r="E1640" i="12"/>
  <c r="F1640" i="12" s="1"/>
  <c r="E1639" i="12"/>
  <c r="F1639" i="12" s="1"/>
  <c r="E1638" i="12"/>
  <c r="E1637" i="12"/>
  <c r="F1637" i="12" s="1"/>
  <c r="E1636" i="12"/>
  <c r="F1636" i="12" s="1"/>
  <c r="E1635" i="12"/>
  <c r="F1635" i="12" s="1"/>
  <c r="E1634" i="12"/>
  <c r="E1633" i="12"/>
  <c r="F1633" i="12" s="1"/>
  <c r="E1632" i="12"/>
  <c r="F1632" i="12" s="1"/>
  <c r="E1631" i="12"/>
  <c r="F1631" i="12" s="1"/>
  <c r="E1630" i="12"/>
  <c r="E1629" i="12"/>
  <c r="F1629" i="12" s="1"/>
  <c r="E1628" i="12"/>
  <c r="F1628" i="12" s="1"/>
  <c r="E1627" i="12"/>
  <c r="F1627" i="12" s="1"/>
  <c r="E1626" i="12"/>
  <c r="E1625" i="12"/>
  <c r="F1625" i="12" s="1"/>
  <c r="E1624" i="12"/>
  <c r="F1624" i="12" s="1"/>
  <c r="E1623" i="12"/>
  <c r="F1623" i="12" s="1"/>
  <c r="E1622" i="12"/>
  <c r="E1621" i="12"/>
  <c r="F1621" i="12" s="1"/>
  <c r="E1620" i="12"/>
  <c r="F1620" i="12" s="1"/>
  <c r="E1619" i="12"/>
  <c r="F1619" i="12" s="1"/>
  <c r="E1618" i="12"/>
  <c r="E1617" i="12"/>
  <c r="F1617" i="12" s="1"/>
  <c r="E1616" i="12"/>
  <c r="F1616" i="12" s="1"/>
  <c r="E1615" i="12"/>
  <c r="F1615" i="12" s="1"/>
  <c r="E1614" i="12"/>
  <c r="E1613" i="12"/>
  <c r="F1613" i="12" s="1"/>
  <c r="E1612" i="12"/>
  <c r="F1612" i="12" s="1"/>
  <c r="E1611" i="12"/>
  <c r="F1611" i="12" s="1"/>
  <c r="E1610" i="12"/>
  <c r="E1609" i="12"/>
  <c r="F1609" i="12" s="1"/>
  <c r="E1608" i="12"/>
  <c r="F1608" i="12" s="1"/>
  <c r="E1607" i="12"/>
  <c r="F1607" i="12" s="1"/>
  <c r="E1606" i="12"/>
  <c r="E1605" i="12"/>
  <c r="F1605" i="12" s="1"/>
  <c r="E1604" i="12"/>
  <c r="F1604" i="12" s="1"/>
  <c r="E1603" i="12"/>
  <c r="F1603" i="12" s="1"/>
  <c r="E1602" i="12"/>
  <c r="E1601" i="12"/>
  <c r="F1601" i="12" s="1"/>
  <c r="E1600" i="12"/>
  <c r="F1600" i="12" s="1"/>
  <c r="E1599" i="12"/>
  <c r="F1599" i="12" s="1"/>
  <c r="E1598" i="12"/>
  <c r="E1597" i="12"/>
  <c r="F1597" i="12" s="1"/>
  <c r="E1596" i="12"/>
  <c r="F1596" i="12" s="1"/>
  <c r="E1595" i="12"/>
  <c r="F1595" i="12" s="1"/>
  <c r="E1594" i="12"/>
  <c r="E1593" i="12"/>
  <c r="F1593" i="12" s="1"/>
  <c r="E1592" i="12"/>
  <c r="F1592" i="12" s="1"/>
  <c r="E1591" i="12"/>
  <c r="F1591" i="12" s="1"/>
  <c r="E1590" i="12"/>
  <c r="E1589" i="12"/>
  <c r="F1589" i="12" s="1"/>
  <c r="E1588" i="12"/>
  <c r="F1588" i="12" s="1"/>
  <c r="E1587" i="12"/>
  <c r="F1587" i="12" s="1"/>
  <c r="E1586" i="12"/>
  <c r="E1585" i="12"/>
  <c r="F1585" i="12" s="1"/>
  <c r="E1584" i="12"/>
  <c r="F1584" i="12" s="1"/>
  <c r="E1583" i="12"/>
  <c r="F1583" i="12" s="1"/>
  <c r="E1582" i="12"/>
  <c r="F1582" i="12" s="1"/>
  <c r="E1581" i="12"/>
  <c r="F1581" i="12" s="1"/>
  <c r="E1580" i="12"/>
  <c r="F1580" i="12" s="1"/>
  <c r="E1579" i="12"/>
  <c r="F1579" i="12" s="1"/>
  <c r="E1578" i="12"/>
  <c r="E1577" i="12"/>
  <c r="F1577" i="12" s="1"/>
  <c r="E1576" i="12"/>
  <c r="F1576" i="12" s="1"/>
  <c r="E1575" i="12"/>
  <c r="F1575" i="12" s="1"/>
  <c r="E1574" i="12"/>
  <c r="E1573" i="12"/>
  <c r="F1573" i="12" s="1"/>
  <c r="E1572" i="12"/>
  <c r="F1572" i="12" s="1"/>
  <c r="E1571" i="12"/>
  <c r="E1570" i="12"/>
  <c r="E1569" i="12"/>
  <c r="F1569" i="12" s="1"/>
  <c r="E1568" i="12"/>
  <c r="F1568" i="12" s="1"/>
  <c r="E1567" i="12"/>
  <c r="F1567" i="12" s="1"/>
  <c r="E1566" i="12"/>
  <c r="E1565" i="12"/>
  <c r="F1565" i="12" s="1"/>
  <c r="E1564" i="12"/>
  <c r="F1564" i="12" s="1"/>
  <c r="E1563" i="12"/>
  <c r="F1563" i="12" s="1"/>
  <c r="E1562" i="12"/>
  <c r="E1561" i="12"/>
  <c r="F1561" i="12" s="1"/>
  <c r="E1560" i="12"/>
  <c r="F1560" i="12" s="1"/>
  <c r="E1559" i="12"/>
  <c r="F1559" i="12" s="1"/>
  <c r="E1558" i="12"/>
  <c r="E1557" i="12"/>
  <c r="F1557" i="12" s="1"/>
  <c r="E1556" i="12"/>
  <c r="F1556" i="12" s="1"/>
  <c r="E1555" i="12"/>
  <c r="F1555" i="12" s="1"/>
  <c r="E1554" i="12"/>
  <c r="E1553" i="12"/>
  <c r="F1553" i="12" s="1"/>
  <c r="E1552" i="12"/>
  <c r="F1552" i="12" s="1"/>
  <c r="E1551" i="12"/>
  <c r="F1551" i="12" s="1"/>
  <c r="E1550" i="12"/>
  <c r="F1550" i="12" s="1"/>
  <c r="E1549" i="12"/>
  <c r="F1549" i="12" s="1"/>
  <c r="E1548" i="12"/>
  <c r="F1548" i="12" s="1"/>
  <c r="E1547" i="12"/>
  <c r="F1547" i="12" s="1"/>
  <c r="E1546" i="12"/>
  <c r="E1545" i="12"/>
  <c r="F1545" i="12" s="1"/>
  <c r="E1544" i="12"/>
  <c r="F1544" i="12" s="1"/>
  <c r="E1543" i="12"/>
  <c r="F1543" i="12" s="1"/>
  <c r="E1542" i="12"/>
  <c r="E1541" i="12"/>
  <c r="F1541" i="12" s="1"/>
  <c r="E1540" i="12"/>
  <c r="F1540" i="12" s="1"/>
  <c r="E1539" i="12"/>
  <c r="F1539" i="12" s="1"/>
  <c r="E1538" i="12"/>
  <c r="E1537" i="12"/>
  <c r="F1537" i="12" s="1"/>
  <c r="E1536" i="12"/>
  <c r="F1536" i="12" s="1"/>
  <c r="E1535" i="12"/>
  <c r="F1535" i="12" s="1"/>
  <c r="E1534" i="12"/>
  <c r="E1533" i="12"/>
  <c r="F1533" i="12" s="1"/>
  <c r="E1532" i="12"/>
  <c r="F1532" i="12" s="1"/>
  <c r="E1531" i="12"/>
  <c r="F1531" i="12" s="1"/>
  <c r="E1530" i="12"/>
  <c r="E1529" i="12"/>
  <c r="F1529" i="12" s="1"/>
  <c r="E1528" i="12"/>
  <c r="F1528" i="12" s="1"/>
  <c r="E1527" i="12"/>
  <c r="F1527" i="12" s="1"/>
  <c r="E1526" i="12"/>
  <c r="E1525" i="12"/>
  <c r="F1525" i="12" s="1"/>
  <c r="E1524" i="12"/>
  <c r="F1524" i="12" s="1"/>
  <c r="E1523" i="12"/>
  <c r="F1523" i="12" s="1"/>
  <c r="E1522" i="12"/>
  <c r="E1521" i="12"/>
  <c r="F1521" i="12" s="1"/>
  <c r="E1520" i="12"/>
  <c r="F1520" i="12" s="1"/>
  <c r="E1519" i="12"/>
  <c r="F1519" i="12" s="1"/>
  <c r="E1518" i="12"/>
  <c r="E1517" i="12"/>
  <c r="F1517" i="12" s="1"/>
  <c r="E1516" i="12"/>
  <c r="F1516" i="12" s="1"/>
  <c r="E1515" i="12"/>
  <c r="F1515" i="12" s="1"/>
  <c r="E1514" i="12"/>
  <c r="E1513" i="12"/>
  <c r="F1513" i="12" s="1"/>
  <c r="E1512" i="12"/>
  <c r="F1512" i="12" s="1"/>
  <c r="E1511" i="12"/>
  <c r="F1511" i="12" s="1"/>
  <c r="E1510" i="12"/>
  <c r="E1509" i="12"/>
  <c r="F1509" i="12" s="1"/>
  <c r="E1508" i="12"/>
  <c r="F1508" i="12" s="1"/>
  <c r="E1507" i="12"/>
  <c r="F1507" i="12" s="1"/>
  <c r="E1506" i="12"/>
  <c r="E1505" i="12"/>
  <c r="F1505" i="12" s="1"/>
  <c r="E1504" i="12"/>
  <c r="F1504" i="12" s="1"/>
  <c r="E1503" i="12"/>
  <c r="F1503" i="12" s="1"/>
  <c r="E1502" i="12"/>
  <c r="F1502" i="12" s="1"/>
  <c r="E1501" i="12"/>
  <c r="F1501" i="12" s="1"/>
  <c r="E1500" i="12"/>
  <c r="F1500" i="12" s="1"/>
  <c r="E1499" i="12"/>
  <c r="F1499" i="12" s="1"/>
  <c r="E1498" i="12"/>
  <c r="E1497" i="12"/>
  <c r="F1497" i="12" s="1"/>
  <c r="E1496" i="12"/>
  <c r="F1496" i="12" s="1"/>
  <c r="E1495" i="12"/>
  <c r="F1495" i="12" s="1"/>
  <c r="E1494" i="12"/>
  <c r="E1493" i="12"/>
  <c r="F1493" i="12" s="1"/>
  <c r="E1492" i="12"/>
  <c r="F1492" i="12" s="1"/>
  <c r="E1491" i="12"/>
  <c r="F1491" i="12" s="1"/>
  <c r="E1490" i="12"/>
  <c r="E1489" i="12"/>
  <c r="F1489" i="12" s="1"/>
  <c r="E1488" i="12"/>
  <c r="F1488" i="12" s="1"/>
  <c r="E1487" i="12"/>
  <c r="F1487" i="12" s="1"/>
  <c r="E1486" i="12"/>
  <c r="E1485" i="12"/>
  <c r="F1485" i="12" s="1"/>
  <c r="E1484" i="12"/>
  <c r="F1484" i="12" s="1"/>
  <c r="E1483" i="12"/>
  <c r="F1483" i="12" s="1"/>
  <c r="E1482" i="12"/>
  <c r="E1481" i="12"/>
  <c r="F1481" i="12" s="1"/>
  <c r="E1480" i="12"/>
  <c r="F1480" i="12" s="1"/>
  <c r="E1479" i="12"/>
  <c r="F1479" i="12" s="1"/>
  <c r="E1478" i="12"/>
  <c r="E1477" i="12"/>
  <c r="F1477" i="12" s="1"/>
  <c r="E1476" i="12"/>
  <c r="F1476" i="12" s="1"/>
  <c r="E1475" i="12"/>
  <c r="F1475" i="12" s="1"/>
  <c r="E1474" i="12"/>
  <c r="E1473" i="12"/>
  <c r="F1473" i="12" s="1"/>
  <c r="E1472" i="12"/>
  <c r="F1472" i="12" s="1"/>
  <c r="E1471" i="12"/>
  <c r="F1471" i="12" s="1"/>
  <c r="E1470" i="12"/>
  <c r="E1469" i="12"/>
  <c r="F1469" i="12" s="1"/>
  <c r="E1468" i="12"/>
  <c r="F1468" i="12" s="1"/>
  <c r="E1467" i="12"/>
  <c r="F1467" i="12" s="1"/>
  <c r="E1466" i="12"/>
  <c r="E1465" i="12"/>
  <c r="F1465" i="12" s="1"/>
  <c r="E1464" i="12"/>
  <c r="F1464" i="12" s="1"/>
  <c r="E1463" i="12"/>
  <c r="F1463" i="12" s="1"/>
  <c r="E1462" i="12"/>
  <c r="E1461" i="12"/>
  <c r="F1461" i="12" s="1"/>
  <c r="E1460" i="12"/>
  <c r="F1460" i="12" s="1"/>
  <c r="E1459" i="12"/>
  <c r="F1459" i="12" s="1"/>
  <c r="E1458" i="12"/>
  <c r="E1457" i="12"/>
  <c r="F1457" i="12" s="1"/>
  <c r="E1456" i="12"/>
  <c r="F1456" i="12" s="1"/>
  <c r="E1455" i="12"/>
  <c r="F1455" i="12" s="1"/>
  <c r="E1454" i="12"/>
  <c r="E1453" i="12"/>
  <c r="F1453" i="12" s="1"/>
  <c r="E1452" i="12"/>
  <c r="F1452" i="12" s="1"/>
  <c r="E1451" i="12"/>
  <c r="F1451" i="12" s="1"/>
  <c r="E1450" i="12"/>
  <c r="E1449" i="12"/>
  <c r="F1449" i="12" s="1"/>
  <c r="E1448" i="12"/>
  <c r="F1448" i="12" s="1"/>
  <c r="E1447" i="12"/>
  <c r="F1447" i="12" s="1"/>
  <c r="E1446" i="12"/>
  <c r="E1445" i="12"/>
  <c r="F1445" i="12" s="1"/>
  <c r="E1444" i="12"/>
  <c r="F1444" i="12" s="1"/>
  <c r="E1443" i="12"/>
  <c r="F1443" i="12" s="1"/>
  <c r="E1442" i="12"/>
  <c r="E1441" i="12"/>
  <c r="F1441" i="12" s="1"/>
  <c r="E1440" i="12"/>
  <c r="F1440" i="12" s="1"/>
  <c r="E1439" i="12"/>
  <c r="F1439" i="12" s="1"/>
  <c r="E1438" i="12"/>
  <c r="E1437" i="12"/>
  <c r="F1437" i="12" s="1"/>
  <c r="E1436" i="12"/>
  <c r="F1436" i="12" s="1"/>
  <c r="E1435" i="12"/>
  <c r="F1435" i="12" s="1"/>
  <c r="E1434" i="12"/>
  <c r="E1433" i="12"/>
  <c r="F1433" i="12" s="1"/>
  <c r="E1432" i="12"/>
  <c r="F1432" i="12" s="1"/>
  <c r="E1431" i="12"/>
  <c r="F1431" i="12" s="1"/>
  <c r="E1430" i="12"/>
  <c r="E1429" i="12"/>
  <c r="F1429" i="12" s="1"/>
  <c r="E1428" i="12"/>
  <c r="F1428" i="12" s="1"/>
  <c r="E1427" i="12"/>
  <c r="F1427" i="12" s="1"/>
  <c r="E1426" i="12"/>
  <c r="E1425" i="12"/>
  <c r="F1425" i="12" s="1"/>
  <c r="E1424" i="12"/>
  <c r="F1424" i="12" s="1"/>
  <c r="E1423" i="12"/>
  <c r="F1423" i="12" s="1"/>
  <c r="E1422" i="12"/>
  <c r="E1421" i="12"/>
  <c r="F1421" i="12" s="1"/>
  <c r="E1420" i="12"/>
  <c r="F1420" i="12" s="1"/>
  <c r="E1419" i="12"/>
  <c r="F1419" i="12" s="1"/>
  <c r="E1418" i="12"/>
  <c r="E1417" i="12"/>
  <c r="F1417" i="12" s="1"/>
  <c r="E1416" i="12"/>
  <c r="F1416" i="12" s="1"/>
  <c r="E1415" i="12"/>
  <c r="F1415" i="12" s="1"/>
  <c r="E1414" i="12"/>
  <c r="E1413" i="12"/>
  <c r="F1413" i="12" s="1"/>
  <c r="E1412" i="12"/>
  <c r="F1412" i="12" s="1"/>
  <c r="E1411" i="12"/>
  <c r="F1411" i="12" s="1"/>
  <c r="E1410" i="12"/>
  <c r="E1409" i="12"/>
  <c r="F1409" i="12" s="1"/>
  <c r="E1408" i="12"/>
  <c r="F1408" i="12" s="1"/>
  <c r="E1407" i="12"/>
  <c r="F1407" i="12" s="1"/>
  <c r="E1406" i="12"/>
  <c r="E1405" i="12"/>
  <c r="F1405" i="12" s="1"/>
  <c r="E1404" i="12"/>
  <c r="F1404" i="12" s="1"/>
  <c r="E1403" i="12"/>
  <c r="F1403" i="12" s="1"/>
  <c r="E1402" i="12"/>
  <c r="E1401" i="12"/>
  <c r="F1401" i="12" s="1"/>
  <c r="E1400" i="12"/>
  <c r="F1400" i="12" s="1"/>
  <c r="E1399" i="12"/>
  <c r="F1399" i="12" s="1"/>
  <c r="E1398" i="12"/>
  <c r="E1397" i="12"/>
  <c r="F1397" i="12" s="1"/>
  <c r="E1396" i="12"/>
  <c r="F1396" i="12" s="1"/>
  <c r="E1395" i="12"/>
  <c r="F1395" i="12" s="1"/>
  <c r="E1394" i="12"/>
  <c r="E1393" i="12"/>
  <c r="F1393" i="12" s="1"/>
  <c r="E1392" i="12"/>
  <c r="F1392" i="12" s="1"/>
  <c r="E1391" i="12"/>
  <c r="F1391" i="12" s="1"/>
  <c r="E1390" i="12"/>
  <c r="E1389" i="12"/>
  <c r="F1389" i="12" s="1"/>
  <c r="E1388" i="12"/>
  <c r="F1388" i="12" s="1"/>
  <c r="E1387" i="12"/>
  <c r="F1387" i="12" s="1"/>
  <c r="E1386" i="12"/>
  <c r="E1385" i="12"/>
  <c r="F1385" i="12" s="1"/>
  <c r="E1384" i="12"/>
  <c r="F1384" i="12" s="1"/>
  <c r="E1383" i="12"/>
  <c r="F1383" i="12" s="1"/>
  <c r="E1382" i="12"/>
  <c r="E1381" i="12"/>
  <c r="F1381" i="12" s="1"/>
  <c r="E1380" i="12"/>
  <c r="F1380" i="12" s="1"/>
  <c r="E1379" i="12"/>
  <c r="F1379" i="12" s="1"/>
  <c r="E1378" i="12"/>
  <c r="E1377" i="12"/>
  <c r="F1377" i="12" s="1"/>
  <c r="E1376" i="12"/>
  <c r="F1376" i="12" s="1"/>
  <c r="E1375" i="12"/>
  <c r="F1375" i="12" s="1"/>
  <c r="E1374" i="12"/>
  <c r="F1374" i="12" s="1"/>
  <c r="E1373" i="12"/>
  <c r="F1373" i="12" s="1"/>
  <c r="E1372" i="12"/>
  <c r="F1372" i="12" s="1"/>
  <c r="E1371" i="12"/>
  <c r="F1371" i="12" s="1"/>
  <c r="E1370" i="12"/>
  <c r="E1369" i="12"/>
  <c r="F1369" i="12" s="1"/>
  <c r="E1368" i="12"/>
  <c r="F1368" i="12" s="1"/>
  <c r="E1367" i="12"/>
  <c r="F1367" i="12" s="1"/>
  <c r="E1366" i="12"/>
  <c r="E1365" i="12"/>
  <c r="F1365" i="12" s="1"/>
  <c r="E1364" i="12"/>
  <c r="F1364" i="12" s="1"/>
  <c r="E1363" i="12"/>
  <c r="F1363" i="12" s="1"/>
  <c r="E1362" i="12"/>
  <c r="E1361" i="12"/>
  <c r="F1361" i="12" s="1"/>
  <c r="E1360" i="12"/>
  <c r="F1360" i="12" s="1"/>
  <c r="E1359" i="12"/>
  <c r="F1359" i="12" s="1"/>
  <c r="E1358" i="12"/>
  <c r="E1357" i="12"/>
  <c r="F1357" i="12" s="1"/>
  <c r="E1356" i="12"/>
  <c r="F1356" i="12" s="1"/>
  <c r="E1355" i="12"/>
  <c r="F1355" i="12" s="1"/>
  <c r="E1354" i="12"/>
  <c r="E1353" i="12"/>
  <c r="E1352" i="12"/>
  <c r="F1352" i="12" s="1"/>
  <c r="E1351" i="12"/>
  <c r="F1351" i="12" s="1"/>
  <c r="E1350" i="12"/>
  <c r="E1349" i="12"/>
  <c r="F1349" i="12" s="1"/>
  <c r="E1348" i="12"/>
  <c r="F1348" i="12" s="1"/>
  <c r="E1347" i="12"/>
  <c r="F1347" i="12" s="1"/>
  <c r="E1346" i="12"/>
  <c r="E1345" i="12"/>
  <c r="F1345" i="12" s="1"/>
  <c r="E1344" i="12"/>
  <c r="F1344" i="12" s="1"/>
  <c r="E1343" i="12"/>
  <c r="F1343" i="12" s="1"/>
  <c r="E1342" i="12"/>
  <c r="E1341" i="12"/>
  <c r="F1341" i="12" s="1"/>
  <c r="E1340" i="12"/>
  <c r="F1340" i="12" s="1"/>
  <c r="E1339" i="12"/>
  <c r="F1339" i="12" s="1"/>
  <c r="E1338" i="12"/>
  <c r="E1337" i="12"/>
  <c r="F1337" i="12" s="1"/>
  <c r="E1336" i="12"/>
  <c r="F1336" i="12" s="1"/>
  <c r="E1335" i="12"/>
  <c r="F1335" i="12" s="1"/>
  <c r="E1334" i="12"/>
  <c r="E1333" i="12"/>
  <c r="F1333" i="12" s="1"/>
  <c r="E1332" i="12"/>
  <c r="F1332" i="12" s="1"/>
  <c r="E1331" i="12"/>
  <c r="F1331" i="12" s="1"/>
  <c r="E1330" i="12"/>
  <c r="E1329" i="12"/>
  <c r="F1329" i="12" s="1"/>
  <c r="E1328" i="12"/>
  <c r="F1328" i="12" s="1"/>
  <c r="E1327" i="12"/>
  <c r="F1327" i="12" s="1"/>
  <c r="E1326" i="12"/>
  <c r="E1325" i="12"/>
  <c r="F1325" i="12" s="1"/>
  <c r="E1324" i="12"/>
  <c r="F1324" i="12" s="1"/>
  <c r="E1323" i="12"/>
  <c r="F1323" i="12" s="1"/>
  <c r="E1322" i="12"/>
  <c r="E1321" i="12"/>
  <c r="F1321" i="12" s="1"/>
  <c r="E1320" i="12"/>
  <c r="F1320" i="12" s="1"/>
  <c r="E1319" i="12"/>
  <c r="F1319" i="12" s="1"/>
  <c r="E1318" i="12"/>
  <c r="E1317" i="12"/>
  <c r="F1317" i="12" s="1"/>
  <c r="E1316" i="12"/>
  <c r="F1316" i="12" s="1"/>
  <c r="E1315" i="12"/>
  <c r="F1315" i="12" s="1"/>
  <c r="E1314" i="12"/>
  <c r="E1313" i="12"/>
  <c r="F1313" i="12" s="1"/>
  <c r="E1312" i="12"/>
  <c r="F1312" i="12" s="1"/>
  <c r="E1311" i="12"/>
  <c r="F1311" i="12" s="1"/>
  <c r="E1310" i="12"/>
  <c r="F1310" i="12" s="1"/>
  <c r="E1309" i="12"/>
  <c r="F1309" i="12" s="1"/>
  <c r="E1308" i="12"/>
  <c r="F1308" i="12" s="1"/>
  <c r="E1307" i="12"/>
  <c r="F1307" i="12" s="1"/>
  <c r="E1306" i="12"/>
  <c r="E1305" i="12"/>
  <c r="F1305" i="12" s="1"/>
  <c r="E1304" i="12"/>
  <c r="F1304" i="12" s="1"/>
  <c r="E1303" i="12"/>
  <c r="F1303" i="12" s="1"/>
  <c r="E1302" i="12"/>
  <c r="E1301" i="12"/>
  <c r="F1301" i="12" s="1"/>
  <c r="E1300" i="12"/>
  <c r="F1300" i="12" s="1"/>
  <c r="E1299" i="12"/>
  <c r="F1299" i="12" s="1"/>
  <c r="E1298" i="12"/>
  <c r="E1297" i="12"/>
  <c r="F1297" i="12" s="1"/>
  <c r="E1296" i="12"/>
  <c r="F1296" i="12" s="1"/>
  <c r="E1295" i="12"/>
  <c r="F1295" i="12" s="1"/>
  <c r="E1294" i="12"/>
  <c r="E1293" i="12"/>
  <c r="F1293" i="12" s="1"/>
  <c r="E1292" i="12"/>
  <c r="F1292" i="12" s="1"/>
  <c r="E1291" i="12"/>
  <c r="F1291" i="12" s="1"/>
  <c r="E1290" i="12"/>
  <c r="E1289" i="12"/>
  <c r="F1289" i="12" s="1"/>
  <c r="E1288" i="12"/>
  <c r="F1288" i="12" s="1"/>
  <c r="E1287" i="12"/>
  <c r="F1287" i="12" s="1"/>
  <c r="E1286" i="12"/>
  <c r="E1285" i="12"/>
  <c r="F1285" i="12" s="1"/>
  <c r="E1284" i="12"/>
  <c r="F1284" i="12" s="1"/>
  <c r="E1283" i="12"/>
  <c r="F1283" i="12" s="1"/>
  <c r="E1282" i="12"/>
  <c r="E1281" i="12"/>
  <c r="F1281" i="12" s="1"/>
  <c r="E1280" i="12"/>
  <c r="F1280" i="12" s="1"/>
  <c r="E1279" i="12"/>
  <c r="F1279" i="12" s="1"/>
  <c r="E1278" i="12"/>
  <c r="E1277" i="12"/>
  <c r="F1277" i="12" s="1"/>
  <c r="E1276" i="12"/>
  <c r="E1275" i="12"/>
  <c r="F1275" i="12" s="1"/>
  <c r="E1274" i="12"/>
  <c r="E1273" i="12"/>
  <c r="F1273" i="12" s="1"/>
  <c r="E1272" i="12"/>
  <c r="E1271" i="12"/>
  <c r="F1271" i="12" s="1"/>
  <c r="E1270" i="12"/>
  <c r="E1269" i="12"/>
  <c r="F1269" i="12" s="1"/>
  <c r="E1268" i="12"/>
  <c r="E1267" i="12"/>
  <c r="E1266" i="12"/>
  <c r="E1265" i="12"/>
  <c r="F1265" i="12" s="1"/>
  <c r="E1264" i="12"/>
  <c r="E1263" i="12"/>
  <c r="F1263" i="12" s="1"/>
  <c r="E1262" i="12"/>
  <c r="E1261" i="12"/>
  <c r="F1261" i="12" s="1"/>
  <c r="E1260" i="12"/>
  <c r="E1259" i="12"/>
  <c r="F1259" i="12" s="1"/>
  <c r="E1258" i="12"/>
  <c r="E1257" i="12"/>
  <c r="F1257" i="12" s="1"/>
  <c r="E1256" i="12"/>
  <c r="E1255" i="12"/>
  <c r="F1255" i="12" s="1"/>
  <c r="E1254" i="12"/>
  <c r="E1253" i="12"/>
  <c r="F1253" i="12" s="1"/>
  <c r="E1252" i="12"/>
  <c r="E1251" i="12"/>
  <c r="F1251" i="12" s="1"/>
  <c r="E1250" i="12"/>
  <c r="E1249" i="12"/>
  <c r="F1249" i="12" s="1"/>
  <c r="E1248" i="12"/>
  <c r="E1247" i="12"/>
  <c r="F1247" i="12" s="1"/>
  <c r="E1246" i="12"/>
  <c r="F1246" i="12" s="1"/>
  <c r="E1245" i="12"/>
  <c r="F1245" i="12" s="1"/>
  <c r="E1244" i="12"/>
  <c r="E1243" i="12"/>
  <c r="F1243" i="12" s="1"/>
  <c r="E1242" i="12"/>
  <c r="E1241" i="12"/>
  <c r="F1241" i="12" s="1"/>
  <c r="E1240" i="12"/>
  <c r="E1239" i="12"/>
  <c r="F1239" i="12" s="1"/>
  <c r="E1238" i="12"/>
  <c r="E1237" i="12"/>
  <c r="F1237" i="12" s="1"/>
  <c r="E1236" i="12"/>
  <c r="E1235" i="12"/>
  <c r="F1235" i="12" s="1"/>
  <c r="E1234" i="12"/>
  <c r="E1233" i="12"/>
  <c r="F1233" i="12" s="1"/>
  <c r="E1232" i="12"/>
  <c r="E1231" i="12"/>
  <c r="F1231" i="12" s="1"/>
  <c r="E1230" i="12"/>
  <c r="E1229" i="12"/>
  <c r="F1229" i="12" s="1"/>
  <c r="E1228" i="12"/>
  <c r="E1227" i="12"/>
  <c r="F1227" i="12" s="1"/>
  <c r="E1226" i="12"/>
  <c r="E1225" i="12"/>
  <c r="F1225" i="12" s="1"/>
  <c r="E1224" i="12"/>
  <c r="E1223" i="12"/>
  <c r="F1223" i="12" s="1"/>
  <c r="E1222" i="12"/>
  <c r="E1221" i="12"/>
  <c r="F1221" i="12" s="1"/>
  <c r="E1220" i="12"/>
  <c r="E1219" i="12"/>
  <c r="F1219" i="12" s="1"/>
  <c r="E1218" i="12"/>
  <c r="E1217" i="12"/>
  <c r="F1217" i="12" s="1"/>
  <c r="E1216" i="12"/>
  <c r="E1215" i="12"/>
  <c r="F1215" i="12" s="1"/>
  <c r="E1214" i="12"/>
  <c r="E1213" i="12"/>
  <c r="F1213" i="12" s="1"/>
  <c r="E1212" i="12"/>
  <c r="E1211" i="12"/>
  <c r="F1211" i="12" s="1"/>
  <c r="E1210" i="12"/>
  <c r="E1209" i="12"/>
  <c r="F1209" i="12" s="1"/>
  <c r="E1208" i="12"/>
  <c r="E1207" i="12"/>
  <c r="F1207" i="12" s="1"/>
  <c r="E1206" i="12"/>
  <c r="E1205" i="12"/>
  <c r="F1205" i="12" s="1"/>
  <c r="E1204" i="12"/>
  <c r="E1203" i="12"/>
  <c r="F1203" i="12" s="1"/>
  <c r="E1202" i="12"/>
  <c r="E1201" i="12"/>
  <c r="F1201" i="12" s="1"/>
  <c r="E1200" i="12"/>
  <c r="E1199" i="12"/>
  <c r="F1199" i="12" s="1"/>
  <c r="E1198" i="12"/>
  <c r="E1197" i="12"/>
  <c r="F1197" i="12" s="1"/>
  <c r="E1196" i="12"/>
  <c r="E1195" i="12"/>
  <c r="F1195" i="12" s="1"/>
  <c r="E1194" i="12"/>
  <c r="E1193" i="12"/>
  <c r="F1193" i="12" s="1"/>
  <c r="E1192" i="12"/>
  <c r="E1191" i="12"/>
  <c r="F1191" i="12" s="1"/>
  <c r="E1190" i="12"/>
  <c r="E1189" i="12"/>
  <c r="F1189" i="12" s="1"/>
  <c r="E1188" i="12"/>
  <c r="E1187" i="12"/>
  <c r="F1187" i="12" s="1"/>
  <c r="E1186" i="12"/>
  <c r="E1185" i="12"/>
  <c r="F1185" i="12" s="1"/>
  <c r="E1184" i="12"/>
  <c r="E1183" i="12"/>
  <c r="F1183" i="12" s="1"/>
  <c r="E1182" i="12"/>
  <c r="E1181" i="12"/>
  <c r="F1181" i="12" s="1"/>
  <c r="E1180" i="12"/>
  <c r="E1179" i="12"/>
  <c r="F1179" i="12" s="1"/>
  <c r="E1178" i="12"/>
  <c r="E1177" i="12"/>
  <c r="F1177" i="12" s="1"/>
  <c r="E1176" i="12"/>
  <c r="E1175" i="12"/>
  <c r="F1175" i="12" s="1"/>
  <c r="E1174" i="12"/>
  <c r="E1173" i="12"/>
  <c r="F1173" i="12" s="1"/>
  <c r="E1172" i="12"/>
  <c r="E1171" i="12"/>
  <c r="F1171" i="12" s="1"/>
  <c r="E1170" i="12"/>
  <c r="E1169" i="12"/>
  <c r="F1169" i="12" s="1"/>
  <c r="E1168" i="12"/>
  <c r="E1167" i="12"/>
  <c r="F1167" i="12" s="1"/>
  <c r="E1166" i="12"/>
  <c r="E1165" i="12"/>
  <c r="F1165" i="12" s="1"/>
  <c r="E1164" i="12"/>
  <c r="E1163" i="12"/>
  <c r="F1163" i="12" s="1"/>
  <c r="E1162" i="12"/>
  <c r="E1161" i="12"/>
  <c r="F1161" i="12" s="1"/>
  <c r="E1160" i="12"/>
  <c r="E1159" i="12"/>
  <c r="F1159" i="12" s="1"/>
  <c r="E1158" i="12"/>
  <c r="E1157" i="12"/>
  <c r="F1157" i="12" s="1"/>
  <c r="E1156" i="12"/>
  <c r="E1155" i="12"/>
  <c r="F1155" i="12" s="1"/>
  <c r="E1154" i="12"/>
  <c r="E1153" i="12"/>
  <c r="F1153" i="12" s="1"/>
  <c r="E1152" i="12"/>
  <c r="E1151" i="12"/>
  <c r="F1151" i="12" s="1"/>
  <c r="E1150" i="12"/>
  <c r="E1149" i="12"/>
  <c r="F1149" i="12" s="1"/>
  <c r="E1148" i="12"/>
  <c r="E1147" i="12"/>
  <c r="F1147" i="12" s="1"/>
  <c r="E1146" i="12"/>
  <c r="E1145" i="12"/>
  <c r="F1145" i="12" s="1"/>
  <c r="E1144" i="12"/>
  <c r="E1143" i="12"/>
  <c r="F1143" i="12" s="1"/>
  <c r="E1142" i="12"/>
  <c r="E1141" i="12"/>
  <c r="F1141" i="12" s="1"/>
  <c r="E1140" i="12"/>
  <c r="E1139" i="12"/>
  <c r="F1139" i="12" s="1"/>
  <c r="E1138" i="12"/>
  <c r="E1137" i="12"/>
  <c r="F1137" i="12" s="1"/>
  <c r="E1136" i="12"/>
  <c r="E1135" i="12"/>
  <c r="F1135" i="12" s="1"/>
  <c r="E1134" i="12"/>
  <c r="E1133" i="12"/>
  <c r="F1133" i="12" s="1"/>
  <c r="E1132" i="12"/>
  <c r="E1131" i="12"/>
  <c r="F1131" i="12" s="1"/>
  <c r="E1130" i="12"/>
  <c r="E1129" i="12"/>
  <c r="F1129" i="12" s="1"/>
  <c r="E1128" i="12"/>
  <c r="E1127" i="12"/>
  <c r="F1127" i="12" s="1"/>
  <c r="E1126" i="12"/>
  <c r="E1125" i="12"/>
  <c r="F1125" i="12" s="1"/>
  <c r="E1124" i="12"/>
  <c r="E1123" i="12"/>
  <c r="F1123" i="12" s="1"/>
  <c r="E1122" i="12"/>
  <c r="E1121" i="12"/>
  <c r="F1121" i="12" s="1"/>
  <c r="E1120" i="12"/>
  <c r="E1119" i="12"/>
  <c r="F1119" i="12" s="1"/>
  <c r="E1118" i="12"/>
  <c r="E1117" i="12"/>
  <c r="F1117" i="12" s="1"/>
  <c r="E1116" i="12"/>
  <c r="E1115" i="12"/>
  <c r="F1115" i="12" s="1"/>
  <c r="E1114" i="12"/>
  <c r="E1113" i="12"/>
  <c r="F1113" i="12" s="1"/>
  <c r="E1112" i="12"/>
  <c r="E1111" i="12"/>
  <c r="F1111" i="12" s="1"/>
  <c r="E1110" i="12"/>
  <c r="E1109" i="12"/>
  <c r="F1109" i="12" s="1"/>
  <c r="E1108" i="12"/>
  <c r="E1107" i="12"/>
  <c r="F1107" i="12" s="1"/>
  <c r="E1106" i="12"/>
  <c r="E1105" i="12"/>
  <c r="F1105" i="12" s="1"/>
  <c r="E1104" i="12"/>
  <c r="E1103" i="12"/>
  <c r="F1103" i="12" s="1"/>
  <c r="E1102" i="12"/>
  <c r="E1101" i="12"/>
  <c r="F1101" i="12" s="1"/>
  <c r="E1100" i="12"/>
  <c r="E1099" i="12"/>
  <c r="F1099" i="12" s="1"/>
  <c r="E1098" i="12"/>
  <c r="E1097" i="12"/>
  <c r="F1097" i="12" s="1"/>
  <c r="E1096" i="12"/>
  <c r="E1095" i="12"/>
  <c r="F1095" i="12" s="1"/>
  <c r="E1094" i="12"/>
  <c r="E1093" i="12"/>
  <c r="F1093" i="12" s="1"/>
  <c r="E1092" i="12"/>
  <c r="E1091" i="12"/>
  <c r="F1091" i="12" s="1"/>
  <c r="E1090" i="12"/>
  <c r="E1089" i="12"/>
  <c r="F1089" i="12" s="1"/>
  <c r="E1088" i="12"/>
  <c r="E1087" i="12"/>
  <c r="F1087" i="12" s="1"/>
  <c r="E1086" i="12"/>
  <c r="E1085" i="12"/>
  <c r="F1085" i="12" s="1"/>
  <c r="E1084" i="12"/>
  <c r="E1083" i="12"/>
  <c r="F1083" i="12" s="1"/>
  <c r="E1082" i="12"/>
  <c r="E1081" i="12"/>
  <c r="F1081" i="12" s="1"/>
  <c r="E1080" i="12"/>
  <c r="E1079" i="12"/>
  <c r="F1079" i="12" s="1"/>
  <c r="E1078" i="12"/>
  <c r="E1077" i="12"/>
  <c r="F1077" i="12" s="1"/>
  <c r="E1076" i="12"/>
  <c r="E1075" i="12"/>
  <c r="F1075" i="12" s="1"/>
  <c r="E1074" i="12"/>
  <c r="E1073" i="12"/>
  <c r="F1073" i="12" s="1"/>
  <c r="E1072" i="12"/>
  <c r="E1071" i="12"/>
  <c r="F1071" i="12" s="1"/>
  <c r="E1070" i="12"/>
  <c r="E1069" i="12"/>
  <c r="F1069" i="12" s="1"/>
  <c r="E1068" i="12"/>
  <c r="E1067" i="12"/>
  <c r="F1067" i="12" s="1"/>
  <c r="E1066" i="12"/>
  <c r="E1065" i="12"/>
  <c r="F1065" i="12" s="1"/>
  <c r="E1064" i="12"/>
  <c r="E1063" i="12"/>
  <c r="F1063" i="12" s="1"/>
  <c r="E1062" i="12"/>
  <c r="E1061" i="12"/>
  <c r="F1061" i="12" s="1"/>
  <c r="E1060" i="12"/>
  <c r="E1059" i="12"/>
  <c r="F1059" i="12" s="1"/>
  <c r="E1058" i="12"/>
  <c r="E1057" i="12"/>
  <c r="F1057" i="12" s="1"/>
  <c r="E1056" i="12"/>
  <c r="E1055" i="12"/>
  <c r="F1055" i="12" s="1"/>
  <c r="E1054" i="12"/>
  <c r="E1053" i="12"/>
  <c r="F1053" i="12" s="1"/>
  <c r="E1052" i="12"/>
  <c r="E1051" i="12"/>
  <c r="F1051" i="12" s="1"/>
  <c r="E1050" i="12"/>
  <c r="E1049" i="12"/>
  <c r="F1049" i="12" s="1"/>
  <c r="E1048" i="12"/>
  <c r="E1047" i="12"/>
  <c r="F1047" i="12" s="1"/>
  <c r="E1046" i="12"/>
  <c r="E1045" i="12"/>
  <c r="F1045" i="12" s="1"/>
  <c r="E1044" i="12"/>
  <c r="E1043" i="12"/>
  <c r="F1043" i="12" s="1"/>
  <c r="E1042" i="12"/>
  <c r="E1041" i="12"/>
  <c r="F1041" i="12" s="1"/>
  <c r="E1040" i="12"/>
  <c r="E1039" i="12"/>
  <c r="F1039" i="12" s="1"/>
  <c r="E1038" i="12"/>
  <c r="F1038" i="12" s="1"/>
  <c r="E1037" i="12"/>
  <c r="F1037" i="12" s="1"/>
  <c r="E1036" i="12"/>
  <c r="E1035" i="12"/>
  <c r="F1035" i="12" s="1"/>
  <c r="E1034" i="12"/>
  <c r="E1033" i="12"/>
  <c r="F1033" i="12" s="1"/>
  <c r="E1032" i="12"/>
  <c r="E1031" i="12"/>
  <c r="F1031" i="12" s="1"/>
  <c r="E1030" i="12"/>
  <c r="E1029" i="12"/>
  <c r="F1029" i="12" s="1"/>
  <c r="E1028" i="12"/>
  <c r="E1027" i="12"/>
  <c r="F1027" i="12" s="1"/>
  <c r="E1026" i="12"/>
  <c r="E1025" i="12"/>
  <c r="F1025" i="12" s="1"/>
  <c r="E1024" i="12"/>
  <c r="E1023" i="12"/>
  <c r="F1023" i="12" s="1"/>
  <c r="E1022" i="12"/>
  <c r="E1021" i="12"/>
  <c r="F1021" i="12" s="1"/>
  <c r="E1020" i="12"/>
  <c r="E1019" i="12"/>
  <c r="F1019" i="12" s="1"/>
  <c r="E1018" i="12"/>
  <c r="E1017" i="12"/>
  <c r="F1017" i="12" s="1"/>
  <c r="E1016" i="12"/>
  <c r="E1015" i="12"/>
  <c r="F1015" i="12" s="1"/>
  <c r="E1014" i="12"/>
  <c r="E1013" i="12"/>
  <c r="F1013" i="12" s="1"/>
  <c r="E1012" i="12"/>
  <c r="E1011" i="12"/>
  <c r="F1011" i="12" s="1"/>
  <c r="E1010" i="12"/>
  <c r="E1009" i="12"/>
  <c r="F1009" i="12" s="1"/>
  <c r="E1008" i="12"/>
  <c r="E1007" i="12"/>
  <c r="F1007" i="12" s="1"/>
  <c r="E1006" i="12"/>
  <c r="E1005" i="12"/>
  <c r="F1005" i="12" s="1"/>
  <c r="E1004" i="12"/>
  <c r="E1003" i="12"/>
  <c r="F1003" i="12" s="1"/>
  <c r="E1002" i="12"/>
  <c r="E1001" i="12"/>
  <c r="F1001" i="12" s="1"/>
  <c r="E1000" i="12"/>
  <c r="E999" i="12"/>
  <c r="F999" i="12" s="1"/>
  <c r="E998" i="12"/>
  <c r="E997" i="12"/>
  <c r="F997" i="12" s="1"/>
  <c r="E996" i="12"/>
  <c r="E995" i="12"/>
  <c r="F995" i="12" s="1"/>
  <c r="E994" i="12"/>
  <c r="E993" i="12"/>
  <c r="F993" i="12" s="1"/>
  <c r="E992" i="12"/>
  <c r="E991" i="12"/>
  <c r="F991" i="12" s="1"/>
  <c r="E990" i="12"/>
  <c r="E989" i="12"/>
  <c r="F989" i="12" s="1"/>
  <c r="E988" i="12"/>
  <c r="E987" i="12"/>
  <c r="F987" i="12" s="1"/>
  <c r="E986" i="12"/>
  <c r="E985" i="12"/>
  <c r="F985" i="12" s="1"/>
  <c r="E984" i="12"/>
  <c r="E983" i="12"/>
  <c r="F983" i="12" s="1"/>
  <c r="E982" i="12"/>
  <c r="E981" i="12"/>
  <c r="F981" i="12" s="1"/>
  <c r="E980" i="12"/>
  <c r="E979" i="12"/>
  <c r="F979" i="12" s="1"/>
  <c r="E978" i="12"/>
  <c r="E977" i="12"/>
  <c r="F977" i="12" s="1"/>
  <c r="E976" i="12"/>
  <c r="E975" i="12"/>
  <c r="F975" i="12" s="1"/>
  <c r="E974" i="12"/>
  <c r="E973" i="12"/>
  <c r="F973" i="12" s="1"/>
  <c r="E972" i="12"/>
  <c r="E971" i="12"/>
  <c r="F971" i="12" s="1"/>
  <c r="E970" i="12"/>
  <c r="E969" i="12"/>
  <c r="F969" i="12" s="1"/>
  <c r="E968" i="12"/>
  <c r="E967" i="12"/>
  <c r="F967" i="12" s="1"/>
  <c r="E966" i="12"/>
  <c r="E965" i="12"/>
  <c r="F965" i="12" s="1"/>
  <c r="E964" i="12"/>
  <c r="E963" i="12"/>
  <c r="F963" i="12" s="1"/>
  <c r="E962" i="12"/>
  <c r="E961" i="12"/>
  <c r="F961" i="12" s="1"/>
  <c r="E960" i="12"/>
  <c r="E959" i="12"/>
  <c r="F959" i="12" s="1"/>
  <c r="E958" i="12"/>
  <c r="E957" i="12"/>
  <c r="F957" i="12" s="1"/>
  <c r="E956" i="12"/>
  <c r="E955" i="12"/>
  <c r="F955" i="12" s="1"/>
  <c r="E954" i="12"/>
  <c r="E953" i="12"/>
  <c r="F953" i="12" s="1"/>
  <c r="E952" i="12"/>
  <c r="E951" i="12"/>
  <c r="F951" i="12" s="1"/>
  <c r="E950" i="12"/>
  <c r="E949" i="12"/>
  <c r="F949" i="12" s="1"/>
  <c r="E948" i="12"/>
  <c r="E947" i="12"/>
  <c r="F947" i="12" s="1"/>
  <c r="E946" i="12"/>
  <c r="E945" i="12"/>
  <c r="F945" i="12" s="1"/>
  <c r="E944" i="12"/>
  <c r="E943" i="12"/>
  <c r="F943" i="12" s="1"/>
  <c r="E942" i="12"/>
  <c r="E941" i="12"/>
  <c r="F941" i="12" s="1"/>
  <c r="E940" i="12"/>
  <c r="E939" i="12"/>
  <c r="F939" i="12" s="1"/>
  <c r="E938" i="12"/>
  <c r="E937" i="12"/>
  <c r="F937" i="12" s="1"/>
  <c r="E936" i="12"/>
  <c r="E935" i="12"/>
  <c r="F935" i="12" s="1"/>
  <c r="E934" i="12"/>
  <c r="E933" i="12"/>
  <c r="F933" i="12" s="1"/>
  <c r="E932" i="12"/>
  <c r="E931" i="12"/>
  <c r="F931" i="12" s="1"/>
  <c r="E930" i="12"/>
  <c r="E929" i="12"/>
  <c r="F929" i="12" s="1"/>
  <c r="E928" i="12"/>
  <c r="E927" i="12"/>
  <c r="F927" i="12" s="1"/>
  <c r="E926" i="12"/>
  <c r="E925" i="12"/>
  <c r="F925" i="12" s="1"/>
  <c r="E924" i="12"/>
  <c r="E923" i="12"/>
  <c r="F923" i="12" s="1"/>
  <c r="E922" i="12"/>
  <c r="E921" i="12"/>
  <c r="F921" i="12" s="1"/>
  <c r="E920" i="12"/>
  <c r="E919" i="12"/>
  <c r="F919" i="12" s="1"/>
  <c r="E918" i="12"/>
  <c r="E917" i="12"/>
  <c r="F917" i="12" s="1"/>
  <c r="E916" i="12"/>
  <c r="E915" i="12"/>
  <c r="F915" i="12" s="1"/>
  <c r="E914" i="12"/>
  <c r="E913" i="12"/>
  <c r="F913" i="12" s="1"/>
  <c r="E912" i="12"/>
  <c r="E911" i="12"/>
  <c r="F911" i="12" s="1"/>
  <c r="E910" i="12"/>
  <c r="E909" i="12"/>
  <c r="F909" i="12" s="1"/>
  <c r="E908" i="12"/>
  <c r="E907" i="12"/>
  <c r="F907" i="12" s="1"/>
  <c r="E906" i="12"/>
  <c r="E905" i="12"/>
  <c r="F905" i="12" s="1"/>
  <c r="E904" i="12"/>
  <c r="E903" i="12"/>
  <c r="F903" i="12" s="1"/>
  <c r="E902" i="12"/>
  <c r="E901" i="12"/>
  <c r="F901" i="12" s="1"/>
  <c r="E900" i="12"/>
  <c r="E899" i="12"/>
  <c r="F899" i="12" s="1"/>
  <c r="E898" i="12"/>
  <c r="E897" i="12"/>
  <c r="F897" i="12" s="1"/>
  <c r="E896" i="12"/>
  <c r="E895" i="12"/>
  <c r="F895" i="12" s="1"/>
  <c r="E894" i="12"/>
  <c r="E893" i="12"/>
  <c r="F893" i="12" s="1"/>
  <c r="E892" i="12"/>
  <c r="E891" i="12"/>
  <c r="F891" i="12" s="1"/>
  <c r="E890" i="12"/>
  <c r="E889" i="12"/>
  <c r="F889" i="12" s="1"/>
  <c r="E888" i="12"/>
  <c r="E887" i="12"/>
  <c r="F887" i="12" s="1"/>
  <c r="E886" i="12"/>
  <c r="E885" i="12"/>
  <c r="F885" i="12" s="1"/>
  <c r="E884" i="12"/>
  <c r="E883" i="12"/>
  <c r="F883" i="12" s="1"/>
  <c r="E882" i="12"/>
  <c r="E881" i="12"/>
  <c r="F881" i="12" s="1"/>
  <c r="E880" i="12"/>
  <c r="E879" i="12"/>
  <c r="F879" i="12" s="1"/>
  <c r="E878" i="12"/>
  <c r="E877" i="12"/>
  <c r="F877" i="12" s="1"/>
  <c r="E876" i="12"/>
  <c r="E875" i="12"/>
  <c r="F875" i="12" s="1"/>
  <c r="E874" i="12"/>
  <c r="E873" i="12"/>
  <c r="F873" i="12" s="1"/>
  <c r="E872" i="12"/>
  <c r="E871" i="12"/>
  <c r="F871" i="12" s="1"/>
  <c r="E870" i="12"/>
  <c r="E869" i="12"/>
  <c r="F869" i="12" s="1"/>
  <c r="E868" i="12"/>
  <c r="E867" i="12"/>
  <c r="F867" i="12" s="1"/>
  <c r="E866" i="12"/>
  <c r="E865" i="12"/>
  <c r="F865" i="12" s="1"/>
  <c r="E864" i="12"/>
  <c r="E863" i="12"/>
  <c r="F863" i="12" s="1"/>
  <c r="E862" i="12"/>
  <c r="E861" i="12"/>
  <c r="F861" i="12" s="1"/>
  <c r="E860" i="12"/>
  <c r="E859" i="12"/>
  <c r="F859" i="12" s="1"/>
  <c r="E858" i="12"/>
  <c r="E857" i="12"/>
  <c r="F857" i="12" s="1"/>
  <c r="E856" i="12"/>
  <c r="E855" i="12"/>
  <c r="F855" i="12" s="1"/>
  <c r="E854" i="12"/>
  <c r="E853" i="12"/>
  <c r="F853" i="12" s="1"/>
  <c r="E852" i="12"/>
  <c r="E851" i="12"/>
  <c r="F851" i="12" s="1"/>
  <c r="E850" i="12"/>
  <c r="E849" i="12"/>
  <c r="F849" i="12" s="1"/>
  <c r="E848" i="12"/>
  <c r="E847" i="12"/>
  <c r="F847" i="12" s="1"/>
  <c r="E846" i="12"/>
  <c r="E845" i="12"/>
  <c r="F845" i="12" s="1"/>
  <c r="E844" i="12"/>
  <c r="E843" i="12"/>
  <c r="F843" i="12" s="1"/>
  <c r="E842" i="12"/>
  <c r="E841" i="12"/>
  <c r="F841" i="12" s="1"/>
  <c r="E840" i="12"/>
  <c r="E839" i="12"/>
  <c r="F839" i="12" s="1"/>
  <c r="E838" i="12"/>
  <c r="E837" i="12"/>
  <c r="F837" i="12" s="1"/>
  <c r="E836" i="12"/>
  <c r="E835" i="12"/>
  <c r="F835" i="12" s="1"/>
  <c r="E834" i="12"/>
  <c r="E833" i="12"/>
  <c r="F833" i="12" s="1"/>
  <c r="E832" i="12"/>
  <c r="E831" i="12"/>
  <c r="F831" i="12" s="1"/>
  <c r="E830" i="12"/>
  <c r="E829" i="12"/>
  <c r="F829" i="12" s="1"/>
  <c r="E828" i="12"/>
  <c r="E827" i="12"/>
  <c r="F827" i="12" s="1"/>
  <c r="E826" i="12"/>
  <c r="E825" i="12"/>
  <c r="F825" i="12" s="1"/>
  <c r="E824" i="12"/>
  <c r="E823" i="12"/>
  <c r="F823" i="12" s="1"/>
  <c r="E822" i="12"/>
  <c r="F822" i="12" s="1"/>
  <c r="E821" i="12"/>
  <c r="E820" i="12"/>
  <c r="E819" i="12"/>
  <c r="F819" i="12" s="1"/>
  <c r="E818" i="12"/>
  <c r="F818" i="12" s="1"/>
  <c r="E817" i="12"/>
  <c r="E816" i="12"/>
  <c r="E815" i="12"/>
  <c r="F815" i="12" s="1"/>
  <c r="E814" i="12"/>
  <c r="F814" i="12" s="1"/>
  <c r="E813" i="12"/>
  <c r="E812" i="12"/>
  <c r="E811" i="12"/>
  <c r="F811" i="12" s="1"/>
  <c r="E810" i="12"/>
  <c r="F810" i="12" s="1"/>
  <c r="E809" i="12"/>
  <c r="E808" i="12"/>
  <c r="E807" i="12"/>
  <c r="F807" i="12" s="1"/>
  <c r="E806" i="12"/>
  <c r="F806" i="12" s="1"/>
  <c r="E805" i="12"/>
  <c r="E804" i="12"/>
  <c r="E803" i="12"/>
  <c r="F803" i="12" s="1"/>
  <c r="E802" i="12"/>
  <c r="F802" i="12" s="1"/>
  <c r="E801" i="12"/>
  <c r="E800" i="12"/>
  <c r="E799" i="12"/>
  <c r="F799" i="12" s="1"/>
  <c r="E798" i="12"/>
  <c r="F798" i="12" s="1"/>
  <c r="E797" i="12"/>
  <c r="E796" i="12"/>
  <c r="E795" i="12"/>
  <c r="F795" i="12" s="1"/>
  <c r="E794" i="12"/>
  <c r="F794" i="12" s="1"/>
  <c r="E793" i="12"/>
  <c r="E792" i="12"/>
  <c r="E791" i="12"/>
  <c r="F791" i="12" s="1"/>
  <c r="E790" i="12"/>
  <c r="F790" i="12" s="1"/>
  <c r="E789" i="12"/>
  <c r="E788" i="12"/>
  <c r="E787" i="12"/>
  <c r="F787" i="12" s="1"/>
  <c r="E786" i="12"/>
  <c r="F786" i="12" s="1"/>
  <c r="E785" i="12"/>
  <c r="E784" i="12"/>
  <c r="E783" i="12"/>
  <c r="F783" i="12" s="1"/>
  <c r="E782" i="12"/>
  <c r="F782" i="12" s="1"/>
  <c r="E781" i="12"/>
  <c r="E780" i="12"/>
  <c r="E779" i="12"/>
  <c r="F779" i="12" s="1"/>
  <c r="E778" i="12"/>
  <c r="F778" i="12" s="1"/>
  <c r="E777" i="12"/>
  <c r="E776" i="12"/>
  <c r="E775" i="12"/>
  <c r="F775" i="12" s="1"/>
  <c r="E774" i="12"/>
  <c r="F774" i="12" s="1"/>
  <c r="E773" i="12"/>
  <c r="E772" i="12"/>
  <c r="E771" i="12"/>
  <c r="F771" i="12" s="1"/>
  <c r="E770" i="12"/>
  <c r="F770" i="12" s="1"/>
  <c r="E769" i="12"/>
  <c r="E768" i="12"/>
  <c r="E767" i="12"/>
  <c r="F767" i="12" s="1"/>
  <c r="E766" i="12"/>
  <c r="F766" i="12" s="1"/>
  <c r="E765" i="12"/>
  <c r="E764" i="12"/>
  <c r="E763" i="12"/>
  <c r="F763" i="12" s="1"/>
  <c r="E762" i="12"/>
  <c r="F762" i="12" s="1"/>
  <c r="E761" i="12"/>
  <c r="E760" i="12"/>
  <c r="E759" i="12"/>
  <c r="F759" i="12" s="1"/>
  <c r="E758" i="12"/>
  <c r="F758" i="12" s="1"/>
  <c r="E757" i="12"/>
  <c r="E756" i="12"/>
  <c r="E755" i="12"/>
  <c r="F755" i="12" s="1"/>
  <c r="E754" i="12"/>
  <c r="F754" i="12" s="1"/>
  <c r="E753" i="12"/>
  <c r="E752" i="12"/>
  <c r="E751" i="12"/>
  <c r="F751" i="12" s="1"/>
  <c r="E750" i="12"/>
  <c r="F750" i="12" s="1"/>
  <c r="E749" i="12"/>
  <c r="E748" i="12"/>
  <c r="E747" i="12"/>
  <c r="F747" i="12" s="1"/>
  <c r="E746" i="12"/>
  <c r="F746" i="12" s="1"/>
  <c r="E745" i="12"/>
  <c r="E744" i="12"/>
  <c r="E743" i="12"/>
  <c r="F743" i="12" s="1"/>
  <c r="E742" i="12"/>
  <c r="F742" i="12" s="1"/>
  <c r="E741" i="12"/>
  <c r="E740" i="12"/>
  <c r="E739" i="12"/>
  <c r="F739" i="12" s="1"/>
  <c r="E738" i="12"/>
  <c r="F738" i="12" s="1"/>
  <c r="E737" i="12"/>
  <c r="E736" i="12"/>
  <c r="E735" i="12"/>
  <c r="F735" i="12" s="1"/>
  <c r="E734" i="12"/>
  <c r="F734" i="12" s="1"/>
  <c r="E733" i="12"/>
  <c r="E732" i="12"/>
  <c r="E731" i="12"/>
  <c r="F731" i="12" s="1"/>
  <c r="E730" i="12"/>
  <c r="F730" i="12" s="1"/>
  <c r="E729" i="12"/>
  <c r="E728" i="12"/>
  <c r="E727" i="12"/>
  <c r="F727" i="12" s="1"/>
  <c r="E726" i="12"/>
  <c r="F726" i="12" s="1"/>
  <c r="E725" i="12"/>
  <c r="E724" i="12"/>
  <c r="E723" i="12"/>
  <c r="F723" i="12" s="1"/>
  <c r="E722" i="12"/>
  <c r="F722" i="12" s="1"/>
  <c r="E721" i="12"/>
  <c r="E720" i="12"/>
  <c r="E719" i="12"/>
  <c r="F719" i="12" s="1"/>
  <c r="E718" i="12"/>
  <c r="F718" i="12" s="1"/>
  <c r="E717" i="12"/>
  <c r="E716" i="12"/>
  <c r="E715" i="12"/>
  <c r="F715" i="12" s="1"/>
  <c r="E714" i="12"/>
  <c r="F714" i="12" s="1"/>
  <c r="E713" i="12"/>
  <c r="E712" i="12"/>
  <c r="E711" i="12"/>
  <c r="F711" i="12" s="1"/>
  <c r="E710" i="12"/>
  <c r="F710" i="12" s="1"/>
  <c r="E709" i="12"/>
  <c r="E708" i="12"/>
  <c r="E707" i="12"/>
  <c r="F707" i="12" s="1"/>
  <c r="E706" i="12"/>
  <c r="F706" i="12" s="1"/>
  <c r="E705" i="12"/>
  <c r="E704" i="12"/>
  <c r="E703" i="12"/>
  <c r="F703" i="12" s="1"/>
  <c r="E702" i="12"/>
  <c r="F702" i="12" s="1"/>
  <c r="E701" i="12"/>
  <c r="E700" i="12"/>
  <c r="E699" i="12"/>
  <c r="F699" i="12" s="1"/>
  <c r="E698" i="12"/>
  <c r="F698" i="12" s="1"/>
  <c r="E697" i="12"/>
  <c r="E696" i="12"/>
  <c r="E695" i="12"/>
  <c r="F695" i="12" s="1"/>
  <c r="E694" i="12"/>
  <c r="F694" i="12" s="1"/>
  <c r="E693" i="12"/>
  <c r="E692" i="12"/>
  <c r="E691" i="12"/>
  <c r="F691" i="12" s="1"/>
  <c r="E690" i="12"/>
  <c r="F690" i="12" s="1"/>
  <c r="E689" i="12"/>
  <c r="E688" i="12"/>
  <c r="E687" i="12"/>
  <c r="F687" i="12" s="1"/>
  <c r="E686" i="12"/>
  <c r="F686" i="12" s="1"/>
  <c r="E685" i="12"/>
  <c r="E684" i="12"/>
  <c r="E683" i="12"/>
  <c r="F683" i="12" s="1"/>
  <c r="E682" i="12"/>
  <c r="F682" i="12" s="1"/>
  <c r="E681" i="12"/>
  <c r="E680" i="12"/>
  <c r="E679" i="12"/>
  <c r="F679" i="12" s="1"/>
  <c r="E678" i="12"/>
  <c r="F678" i="12" s="1"/>
  <c r="E677" i="12"/>
  <c r="E676" i="12"/>
  <c r="E675" i="12"/>
  <c r="F675" i="12" s="1"/>
  <c r="E674" i="12"/>
  <c r="F674" i="12" s="1"/>
  <c r="E673" i="12"/>
  <c r="E672" i="12"/>
  <c r="E671" i="12"/>
  <c r="F671" i="12" s="1"/>
  <c r="E670" i="12"/>
  <c r="F670" i="12" s="1"/>
  <c r="E669" i="12"/>
  <c r="E668" i="12"/>
  <c r="E667" i="12"/>
  <c r="F667" i="12" s="1"/>
  <c r="E666" i="12"/>
  <c r="F666" i="12" s="1"/>
  <c r="E665" i="12"/>
  <c r="E664" i="12"/>
  <c r="E663" i="12"/>
  <c r="F663" i="12" s="1"/>
  <c r="E662" i="12"/>
  <c r="F662" i="12" s="1"/>
  <c r="E661" i="12"/>
  <c r="E660" i="12"/>
  <c r="E659" i="12"/>
  <c r="F659" i="12" s="1"/>
  <c r="E658" i="12"/>
  <c r="F658" i="12" s="1"/>
  <c r="E657" i="12"/>
  <c r="E656" i="12"/>
  <c r="E655" i="12"/>
  <c r="F655" i="12" s="1"/>
  <c r="E654" i="12"/>
  <c r="F654" i="12" s="1"/>
  <c r="E653" i="12"/>
  <c r="E652" i="12"/>
  <c r="E651" i="12"/>
  <c r="F651" i="12" s="1"/>
  <c r="E650" i="12"/>
  <c r="F650" i="12" s="1"/>
  <c r="E649" i="12"/>
  <c r="E648" i="12"/>
  <c r="E647" i="12"/>
  <c r="F647" i="12" s="1"/>
  <c r="E646" i="12"/>
  <c r="F646" i="12" s="1"/>
  <c r="E645" i="12"/>
  <c r="E644" i="12"/>
  <c r="E643" i="12"/>
  <c r="F643" i="12" s="1"/>
  <c r="E642" i="12"/>
  <c r="F642" i="12" s="1"/>
  <c r="E641" i="12"/>
  <c r="E640" i="12"/>
  <c r="E639" i="12"/>
  <c r="F639" i="12" s="1"/>
  <c r="E638" i="12"/>
  <c r="F638" i="12" s="1"/>
  <c r="E637" i="12"/>
  <c r="E636" i="12"/>
  <c r="E635" i="12"/>
  <c r="F635" i="12" s="1"/>
  <c r="E634" i="12"/>
  <c r="F634" i="12" s="1"/>
  <c r="E633" i="12"/>
  <c r="E632" i="12"/>
  <c r="E631" i="12"/>
  <c r="F631" i="12" s="1"/>
  <c r="E630" i="12"/>
  <c r="F630" i="12" s="1"/>
  <c r="E629" i="12"/>
  <c r="E628" i="12"/>
  <c r="E627" i="12"/>
  <c r="F627" i="12" s="1"/>
  <c r="E626" i="12"/>
  <c r="F626" i="12" s="1"/>
  <c r="E625" i="12"/>
  <c r="E624" i="12"/>
  <c r="E623" i="12"/>
  <c r="F623" i="12" s="1"/>
  <c r="E622" i="12"/>
  <c r="F622" i="12" s="1"/>
  <c r="E621" i="12"/>
  <c r="E620" i="12"/>
  <c r="E619" i="12"/>
  <c r="F619" i="12" s="1"/>
  <c r="E618" i="12"/>
  <c r="F618" i="12" s="1"/>
  <c r="E617" i="12"/>
  <c r="E616" i="12"/>
  <c r="E615" i="12"/>
  <c r="F615" i="12" s="1"/>
  <c r="E614" i="12"/>
  <c r="F614" i="12" s="1"/>
  <c r="E613" i="12"/>
  <c r="E612" i="12"/>
  <c r="E611" i="12"/>
  <c r="F611" i="12" s="1"/>
  <c r="E610" i="12"/>
  <c r="F610" i="12" s="1"/>
  <c r="E609" i="12"/>
  <c r="E608" i="12"/>
  <c r="E607" i="12"/>
  <c r="F607" i="12" s="1"/>
  <c r="E606" i="12"/>
  <c r="F606" i="12" s="1"/>
  <c r="E605" i="12"/>
  <c r="E604" i="12"/>
  <c r="E603" i="12"/>
  <c r="F603" i="12" s="1"/>
  <c r="E602" i="12"/>
  <c r="F602" i="12" s="1"/>
  <c r="E601" i="12"/>
  <c r="E600" i="12"/>
  <c r="E599" i="12"/>
  <c r="F599" i="12" s="1"/>
  <c r="E598" i="12"/>
  <c r="F598" i="12" s="1"/>
  <c r="E597" i="12"/>
  <c r="E596" i="12"/>
  <c r="E595" i="12"/>
  <c r="F595" i="12" s="1"/>
  <c r="E594" i="12"/>
  <c r="F594" i="12" s="1"/>
  <c r="E593" i="12"/>
  <c r="E592" i="12"/>
  <c r="E591" i="12"/>
  <c r="F591" i="12" s="1"/>
  <c r="E590" i="12"/>
  <c r="F590" i="12" s="1"/>
  <c r="E589" i="12"/>
  <c r="E588" i="12"/>
  <c r="E587" i="12"/>
  <c r="F587" i="12" s="1"/>
  <c r="E586" i="12"/>
  <c r="F586" i="12" s="1"/>
  <c r="E585" i="12"/>
  <c r="E584" i="12"/>
  <c r="E583" i="12"/>
  <c r="F583" i="12" s="1"/>
  <c r="E582" i="12"/>
  <c r="F582" i="12" s="1"/>
  <c r="E581" i="12"/>
  <c r="E580" i="12"/>
  <c r="E579" i="12"/>
  <c r="F579" i="12" s="1"/>
  <c r="E578" i="12"/>
  <c r="F578" i="12" s="1"/>
  <c r="E577" i="12"/>
  <c r="E576" i="12"/>
  <c r="E575" i="12"/>
  <c r="F575" i="12" s="1"/>
  <c r="E574" i="12"/>
  <c r="F574" i="12" s="1"/>
  <c r="E573" i="12"/>
  <c r="E572" i="12"/>
  <c r="E571" i="12"/>
  <c r="F571" i="12" s="1"/>
  <c r="E570" i="12"/>
  <c r="F570" i="12" s="1"/>
  <c r="E569" i="12"/>
  <c r="E568" i="12"/>
  <c r="E567" i="12"/>
  <c r="F567" i="12" s="1"/>
  <c r="E566" i="12"/>
  <c r="F566" i="12" s="1"/>
  <c r="E565" i="12"/>
  <c r="E564" i="12"/>
  <c r="E563" i="12"/>
  <c r="F563" i="12" s="1"/>
  <c r="E562" i="12"/>
  <c r="F562" i="12" s="1"/>
  <c r="E561" i="12"/>
  <c r="E560" i="12"/>
  <c r="E559" i="12"/>
  <c r="F559" i="12" s="1"/>
  <c r="E558" i="12"/>
  <c r="F558" i="12" s="1"/>
  <c r="E557" i="12"/>
  <c r="E556" i="12"/>
  <c r="E555" i="12"/>
  <c r="F555" i="12" s="1"/>
  <c r="E554" i="12"/>
  <c r="F554" i="12" s="1"/>
  <c r="E553" i="12"/>
  <c r="E552" i="12"/>
  <c r="E551" i="12"/>
  <c r="F551" i="12" s="1"/>
  <c r="E550" i="12"/>
  <c r="F550" i="12" s="1"/>
  <c r="E549" i="12"/>
  <c r="E548" i="12"/>
  <c r="E547" i="12"/>
  <c r="F547" i="12" s="1"/>
  <c r="E546" i="12"/>
  <c r="F546" i="12" s="1"/>
  <c r="E545" i="12"/>
  <c r="E544" i="12"/>
  <c r="E543" i="12"/>
  <c r="F543" i="12" s="1"/>
  <c r="E542" i="12"/>
  <c r="F542" i="12" s="1"/>
  <c r="E541" i="12"/>
  <c r="E540" i="12"/>
  <c r="E539" i="12"/>
  <c r="F539" i="12" s="1"/>
  <c r="E538" i="12"/>
  <c r="F538" i="12" s="1"/>
  <c r="E537" i="12"/>
  <c r="E536" i="12"/>
  <c r="E535" i="12"/>
  <c r="F535" i="12" s="1"/>
  <c r="E534" i="12"/>
  <c r="F534" i="12" s="1"/>
  <c r="E533" i="12"/>
  <c r="E532" i="12"/>
  <c r="E531" i="12"/>
  <c r="F531" i="12" s="1"/>
  <c r="E530" i="12"/>
  <c r="F530" i="12" s="1"/>
  <c r="E529" i="12"/>
  <c r="E528" i="12"/>
  <c r="E527" i="12"/>
  <c r="F527" i="12" s="1"/>
  <c r="E526" i="12"/>
  <c r="F526" i="12" s="1"/>
  <c r="E525" i="12"/>
  <c r="E524" i="12"/>
  <c r="E523" i="12"/>
  <c r="F523" i="12" s="1"/>
  <c r="E522" i="12"/>
  <c r="F522" i="12" s="1"/>
  <c r="E521" i="12"/>
  <c r="E520" i="12"/>
  <c r="E519" i="12"/>
  <c r="F519" i="12" s="1"/>
  <c r="E518" i="12"/>
  <c r="F518" i="12" s="1"/>
  <c r="E517" i="12"/>
  <c r="E516" i="12"/>
  <c r="E515" i="12"/>
  <c r="F515" i="12" s="1"/>
  <c r="E514" i="12"/>
  <c r="F514" i="12" s="1"/>
  <c r="E513" i="12"/>
  <c r="E512" i="12"/>
  <c r="E511" i="12"/>
  <c r="F511" i="12" s="1"/>
  <c r="E510" i="12"/>
  <c r="F510" i="12" s="1"/>
  <c r="E509" i="12"/>
  <c r="E508" i="12"/>
  <c r="E507" i="12"/>
  <c r="F507" i="12" s="1"/>
  <c r="E506" i="12"/>
  <c r="F506" i="12" s="1"/>
  <c r="E505" i="12"/>
  <c r="E504" i="12"/>
  <c r="E503" i="12"/>
  <c r="F503" i="12" s="1"/>
  <c r="E502" i="12"/>
  <c r="F502" i="12" s="1"/>
  <c r="E501" i="12"/>
  <c r="E500" i="12"/>
  <c r="E499" i="12"/>
  <c r="F499" i="12" s="1"/>
  <c r="E498" i="12"/>
  <c r="F498" i="12" s="1"/>
  <c r="E497" i="12"/>
  <c r="E496" i="12"/>
  <c r="E495" i="12"/>
  <c r="F495" i="12" s="1"/>
  <c r="E494" i="12"/>
  <c r="F494" i="12" s="1"/>
  <c r="E493" i="12"/>
  <c r="E492" i="12"/>
  <c r="E491" i="12"/>
  <c r="F491" i="12" s="1"/>
  <c r="E490" i="12"/>
  <c r="F490" i="12" s="1"/>
  <c r="E489" i="12"/>
  <c r="E488" i="12"/>
  <c r="E487" i="12"/>
  <c r="F487" i="12" s="1"/>
  <c r="E486" i="12"/>
  <c r="F486" i="12" s="1"/>
  <c r="E485" i="12"/>
  <c r="E484" i="12"/>
  <c r="E483" i="12"/>
  <c r="F483" i="12" s="1"/>
  <c r="E482" i="12"/>
  <c r="F482" i="12" s="1"/>
  <c r="E481" i="12"/>
  <c r="E480" i="12"/>
  <c r="E479" i="12"/>
  <c r="F479" i="12" s="1"/>
  <c r="E478" i="12"/>
  <c r="F478" i="12" s="1"/>
  <c r="E477" i="12"/>
  <c r="E476" i="12"/>
  <c r="E475" i="12"/>
  <c r="F475" i="12" s="1"/>
  <c r="E474" i="12"/>
  <c r="F474" i="12" s="1"/>
  <c r="E473" i="12"/>
  <c r="E472" i="12"/>
  <c r="E471" i="12"/>
  <c r="F471" i="12" s="1"/>
  <c r="E470" i="12"/>
  <c r="F470" i="12" s="1"/>
  <c r="E469" i="12"/>
  <c r="E468" i="12"/>
  <c r="E467" i="12"/>
  <c r="F467" i="12" s="1"/>
  <c r="E466" i="12"/>
  <c r="F466" i="12" s="1"/>
  <c r="E465" i="12"/>
  <c r="E464" i="12"/>
  <c r="E463" i="12"/>
  <c r="F463" i="12" s="1"/>
  <c r="E462" i="12"/>
  <c r="F462" i="12" s="1"/>
  <c r="E461" i="12"/>
  <c r="E460" i="12"/>
  <c r="E459" i="12"/>
  <c r="F459" i="12" s="1"/>
  <c r="E458" i="12"/>
  <c r="F458" i="12" s="1"/>
  <c r="E457" i="12"/>
  <c r="E456" i="12"/>
  <c r="E455" i="12"/>
  <c r="F455" i="12" s="1"/>
  <c r="E454" i="12"/>
  <c r="F454" i="12" s="1"/>
  <c r="E453" i="12"/>
  <c r="E452" i="12"/>
  <c r="E451" i="12"/>
  <c r="F451" i="12" s="1"/>
  <c r="E450" i="12"/>
  <c r="F450" i="12" s="1"/>
  <c r="E449" i="12"/>
  <c r="E448" i="12"/>
  <c r="E447" i="12"/>
  <c r="F447" i="12" s="1"/>
  <c r="E446" i="12"/>
  <c r="F446" i="12" s="1"/>
  <c r="E445" i="12"/>
  <c r="E444" i="12"/>
  <c r="E443" i="12"/>
  <c r="F443" i="12" s="1"/>
  <c r="E442" i="12"/>
  <c r="F442" i="12" s="1"/>
  <c r="E441" i="12"/>
  <c r="E440" i="12"/>
  <c r="E439" i="12"/>
  <c r="F439" i="12" s="1"/>
  <c r="E438" i="12"/>
  <c r="F438" i="12" s="1"/>
  <c r="E437" i="12"/>
  <c r="E436" i="12"/>
  <c r="E435" i="12"/>
  <c r="F435" i="12" s="1"/>
  <c r="E434" i="12"/>
  <c r="F434" i="12" s="1"/>
  <c r="E433" i="12"/>
  <c r="E432" i="12"/>
  <c r="E431" i="12"/>
  <c r="F431" i="12" s="1"/>
  <c r="E430" i="12"/>
  <c r="F430" i="12" s="1"/>
  <c r="E429" i="12"/>
  <c r="E428" i="12"/>
  <c r="E427" i="12"/>
  <c r="F427" i="12" s="1"/>
  <c r="E426" i="12"/>
  <c r="F426" i="12" s="1"/>
  <c r="E425" i="12"/>
  <c r="E424" i="12"/>
  <c r="E423" i="12"/>
  <c r="F423" i="12" s="1"/>
  <c r="E422" i="12"/>
  <c r="F422" i="12" s="1"/>
  <c r="E421" i="12"/>
  <c r="E420" i="12"/>
  <c r="E419" i="12"/>
  <c r="F419" i="12" s="1"/>
  <c r="E418" i="12"/>
  <c r="F418" i="12" s="1"/>
  <c r="E417" i="12"/>
  <c r="E416" i="12"/>
  <c r="E415" i="12"/>
  <c r="F415" i="12" s="1"/>
  <c r="E414" i="12"/>
  <c r="F414" i="12" s="1"/>
  <c r="E413" i="12"/>
  <c r="E412" i="12"/>
  <c r="E411" i="12"/>
  <c r="F411" i="12" s="1"/>
  <c r="E410" i="12"/>
  <c r="F410" i="12" s="1"/>
  <c r="E409" i="12"/>
  <c r="E408" i="12"/>
  <c r="E407" i="12"/>
  <c r="F407" i="12" s="1"/>
  <c r="E406" i="12"/>
  <c r="F406" i="12" s="1"/>
  <c r="E405" i="12"/>
  <c r="E404" i="12"/>
  <c r="E403" i="12"/>
  <c r="F403" i="12" s="1"/>
  <c r="E402" i="12"/>
  <c r="F402" i="12" s="1"/>
  <c r="E401" i="12"/>
  <c r="E400" i="12"/>
  <c r="E399" i="12"/>
  <c r="F399" i="12" s="1"/>
  <c r="E398" i="12"/>
  <c r="F398" i="12" s="1"/>
  <c r="E397" i="12"/>
  <c r="E396" i="12"/>
  <c r="E395" i="12"/>
  <c r="F395" i="12" s="1"/>
  <c r="E394" i="12"/>
  <c r="F394" i="12" s="1"/>
  <c r="E393" i="12"/>
  <c r="E392" i="12"/>
  <c r="E391" i="12"/>
  <c r="F391" i="12" s="1"/>
  <c r="E390" i="12"/>
  <c r="F390" i="12" s="1"/>
  <c r="E389" i="12"/>
  <c r="E388" i="12"/>
  <c r="E387" i="12"/>
  <c r="F387" i="12" s="1"/>
  <c r="E386" i="12"/>
  <c r="F386" i="12" s="1"/>
  <c r="E385" i="12"/>
  <c r="E384" i="12"/>
  <c r="E383" i="12"/>
  <c r="F383" i="12" s="1"/>
  <c r="E382" i="12"/>
  <c r="F382" i="12" s="1"/>
  <c r="E381" i="12"/>
  <c r="E380" i="12"/>
  <c r="E379" i="12"/>
  <c r="F379" i="12" s="1"/>
  <c r="E378" i="12"/>
  <c r="F378" i="12" s="1"/>
  <c r="E377" i="12"/>
  <c r="E376" i="12"/>
  <c r="E375" i="12"/>
  <c r="F375" i="12" s="1"/>
  <c r="E374" i="12"/>
  <c r="F374" i="12" s="1"/>
  <c r="E373" i="12"/>
  <c r="E372" i="12"/>
  <c r="E371" i="12"/>
  <c r="F371" i="12" s="1"/>
  <c r="E370" i="12"/>
  <c r="F370" i="12" s="1"/>
  <c r="E369" i="12"/>
  <c r="E368" i="12"/>
  <c r="E367" i="12"/>
  <c r="F367" i="12" s="1"/>
  <c r="E366" i="12"/>
  <c r="F366" i="12" s="1"/>
  <c r="E365" i="12"/>
  <c r="E364" i="12"/>
  <c r="E363" i="12"/>
  <c r="F363" i="12" s="1"/>
  <c r="E362" i="12"/>
  <c r="F362" i="12" s="1"/>
  <c r="E361" i="12"/>
  <c r="E360" i="12"/>
  <c r="E359" i="12"/>
  <c r="F359" i="12" s="1"/>
  <c r="E358" i="12"/>
  <c r="F358" i="12" s="1"/>
  <c r="E357" i="12"/>
  <c r="E356" i="12"/>
  <c r="E355" i="12"/>
  <c r="F355" i="12" s="1"/>
  <c r="E354" i="12"/>
  <c r="F354" i="12" s="1"/>
  <c r="E353" i="12"/>
  <c r="E352" i="12"/>
  <c r="E351" i="12"/>
  <c r="F351" i="12" s="1"/>
  <c r="E350" i="12"/>
  <c r="F350" i="12" s="1"/>
  <c r="E349" i="12"/>
  <c r="E348" i="12"/>
  <c r="E347" i="12"/>
  <c r="F347" i="12" s="1"/>
  <c r="E346" i="12"/>
  <c r="F346" i="12" s="1"/>
  <c r="E345" i="12"/>
  <c r="E344" i="12"/>
  <c r="E343" i="12"/>
  <c r="F343" i="12" s="1"/>
  <c r="E342" i="12"/>
  <c r="F342" i="12" s="1"/>
  <c r="E341" i="12"/>
  <c r="E340" i="12"/>
  <c r="E339" i="12"/>
  <c r="F339" i="12" s="1"/>
  <c r="E338" i="12"/>
  <c r="F338" i="12" s="1"/>
  <c r="E337" i="12"/>
  <c r="E336" i="12"/>
  <c r="E335" i="12"/>
  <c r="F335" i="12" s="1"/>
  <c r="E334" i="12"/>
  <c r="F334" i="12" s="1"/>
  <c r="E333" i="12"/>
  <c r="E332" i="12"/>
  <c r="E331" i="12"/>
  <c r="F331" i="12" s="1"/>
  <c r="E330" i="12"/>
  <c r="F330" i="12" s="1"/>
  <c r="E329" i="12"/>
  <c r="E328" i="12"/>
  <c r="E327" i="12"/>
  <c r="F327" i="12" s="1"/>
  <c r="E326" i="12"/>
  <c r="F326" i="12" s="1"/>
  <c r="E325" i="12"/>
  <c r="E324" i="12"/>
  <c r="E323" i="12"/>
  <c r="F323" i="12" s="1"/>
  <c r="E322" i="12"/>
  <c r="F322" i="12" s="1"/>
  <c r="E321" i="12"/>
  <c r="E320" i="12"/>
  <c r="E319" i="12"/>
  <c r="F319" i="12" s="1"/>
  <c r="E318" i="12"/>
  <c r="F318" i="12" s="1"/>
  <c r="E317" i="12"/>
  <c r="E316" i="12"/>
  <c r="E315" i="12"/>
  <c r="F315" i="12" s="1"/>
  <c r="E314" i="12"/>
  <c r="F314" i="12" s="1"/>
  <c r="E313" i="12"/>
  <c r="E312" i="12"/>
  <c r="E311" i="12"/>
  <c r="F311" i="12" s="1"/>
  <c r="E310" i="12"/>
  <c r="F310" i="12" s="1"/>
  <c r="E309" i="12"/>
  <c r="E308" i="12"/>
  <c r="E307" i="12"/>
  <c r="F307" i="12" s="1"/>
  <c r="E306" i="12"/>
  <c r="F306" i="12" s="1"/>
  <c r="E305" i="12"/>
  <c r="E304" i="12"/>
  <c r="E303" i="12"/>
  <c r="F303" i="12" s="1"/>
  <c r="E302" i="12"/>
  <c r="F302" i="12" s="1"/>
  <c r="E301" i="12"/>
  <c r="E300" i="12"/>
  <c r="E299" i="12"/>
  <c r="F299" i="12" s="1"/>
  <c r="E298" i="12"/>
  <c r="F298" i="12" s="1"/>
  <c r="E297" i="12"/>
  <c r="E296" i="12"/>
  <c r="E295" i="12"/>
  <c r="F295" i="12" s="1"/>
  <c r="E294" i="12"/>
  <c r="F294" i="12" s="1"/>
  <c r="E293" i="12"/>
  <c r="E292" i="12"/>
  <c r="E291" i="12"/>
  <c r="F291" i="12" s="1"/>
  <c r="E290" i="12"/>
  <c r="F290" i="12" s="1"/>
  <c r="E289" i="12"/>
  <c r="E288" i="12"/>
  <c r="E287" i="12"/>
  <c r="F287" i="12" s="1"/>
  <c r="E286" i="12"/>
  <c r="F286" i="12" s="1"/>
  <c r="E285" i="12"/>
  <c r="E284" i="12"/>
  <c r="E283" i="12"/>
  <c r="F283" i="12" s="1"/>
  <c r="E282" i="12"/>
  <c r="F282" i="12" s="1"/>
  <c r="E281" i="12"/>
  <c r="E280" i="12"/>
  <c r="E279" i="12"/>
  <c r="F279" i="12" s="1"/>
  <c r="E278" i="12"/>
  <c r="F278" i="12" s="1"/>
  <c r="E277" i="12"/>
  <c r="E276" i="12"/>
  <c r="E275" i="12"/>
  <c r="F275" i="12" s="1"/>
  <c r="E274" i="12"/>
  <c r="F274" i="12" s="1"/>
  <c r="E273" i="12"/>
  <c r="E272" i="12"/>
  <c r="E271" i="12"/>
  <c r="F271" i="12" s="1"/>
  <c r="E270" i="12"/>
  <c r="F270" i="12" s="1"/>
  <c r="E269" i="12"/>
  <c r="E268" i="12"/>
  <c r="E267" i="12"/>
  <c r="F267" i="12" s="1"/>
  <c r="E266" i="12"/>
  <c r="F266" i="12" s="1"/>
  <c r="E265" i="12"/>
  <c r="E264" i="12"/>
  <c r="E263" i="12"/>
  <c r="F263" i="12" s="1"/>
  <c r="E262" i="12"/>
  <c r="F262" i="12" s="1"/>
  <c r="E261" i="12"/>
  <c r="E260" i="12"/>
  <c r="E259" i="12"/>
  <c r="F259" i="12" s="1"/>
  <c r="E258" i="12"/>
  <c r="F258" i="12" s="1"/>
  <c r="E257" i="12"/>
  <c r="E256" i="12"/>
  <c r="E255" i="12"/>
  <c r="F255" i="12" s="1"/>
  <c r="E254" i="12"/>
  <c r="F254" i="12" s="1"/>
  <c r="E253" i="12"/>
  <c r="E252" i="12"/>
  <c r="E251" i="12"/>
  <c r="F251" i="12" s="1"/>
  <c r="E250" i="12"/>
  <c r="F250" i="12" s="1"/>
  <c r="E249" i="12"/>
  <c r="E248" i="12"/>
  <c r="E247" i="12"/>
  <c r="F247" i="12" s="1"/>
  <c r="E246" i="12"/>
  <c r="F246" i="12" s="1"/>
  <c r="E245" i="12"/>
  <c r="E244" i="12"/>
  <c r="E243" i="12"/>
  <c r="F243" i="12" s="1"/>
  <c r="E242" i="12"/>
  <c r="F242" i="12" s="1"/>
  <c r="E241" i="12"/>
  <c r="E240" i="12"/>
  <c r="E239" i="12"/>
  <c r="F239" i="12" s="1"/>
  <c r="E238" i="12"/>
  <c r="F238" i="12" s="1"/>
  <c r="E237" i="12"/>
  <c r="E236" i="12"/>
  <c r="E235" i="12"/>
  <c r="F235" i="12" s="1"/>
  <c r="E234" i="12"/>
  <c r="F234" i="12" s="1"/>
  <c r="E233" i="12"/>
  <c r="E232" i="12"/>
  <c r="E231" i="12"/>
  <c r="F231" i="12" s="1"/>
  <c r="E230" i="12"/>
  <c r="F230" i="12" s="1"/>
  <c r="E229" i="12"/>
  <c r="E228" i="12"/>
  <c r="E227" i="12"/>
  <c r="F227" i="12" s="1"/>
  <c r="E226" i="12"/>
  <c r="F226" i="12" s="1"/>
  <c r="E225" i="12"/>
  <c r="E224" i="12"/>
  <c r="E223" i="12"/>
  <c r="F223" i="12" s="1"/>
  <c r="E222" i="12"/>
  <c r="F222" i="12" s="1"/>
  <c r="E221" i="12"/>
  <c r="E220" i="12"/>
  <c r="E219" i="12"/>
  <c r="F219" i="12" s="1"/>
  <c r="E218" i="12"/>
  <c r="F218" i="12" s="1"/>
  <c r="E217" i="12"/>
  <c r="E216" i="12"/>
  <c r="E215" i="12"/>
  <c r="F215" i="12" s="1"/>
  <c r="E214" i="12"/>
  <c r="F214" i="12" s="1"/>
  <c r="E213" i="12"/>
  <c r="E212" i="12"/>
  <c r="E211" i="12"/>
  <c r="F211" i="12" s="1"/>
  <c r="E210" i="12"/>
  <c r="F210" i="12" s="1"/>
  <c r="E209" i="12"/>
  <c r="E208" i="12"/>
  <c r="E207" i="12"/>
  <c r="F207" i="12" s="1"/>
  <c r="E206" i="12"/>
  <c r="F206" i="12" s="1"/>
  <c r="E205" i="12"/>
  <c r="E204" i="12"/>
  <c r="E203" i="12"/>
  <c r="F203" i="12" s="1"/>
  <c r="E202" i="12"/>
  <c r="F202" i="12" s="1"/>
  <c r="E201" i="12"/>
  <c r="E200" i="12"/>
  <c r="E199" i="12"/>
  <c r="F199" i="12" s="1"/>
  <c r="E198" i="12"/>
  <c r="F198" i="12" s="1"/>
  <c r="E197" i="12"/>
  <c r="E196" i="12"/>
  <c r="E195" i="12"/>
  <c r="F195" i="12" s="1"/>
  <c r="E194" i="12"/>
  <c r="F194" i="12" s="1"/>
  <c r="E193" i="12"/>
  <c r="E192" i="12"/>
  <c r="E191" i="12"/>
  <c r="F191" i="12" s="1"/>
  <c r="E190" i="12"/>
  <c r="F190" i="12" s="1"/>
  <c r="E189" i="12"/>
  <c r="E188" i="12"/>
  <c r="E187" i="12"/>
  <c r="F187" i="12" s="1"/>
  <c r="E186" i="12"/>
  <c r="F186" i="12" s="1"/>
  <c r="E185" i="12"/>
  <c r="E184" i="12"/>
  <c r="E183" i="12"/>
  <c r="F183" i="12" s="1"/>
  <c r="E182" i="12"/>
  <c r="F182" i="12" s="1"/>
  <c r="E181" i="12"/>
  <c r="E180" i="12"/>
  <c r="E179" i="12"/>
  <c r="F179" i="12" s="1"/>
  <c r="E178" i="12"/>
  <c r="F178" i="12" s="1"/>
  <c r="E177" i="12"/>
  <c r="E176" i="12"/>
  <c r="E175" i="12"/>
  <c r="F175" i="12" s="1"/>
  <c r="E174" i="12"/>
  <c r="F174" i="12" s="1"/>
  <c r="E173" i="12"/>
  <c r="E172" i="12"/>
  <c r="E171" i="12"/>
  <c r="F171" i="12" s="1"/>
  <c r="E170" i="12"/>
  <c r="F170" i="12" s="1"/>
  <c r="E169" i="12"/>
  <c r="E168" i="12"/>
  <c r="E167" i="12"/>
  <c r="F167" i="12" s="1"/>
  <c r="E166" i="12"/>
  <c r="F166" i="12" s="1"/>
  <c r="E165" i="12"/>
  <c r="E164" i="12"/>
  <c r="E163" i="12"/>
  <c r="F163" i="12" s="1"/>
  <c r="E162" i="12"/>
  <c r="F162" i="12" s="1"/>
  <c r="E161" i="12"/>
  <c r="E160" i="12"/>
  <c r="E159" i="12"/>
  <c r="F159" i="12" s="1"/>
  <c r="E158" i="12"/>
  <c r="F158" i="12" s="1"/>
  <c r="E157" i="12"/>
  <c r="E156" i="12"/>
  <c r="E155" i="12"/>
  <c r="F155" i="12" s="1"/>
  <c r="E154" i="12"/>
  <c r="F154" i="12" s="1"/>
  <c r="E153" i="12"/>
  <c r="E152" i="12"/>
  <c r="E151" i="12"/>
  <c r="F151" i="12" s="1"/>
  <c r="E150" i="12"/>
  <c r="F150" i="12" s="1"/>
  <c r="E149" i="12"/>
  <c r="E148" i="12"/>
  <c r="E147" i="12"/>
  <c r="F147" i="12" s="1"/>
  <c r="E146" i="12"/>
  <c r="F146" i="12" s="1"/>
  <c r="E145" i="12"/>
  <c r="E144" i="12"/>
  <c r="E143" i="12"/>
  <c r="F143" i="12" s="1"/>
  <c r="E142" i="12"/>
  <c r="F142" i="12" s="1"/>
  <c r="E141" i="12"/>
  <c r="E140" i="12"/>
  <c r="E139" i="12"/>
  <c r="F139" i="12" s="1"/>
  <c r="E138" i="12"/>
  <c r="F138" i="12" s="1"/>
  <c r="E137" i="12"/>
  <c r="E136" i="12"/>
  <c r="E135" i="12"/>
  <c r="F135" i="12" s="1"/>
  <c r="E134" i="12"/>
  <c r="F134" i="12" s="1"/>
  <c r="E133" i="12"/>
  <c r="E132" i="12"/>
  <c r="E131" i="12"/>
  <c r="F131" i="12" s="1"/>
  <c r="E130" i="12"/>
  <c r="F130" i="12" s="1"/>
  <c r="E129" i="12"/>
  <c r="E128" i="12"/>
  <c r="E127" i="12"/>
  <c r="F127" i="12" s="1"/>
  <c r="E126" i="12"/>
  <c r="F126" i="12" s="1"/>
  <c r="E125" i="12"/>
  <c r="E124" i="12"/>
  <c r="E123" i="12"/>
  <c r="F123" i="12" s="1"/>
  <c r="E122" i="12"/>
  <c r="F122" i="12" s="1"/>
  <c r="E121" i="12"/>
  <c r="E120" i="12"/>
  <c r="E119" i="12"/>
  <c r="F119" i="12" s="1"/>
  <c r="E118" i="12"/>
  <c r="F118" i="12" s="1"/>
  <c r="E117" i="12"/>
  <c r="E116" i="12"/>
  <c r="E115" i="12"/>
  <c r="F115" i="12" s="1"/>
  <c r="E114" i="12"/>
  <c r="F114" i="12" s="1"/>
  <c r="E113" i="12"/>
  <c r="E112" i="12"/>
  <c r="E111" i="12"/>
  <c r="F111" i="12" s="1"/>
  <c r="E110" i="12"/>
  <c r="F110" i="12" s="1"/>
  <c r="E109" i="12"/>
  <c r="E108" i="12"/>
  <c r="E107" i="12"/>
  <c r="F107" i="12" s="1"/>
  <c r="E106" i="12"/>
  <c r="F106" i="12" s="1"/>
  <c r="E105" i="12"/>
  <c r="E104" i="12"/>
  <c r="E103" i="12"/>
  <c r="F103" i="12" s="1"/>
  <c r="E102" i="12"/>
  <c r="F102" i="12" s="1"/>
  <c r="E101" i="12"/>
  <c r="E100" i="12"/>
  <c r="E99" i="12"/>
  <c r="F99" i="12" s="1"/>
  <c r="E98" i="12"/>
  <c r="F98" i="12" s="1"/>
  <c r="E97" i="12"/>
  <c r="E96" i="12"/>
  <c r="E95" i="12"/>
  <c r="F95" i="12" s="1"/>
  <c r="E94" i="12"/>
  <c r="F94" i="12" s="1"/>
  <c r="E93" i="12"/>
  <c r="E92" i="12"/>
  <c r="E91" i="12"/>
  <c r="F91" i="12" s="1"/>
  <c r="E90" i="12"/>
  <c r="F90" i="12" s="1"/>
  <c r="E89" i="12"/>
  <c r="E88" i="12"/>
  <c r="E87" i="12"/>
  <c r="F87" i="12" s="1"/>
  <c r="E86" i="12"/>
  <c r="F86" i="12" s="1"/>
  <c r="E85" i="12"/>
  <c r="E84" i="12"/>
  <c r="E83" i="12"/>
  <c r="F83" i="12" s="1"/>
  <c r="E82" i="12"/>
  <c r="F82" i="12" s="1"/>
  <c r="E81" i="12"/>
  <c r="E80" i="12"/>
  <c r="E79" i="12"/>
  <c r="F79" i="12" s="1"/>
  <c r="E78" i="12"/>
  <c r="F78" i="12" s="1"/>
  <c r="E77" i="12"/>
  <c r="E76" i="12"/>
  <c r="E75" i="12"/>
  <c r="F75" i="12" s="1"/>
  <c r="E74" i="12"/>
  <c r="F74" i="12" s="1"/>
  <c r="E73" i="12"/>
  <c r="E72" i="12"/>
  <c r="E71" i="12"/>
  <c r="F71" i="12" s="1"/>
  <c r="E70" i="12"/>
  <c r="F70" i="12" s="1"/>
  <c r="E69" i="12"/>
  <c r="E68" i="12"/>
  <c r="E67" i="12"/>
  <c r="F67" i="12" s="1"/>
  <c r="E66" i="12"/>
  <c r="F66" i="12" s="1"/>
  <c r="E65" i="12"/>
  <c r="E64" i="12"/>
  <c r="E63" i="12"/>
  <c r="F63" i="12" s="1"/>
  <c r="E62" i="12"/>
  <c r="F62" i="12" s="1"/>
  <c r="E61" i="12"/>
  <c r="E60" i="12"/>
  <c r="E59" i="12"/>
  <c r="F59" i="12" s="1"/>
  <c r="E58" i="12"/>
  <c r="F58" i="12" s="1"/>
  <c r="E57" i="12"/>
  <c r="E56" i="12"/>
  <c r="E55" i="12"/>
  <c r="F55" i="12" s="1"/>
  <c r="E54" i="12"/>
  <c r="F54" i="12" s="1"/>
  <c r="E53" i="12"/>
  <c r="E52" i="12"/>
  <c r="E51" i="12"/>
  <c r="F51" i="12" s="1"/>
  <c r="E50" i="12"/>
  <c r="F50" i="12" s="1"/>
  <c r="E49" i="12"/>
  <c r="E48" i="12"/>
  <c r="E47" i="12"/>
  <c r="F47" i="12" s="1"/>
  <c r="E46" i="12"/>
  <c r="F46" i="12" s="1"/>
  <c r="E45" i="12"/>
  <c r="E44" i="12"/>
  <c r="E43" i="12"/>
  <c r="F43" i="12" s="1"/>
  <c r="E42" i="12"/>
  <c r="F42" i="12" s="1"/>
  <c r="E41" i="12"/>
  <c r="E40" i="12"/>
  <c r="E39" i="12"/>
  <c r="F39" i="12" s="1"/>
  <c r="E38" i="12"/>
  <c r="F38" i="12" s="1"/>
  <c r="E37" i="12"/>
  <c r="E36" i="12"/>
  <c r="E35" i="12"/>
  <c r="F35" i="12" s="1"/>
  <c r="E34" i="12"/>
  <c r="F34" i="12" s="1"/>
  <c r="E33" i="12"/>
  <c r="E32" i="12"/>
  <c r="E31" i="12"/>
  <c r="F31" i="12" s="1"/>
  <c r="E30" i="12"/>
  <c r="F30" i="12" s="1"/>
  <c r="E29" i="12"/>
  <c r="E28" i="12"/>
  <c r="E27" i="12"/>
  <c r="F27" i="12" s="1"/>
  <c r="E26" i="12"/>
  <c r="F26" i="12" s="1"/>
  <c r="E25" i="12"/>
  <c r="E24" i="12"/>
  <c r="E23" i="12"/>
  <c r="F23" i="12" s="1"/>
  <c r="E22" i="12"/>
  <c r="F22" i="12" s="1"/>
  <c r="E21" i="12"/>
  <c r="E20" i="12"/>
  <c r="E19" i="12"/>
  <c r="F19" i="12" s="1"/>
  <c r="E18" i="12"/>
  <c r="F18" i="12" s="1"/>
  <c r="E17" i="12"/>
  <c r="E16" i="12"/>
  <c r="E15" i="12"/>
  <c r="F15" i="12" s="1"/>
  <c r="E14" i="12"/>
  <c r="F14" i="12" s="1"/>
  <c r="E13" i="12"/>
  <c r="E12" i="12"/>
  <c r="E11" i="12"/>
  <c r="F11" i="12" s="1"/>
  <c r="E10" i="12"/>
  <c r="F10" i="12" s="1"/>
  <c r="E9" i="12"/>
  <c r="E8" i="12"/>
  <c r="E7" i="12"/>
  <c r="F7" i="12" s="1"/>
  <c r="E6" i="12"/>
  <c r="F6" i="12" s="1"/>
  <c r="E5" i="12"/>
  <c r="E4" i="12"/>
  <c r="E3" i="12"/>
  <c r="F3" i="12" s="1"/>
  <c r="E2" i="12"/>
  <c r="F2" i="12" s="1"/>
  <c r="E3545" i="12"/>
  <c r="F3545" i="12" s="1"/>
  <c r="B2" i="11"/>
  <c r="B20" i="3"/>
  <c r="B4" i="11"/>
  <c r="H3550" i="8"/>
  <c r="H3549" i="8"/>
  <c r="H3548" i="8"/>
  <c r="H3547" i="8"/>
  <c r="H3546" i="8"/>
  <c r="H3545" i="8"/>
  <c r="H3544" i="8"/>
  <c r="H3543" i="8"/>
  <c r="H3542" i="8"/>
  <c r="H3541" i="8"/>
  <c r="H3540" i="8"/>
  <c r="H3539" i="8"/>
  <c r="H3538" i="8"/>
  <c r="H3537" i="8"/>
  <c r="H3536" i="8"/>
  <c r="H3535" i="8"/>
  <c r="H3534" i="8"/>
  <c r="H3533" i="8"/>
  <c r="H3532" i="8"/>
  <c r="H3531" i="8"/>
  <c r="H3530" i="8"/>
  <c r="H3529" i="8"/>
  <c r="H3528" i="8"/>
  <c r="H3527" i="8"/>
  <c r="H3526" i="8"/>
  <c r="H3525" i="8"/>
  <c r="H3524" i="8"/>
  <c r="H3523" i="8"/>
  <c r="H3522" i="8"/>
  <c r="H3521" i="8"/>
  <c r="H3520" i="8"/>
  <c r="H3519" i="8"/>
  <c r="H3518" i="8"/>
  <c r="H3517" i="8"/>
  <c r="H3516" i="8"/>
  <c r="H3515" i="8"/>
  <c r="H3514" i="8"/>
  <c r="H3513" i="8"/>
  <c r="H3512" i="8"/>
  <c r="H3511" i="8"/>
  <c r="H3510" i="8"/>
  <c r="H3509" i="8"/>
  <c r="H3508" i="8"/>
  <c r="H3507" i="8"/>
  <c r="H3506" i="8"/>
  <c r="H3505" i="8"/>
  <c r="H3504" i="8"/>
  <c r="H3503" i="8"/>
  <c r="H3502" i="8"/>
  <c r="H3501" i="8"/>
  <c r="H3500" i="8"/>
  <c r="H3499" i="8"/>
  <c r="H3498" i="8"/>
  <c r="H3497" i="8"/>
  <c r="H3496" i="8"/>
  <c r="H3495" i="8"/>
  <c r="H3494" i="8"/>
  <c r="H3493" i="8"/>
  <c r="H3492" i="8"/>
  <c r="H3491" i="8"/>
  <c r="H3490" i="8"/>
  <c r="H3489" i="8"/>
  <c r="H3488" i="8"/>
  <c r="H3487" i="8"/>
  <c r="H3486" i="8"/>
  <c r="H3485" i="8"/>
  <c r="H3484" i="8"/>
  <c r="H3483" i="8"/>
  <c r="H3482" i="8"/>
  <c r="H3481" i="8"/>
  <c r="H3480" i="8"/>
  <c r="H3479" i="8"/>
  <c r="H3478" i="8"/>
  <c r="H3477" i="8"/>
  <c r="H3476" i="8"/>
  <c r="H3475" i="8"/>
  <c r="H3474" i="8"/>
  <c r="H3473" i="8"/>
  <c r="H3472" i="8"/>
  <c r="H3471" i="8"/>
  <c r="H3470" i="8"/>
  <c r="H3469" i="8"/>
  <c r="H3468" i="8"/>
  <c r="H3467" i="8"/>
  <c r="H3466" i="8"/>
  <c r="H3465" i="8"/>
  <c r="H3464" i="8"/>
  <c r="H3463" i="8"/>
  <c r="H3462" i="8"/>
  <c r="H3461" i="8"/>
  <c r="H3460" i="8"/>
  <c r="H3459" i="8"/>
  <c r="H3458" i="8"/>
  <c r="H3457" i="8"/>
  <c r="H3456" i="8"/>
  <c r="H3455" i="8"/>
  <c r="H3454" i="8"/>
  <c r="H3453" i="8"/>
  <c r="H3452" i="8"/>
  <c r="H3451" i="8"/>
  <c r="H3450" i="8"/>
  <c r="H3449" i="8"/>
  <c r="H3448" i="8"/>
  <c r="H3447" i="8"/>
  <c r="H3446" i="8"/>
  <c r="H3445" i="8"/>
  <c r="H3444" i="8"/>
  <c r="H3443" i="8"/>
  <c r="H3442" i="8"/>
  <c r="H3441" i="8"/>
  <c r="H3440" i="8"/>
  <c r="H3439" i="8"/>
  <c r="H3438" i="8"/>
  <c r="H3437" i="8"/>
  <c r="H3436" i="8"/>
  <c r="H3435" i="8"/>
  <c r="H3434" i="8"/>
  <c r="H3433" i="8"/>
  <c r="H3432" i="8"/>
  <c r="H3431" i="8"/>
  <c r="H3430" i="8"/>
  <c r="H3429" i="8"/>
  <c r="H3428" i="8"/>
  <c r="H3427" i="8"/>
  <c r="H3426" i="8"/>
  <c r="H3425" i="8"/>
  <c r="H3424" i="8"/>
  <c r="H3423" i="8"/>
  <c r="H3422" i="8"/>
  <c r="H3421" i="8"/>
  <c r="H3420" i="8"/>
  <c r="H3419" i="8"/>
  <c r="H3418" i="8"/>
  <c r="H3417" i="8"/>
  <c r="H3416" i="8"/>
  <c r="H3415" i="8"/>
  <c r="H3414" i="8"/>
  <c r="H3413" i="8"/>
  <c r="H3412" i="8"/>
  <c r="H3411" i="8"/>
  <c r="H3410" i="8"/>
  <c r="H3409" i="8"/>
  <c r="H3408" i="8"/>
  <c r="H3407" i="8"/>
  <c r="H3406" i="8"/>
  <c r="H3405" i="8"/>
  <c r="H3404" i="8"/>
  <c r="H3403" i="8"/>
  <c r="H3402" i="8"/>
  <c r="H3401" i="8"/>
  <c r="H3400" i="8"/>
  <c r="H3399" i="8"/>
  <c r="H3398" i="8"/>
  <c r="H3397" i="8"/>
  <c r="H3396" i="8"/>
  <c r="H3395" i="8"/>
  <c r="H3394" i="8"/>
  <c r="H3393" i="8"/>
  <c r="H3392" i="8"/>
  <c r="H3391" i="8"/>
  <c r="H3390" i="8"/>
  <c r="H3389" i="8"/>
  <c r="H3388" i="8"/>
  <c r="H3387" i="8"/>
  <c r="H3386" i="8"/>
  <c r="H3385" i="8"/>
  <c r="H3384" i="8"/>
  <c r="H3383" i="8"/>
  <c r="H3382" i="8"/>
  <c r="H3381" i="8"/>
  <c r="H3380" i="8"/>
  <c r="H3379" i="8"/>
  <c r="H3378" i="8"/>
  <c r="H3377" i="8"/>
  <c r="H3376" i="8"/>
  <c r="H3375" i="8"/>
  <c r="H3374" i="8"/>
  <c r="H3373" i="8"/>
  <c r="H3372" i="8"/>
  <c r="H3371" i="8"/>
  <c r="H3370" i="8"/>
  <c r="H3369" i="8"/>
  <c r="H3368" i="8"/>
  <c r="H3367" i="8"/>
  <c r="H3366" i="8"/>
  <c r="H3365" i="8"/>
  <c r="H3364" i="8"/>
  <c r="H3363" i="8"/>
  <c r="H3362" i="8"/>
  <c r="H3361" i="8"/>
  <c r="H3360" i="8"/>
  <c r="H3359" i="8"/>
  <c r="H3358" i="8"/>
  <c r="H3357" i="8"/>
  <c r="H3356" i="8"/>
  <c r="H3355" i="8"/>
  <c r="H3354" i="8"/>
  <c r="H3353" i="8"/>
  <c r="H3352" i="8"/>
  <c r="H3351" i="8"/>
  <c r="H3350" i="8"/>
  <c r="H3349" i="8"/>
  <c r="H3348" i="8"/>
  <c r="H3347" i="8"/>
  <c r="H3346" i="8"/>
  <c r="H3345" i="8"/>
  <c r="H3344" i="8"/>
  <c r="H3343" i="8"/>
  <c r="H3342" i="8"/>
  <c r="H3341" i="8"/>
  <c r="H3340" i="8"/>
  <c r="H3339" i="8"/>
  <c r="H3338" i="8"/>
  <c r="H3337" i="8"/>
  <c r="H3336" i="8"/>
  <c r="H3335" i="8"/>
  <c r="H3334" i="8"/>
  <c r="H3333" i="8"/>
  <c r="H3332" i="8"/>
  <c r="H3331" i="8"/>
  <c r="H3330" i="8"/>
  <c r="H3329" i="8"/>
  <c r="H3328" i="8"/>
  <c r="H3327" i="8"/>
  <c r="H3326" i="8"/>
  <c r="H3325" i="8"/>
  <c r="H3324" i="8"/>
  <c r="H3323" i="8"/>
  <c r="H3322" i="8"/>
  <c r="H3321" i="8"/>
  <c r="H3320" i="8"/>
  <c r="H3319" i="8"/>
  <c r="H3318" i="8"/>
  <c r="H3317" i="8"/>
  <c r="H3316" i="8"/>
  <c r="H3315" i="8"/>
  <c r="H3314" i="8"/>
  <c r="H3313" i="8"/>
  <c r="H3312" i="8"/>
  <c r="H3311" i="8"/>
  <c r="H3310" i="8"/>
  <c r="H3309" i="8"/>
  <c r="H3308" i="8"/>
  <c r="H3307" i="8"/>
  <c r="H3306" i="8"/>
  <c r="H3305" i="8"/>
  <c r="H3304" i="8"/>
  <c r="H3303" i="8"/>
  <c r="H3302" i="8"/>
  <c r="H3301" i="8"/>
  <c r="H3300" i="8"/>
  <c r="H3299" i="8"/>
  <c r="H3298" i="8"/>
  <c r="H3297" i="8"/>
  <c r="H3296" i="8"/>
  <c r="H3295" i="8"/>
  <c r="H3294" i="8"/>
  <c r="H3293" i="8"/>
  <c r="H3292" i="8"/>
  <c r="H3291" i="8"/>
  <c r="H3290" i="8"/>
  <c r="H3289" i="8"/>
  <c r="H3288" i="8"/>
  <c r="H3287" i="8"/>
  <c r="H3286" i="8"/>
  <c r="H3285" i="8"/>
  <c r="H3284" i="8"/>
  <c r="H3283" i="8"/>
  <c r="H3282" i="8"/>
  <c r="H3281" i="8"/>
  <c r="H3280" i="8"/>
  <c r="H3279" i="8"/>
  <c r="H3278" i="8"/>
  <c r="H3277" i="8"/>
  <c r="H3276" i="8"/>
  <c r="H3275" i="8"/>
  <c r="H3274" i="8"/>
  <c r="H3273" i="8"/>
  <c r="H3272" i="8"/>
  <c r="H3271" i="8"/>
  <c r="H3270" i="8"/>
  <c r="H3269" i="8"/>
  <c r="H3268" i="8"/>
  <c r="H3267" i="8"/>
  <c r="H3266" i="8"/>
  <c r="H3265" i="8"/>
  <c r="H3264" i="8"/>
  <c r="H3263" i="8"/>
  <c r="H3262" i="8"/>
  <c r="H3261" i="8"/>
  <c r="H3260" i="8"/>
  <c r="H3259" i="8"/>
  <c r="H3258" i="8"/>
  <c r="H3257" i="8"/>
  <c r="H3256" i="8"/>
  <c r="H3255" i="8"/>
  <c r="H3254" i="8"/>
  <c r="H3253" i="8"/>
  <c r="H3252" i="8"/>
  <c r="H3251" i="8"/>
  <c r="H3250" i="8"/>
  <c r="H3249" i="8"/>
  <c r="H3248" i="8"/>
  <c r="H3247" i="8"/>
  <c r="H3246" i="8"/>
  <c r="H3245" i="8"/>
  <c r="H3244" i="8"/>
  <c r="H3243" i="8"/>
  <c r="H3242" i="8"/>
  <c r="H3241" i="8"/>
  <c r="H3240" i="8"/>
  <c r="H3239" i="8"/>
  <c r="H3238" i="8"/>
  <c r="H3237" i="8"/>
  <c r="H3236" i="8"/>
  <c r="H3235" i="8"/>
  <c r="H3234" i="8"/>
  <c r="H3233" i="8"/>
  <c r="H3232" i="8"/>
  <c r="H3231" i="8"/>
  <c r="H3230" i="8"/>
  <c r="H3229" i="8"/>
  <c r="H3228" i="8"/>
  <c r="H3227" i="8"/>
  <c r="H3226" i="8"/>
  <c r="H3225" i="8"/>
  <c r="H3224" i="8"/>
  <c r="H3223" i="8"/>
  <c r="H3222" i="8"/>
  <c r="H3221" i="8"/>
  <c r="H3220" i="8"/>
  <c r="H3219" i="8"/>
  <c r="H3218" i="8"/>
  <c r="H3217" i="8"/>
  <c r="H3216" i="8"/>
  <c r="H3215" i="8"/>
  <c r="H3214" i="8"/>
  <c r="H3213" i="8"/>
  <c r="H3212" i="8"/>
  <c r="H3211" i="8"/>
  <c r="H3210" i="8"/>
  <c r="H3209" i="8"/>
  <c r="H3208" i="8"/>
  <c r="H3207" i="8"/>
  <c r="H3206" i="8"/>
  <c r="H3205" i="8"/>
  <c r="H3204" i="8"/>
  <c r="H3203" i="8"/>
  <c r="H3202" i="8"/>
  <c r="H3201" i="8"/>
  <c r="H3200" i="8"/>
  <c r="H3199" i="8"/>
  <c r="H3198" i="8"/>
  <c r="H3197" i="8"/>
  <c r="H3196" i="8"/>
  <c r="H3195" i="8"/>
  <c r="H3194" i="8"/>
  <c r="H3193" i="8"/>
  <c r="H3192" i="8"/>
  <c r="H3191" i="8"/>
  <c r="H3190" i="8"/>
  <c r="H3189" i="8"/>
  <c r="H3188" i="8"/>
  <c r="H3187" i="8"/>
  <c r="H3186" i="8"/>
  <c r="H3185" i="8"/>
  <c r="H3184" i="8"/>
  <c r="H3183" i="8"/>
  <c r="H3182" i="8"/>
  <c r="H3181" i="8"/>
  <c r="H3180" i="8"/>
  <c r="H3179" i="8"/>
  <c r="H3178" i="8"/>
  <c r="H3177" i="8"/>
  <c r="H3176" i="8"/>
  <c r="H3175" i="8"/>
  <c r="H3174" i="8"/>
  <c r="H3173" i="8"/>
  <c r="H3172" i="8"/>
  <c r="H3171" i="8"/>
  <c r="H3170" i="8"/>
  <c r="H3169" i="8"/>
  <c r="H3168" i="8"/>
  <c r="H3167" i="8"/>
  <c r="H3166" i="8"/>
  <c r="H3165" i="8"/>
  <c r="H3164" i="8"/>
  <c r="H3163" i="8"/>
  <c r="H3162" i="8"/>
  <c r="H3161" i="8"/>
  <c r="H3160" i="8"/>
  <c r="H3159" i="8"/>
  <c r="H3158" i="8"/>
  <c r="H3157" i="8"/>
  <c r="H3156" i="8"/>
  <c r="H3155" i="8"/>
  <c r="H3154" i="8"/>
  <c r="H3153" i="8"/>
  <c r="H3152" i="8"/>
  <c r="H3151" i="8"/>
  <c r="H3150" i="8"/>
  <c r="H3149" i="8"/>
  <c r="H3148" i="8"/>
  <c r="H3147" i="8"/>
  <c r="H3146" i="8"/>
  <c r="H3145" i="8"/>
  <c r="H3144" i="8"/>
  <c r="H3143" i="8"/>
  <c r="H3142" i="8"/>
  <c r="H3141" i="8"/>
  <c r="H3140" i="8"/>
  <c r="H3139" i="8"/>
  <c r="H3138" i="8"/>
  <c r="H3137" i="8"/>
  <c r="H3136" i="8"/>
  <c r="H3135" i="8"/>
  <c r="H3134" i="8"/>
  <c r="H3133" i="8"/>
  <c r="H3132" i="8"/>
  <c r="H3131" i="8"/>
  <c r="H3130" i="8"/>
  <c r="H3129" i="8"/>
  <c r="H3128" i="8"/>
  <c r="H3127" i="8"/>
  <c r="H3126" i="8"/>
  <c r="H3125" i="8"/>
  <c r="H3124" i="8"/>
  <c r="H3123" i="8"/>
  <c r="H3122" i="8"/>
  <c r="H3121" i="8"/>
  <c r="H3120" i="8"/>
  <c r="H3119" i="8"/>
  <c r="H3118" i="8"/>
  <c r="H3117" i="8"/>
  <c r="H3116" i="8"/>
  <c r="H3115" i="8"/>
  <c r="H3114" i="8"/>
  <c r="H3113" i="8"/>
  <c r="H3112" i="8"/>
  <c r="H3111" i="8"/>
  <c r="H3110" i="8"/>
  <c r="H3109" i="8"/>
  <c r="H3108" i="8"/>
  <c r="H3107" i="8"/>
  <c r="H3106" i="8"/>
  <c r="H3105" i="8"/>
  <c r="H3104" i="8"/>
  <c r="H3103" i="8"/>
  <c r="H3102" i="8"/>
  <c r="H3101" i="8"/>
  <c r="H3100" i="8"/>
  <c r="H3099" i="8"/>
  <c r="H3098" i="8"/>
  <c r="H3097" i="8"/>
  <c r="H3096" i="8"/>
  <c r="H3095" i="8"/>
  <c r="H3094" i="8"/>
  <c r="H3093" i="8"/>
  <c r="H3092" i="8"/>
  <c r="H3091" i="8"/>
  <c r="H3090" i="8"/>
  <c r="H3089" i="8"/>
  <c r="H3088" i="8"/>
  <c r="H3087" i="8"/>
  <c r="H3086" i="8"/>
  <c r="H3085" i="8"/>
  <c r="H3084" i="8"/>
  <c r="H3083" i="8"/>
  <c r="H3082" i="8"/>
  <c r="H3081" i="8"/>
  <c r="H3080" i="8"/>
  <c r="H3079" i="8"/>
  <c r="H3078" i="8"/>
  <c r="H3077" i="8"/>
  <c r="H3076" i="8"/>
  <c r="H3075" i="8"/>
  <c r="H3074" i="8"/>
  <c r="H3073" i="8"/>
  <c r="H3072" i="8"/>
  <c r="H3071" i="8"/>
  <c r="H3070" i="8"/>
  <c r="H3069" i="8"/>
  <c r="H3068" i="8"/>
  <c r="H3067" i="8"/>
  <c r="H3066" i="8"/>
  <c r="H3065" i="8"/>
  <c r="H3064" i="8"/>
  <c r="H3063" i="8"/>
  <c r="H3062" i="8"/>
  <c r="H3061" i="8"/>
  <c r="H3060" i="8"/>
  <c r="H3059" i="8"/>
  <c r="H3058" i="8"/>
  <c r="H3057" i="8"/>
  <c r="H3056" i="8"/>
  <c r="H3055" i="8"/>
  <c r="H3054" i="8"/>
  <c r="H3053" i="8"/>
  <c r="H3052" i="8"/>
  <c r="H3051" i="8"/>
  <c r="H3050" i="8"/>
  <c r="H3049" i="8"/>
  <c r="H3048" i="8"/>
  <c r="H3047" i="8"/>
  <c r="H3046" i="8"/>
  <c r="H3045" i="8"/>
  <c r="H3044" i="8"/>
  <c r="H3043" i="8"/>
  <c r="H3042" i="8"/>
  <c r="H3041" i="8"/>
  <c r="H3040" i="8"/>
  <c r="H3039" i="8"/>
  <c r="H3038" i="8"/>
  <c r="H3037" i="8"/>
  <c r="H3036" i="8"/>
  <c r="H3035" i="8"/>
  <c r="H3034" i="8"/>
  <c r="H3033" i="8"/>
  <c r="H3032" i="8"/>
  <c r="H3031" i="8"/>
  <c r="H3030" i="8"/>
  <c r="H3029" i="8"/>
  <c r="H3028" i="8"/>
  <c r="H3027" i="8"/>
  <c r="H3026" i="8"/>
  <c r="H3025" i="8"/>
  <c r="H3024" i="8"/>
  <c r="H3023" i="8"/>
  <c r="H3022" i="8"/>
  <c r="H3021" i="8"/>
  <c r="H3020" i="8"/>
  <c r="H3019" i="8"/>
  <c r="H3018" i="8"/>
  <c r="H3017" i="8"/>
  <c r="H3016" i="8"/>
  <c r="H3015" i="8"/>
  <c r="H3014" i="8"/>
  <c r="H3013" i="8"/>
  <c r="H3012" i="8"/>
  <c r="H3011" i="8"/>
  <c r="H3010" i="8"/>
  <c r="H3009" i="8"/>
  <c r="H3008" i="8"/>
  <c r="H3007" i="8"/>
  <c r="H3006" i="8"/>
  <c r="H3005" i="8"/>
  <c r="H3004" i="8"/>
  <c r="H3003" i="8"/>
  <c r="H3002" i="8"/>
  <c r="H3001" i="8"/>
  <c r="H3000" i="8"/>
  <c r="H2999" i="8"/>
  <c r="H2998" i="8"/>
  <c r="H2997" i="8"/>
  <c r="H2996" i="8"/>
  <c r="H2995" i="8"/>
  <c r="H2994" i="8"/>
  <c r="H2993" i="8"/>
  <c r="H2992" i="8"/>
  <c r="H2991" i="8"/>
  <c r="H2990" i="8"/>
  <c r="H2989" i="8"/>
  <c r="H2988" i="8"/>
  <c r="H2987" i="8"/>
  <c r="H2986" i="8"/>
  <c r="H2985" i="8"/>
  <c r="H2984" i="8"/>
  <c r="H2983" i="8"/>
  <c r="H2982" i="8"/>
  <c r="H2981" i="8"/>
  <c r="H2980" i="8"/>
  <c r="H2979" i="8"/>
  <c r="H2978" i="8"/>
  <c r="H2977" i="8"/>
  <c r="H2976" i="8"/>
  <c r="H2975" i="8"/>
  <c r="H2974" i="8"/>
  <c r="H2973" i="8"/>
  <c r="H2972" i="8"/>
  <c r="H2971" i="8"/>
  <c r="H2970" i="8"/>
  <c r="H2969" i="8"/>
  <c r="H2968" i="8"/>
  <c r="H2967" i="8"/>
  <c r="H2966" i="8"/>
  <c r="H2965" i="8"/>
  <c r="H2964" i="8"/>
  <c r="H2963" i="8"/>
  <c r="H2962" i="8"/>
  <c r="H2961" i="8"/>
  <c r="H2960" i="8"/>
  <c r="H2959" i="8"/>
  <c r="H2958" i="8"/>
  <c r="H2957" i="8"/>
  <c r="H2956" i="8"/>
  <c r="H2955" i="8"/>
  <c r="H2954" i="8"/>
  <c r="H2953" i="8"/>
  <c r="H2952" i="8"/>
  <c r="H2951" i="8"/>
  <c r="H2950" i="8"/>
  <c r="H2949" i="8"/>
  <c r="H2948" i="8"/>
  <c r="H2947" i="8"/>
  <c r="H2946" i="8"/>
  <c r="H2945" i="8"/>
  <c r="H2944" i="8"/>
  <c r="H2943" i="8"/>
  <c r="H2942" i="8"/>
  <c r="H2941" i="8"/>
  <c r="H2940" i="8"/>
  <c r="H2939" i="8"/>
  <c r="H2938" i="8"/>
  <c r="H2937" i="8"/>
  <c r="H2936" i="8"/>
  <c r="H2935" i="8"/>
  <c r="H2934" i="8"/>
  <c r="H2933" i="8"/>
  <c r="H2932" i="8"/>
  <c r="H2931" i="8"/>
  <c r="H2930" i="8"/>
  <c r="H2929" i="8"/>
  <c r="H2928" i="8"/>
  <c r="H2927" i="8"/>
  <c r="H2926" i="8"/>
  <c r="H2925" i="8"/>
  <c r="H2924" i="8"/>
  <c r="H2923" i="8"/>
  <c r="H2922" i="8"/>
  <c r="H2921" i="8"/>
  <c r="H2920" i="8"/>
  <c r="H2919" i="8"/>
  <c r="H2918" i="8"/>
  <c r="H2917" i="8"/>
  <c r="H2916" i="8"/>
  <c r="H2915" i="8"/>
  <c r="H2914" i="8"/>
  <c r="H2913" i="8"/>
  <c r="H2912" i="8"/>
  <c r="H2911" i="8"/>
  <c r="H2910" i="8"/>
  <c r="H2909" i="8"/>
  <c r="H2908" i="8"/>
  <c r="H2907" i="8"/>
  <c r="H2906" i="8"/>
  <c r="H2905" i="8"/>
  <c r="H2904" i="8"/>
  <c r="H2903" i="8"/>
  <c r="H2902" i="8"/>
  <c r="H2901" i="8"/>
  <c r="H2900" i="8"/>
  <c r="H2899" i="8"/>
  <c r="H2898" i="8"/>
  <c r="H2897" i="8"/>
  <c r="H2896" i="8"/>
  <c r="H2895" i="8"/>
  <c r="H2894" i="8"/>
  <c r="H2893" i="8"/>
  <c r="H2892" i="8"/>
  <c r="H2891" i="8"/>
  <c r="H2890" i="8"/>
  <c r="H2889" i="8"/>
  <c r="H2888" i="8"/>
  <c r="H2887" i="8"/>
  <c r="H2886" i="8"/>
  <c r="H2885" i="8"/>
  <c r="H2884" i="8"/>
  <c r="H2883" i="8"/>
  <c r="H2882" i="8"/>
  <c r="H2881" i="8"/>
  <c r="H2880" i="8"/>
  <c r="H2879" i="8"/>
  <c r="H2878" i="8"/>
  <c r="H2877" i="8"/>
  <c r="H2876" i="8"/>
  <c r="H2875" i="8"/>
  <c r="H2874" i="8"/>
  <c r="H2873" i="8"/>
  <c r="H2872" i="8"/>
  <c r="H2871" i="8"/>
  <c r="H2870" i="8"/>
  <c r="H2869" i="8"/>
  <c r="H2868" i="8"/>
  <c r="H2867" i="8"/>
  <c r="H2866" i="8"/>
  <c r="H2865" i="8"/>
  <c r="H2864" i="8"/>
  <c r="H2863" i="8"/>
  <c r="H2862" i="8"/>
  <c r="H2861" i="8"/>
  <c r="H2860" i="8"/>
  <c r="H2859" i="8"/>
  <c r="H2858" i="8"/>
  <c r="H2857" i="8"/>
  <c r="H2856" i="8"/>
  <c r="H2855" i="8"/>
  <c r="H2854" i="8"/>
  <c r="H2853" i="8"/>
  <c r="H2852" i="8"/>
  <c r="H2851" i="8"/>
  <c r="H2850" i="8"/>
  <c r="H2849" i="8"/>
  <c r="H2848" i="8"/>
  <c r="H2847" i="8"/>
  <c r="H2846" i="8"/>
  <c r="H2845" i="8"/>
  <c r="H2844" i="8"/>
  <c r="H2843" i="8"/>
  <c r="H2842" i="8"/>
  <c r="H2841" i="8"/>
  <c r="H2840" i="8"/>
  <c r="H2839" i="8"/>
  <c r="H2838" i="8"/>
  <c r="H2837" i="8"/>
  <c r="H2836" i="8"/>
  <c r="H2835" i="8"/>
  <c r="H2834" i="8"/>
  <c r="H2833" i="8"/>
  <c r="H2832" i="8"/>
  <c r="H2831" i="8"/>
  <c r="H2830" i="8"/>
  <c r="H2829" i="8"/>
  <c r="H2828" i="8"/>
  <c r="H2827" i="8"/>
  <c r="H2826" i="8"/>
  <c r="H2825" i="8"/>
  <c r="H2824" i="8"/>
  <c r="H2823" i="8"/>
  <c r="H2822" i="8"/>
  <c r="H2821" i="8"/>
  <c r="H2820" i="8"/>
  <c r="H2819" i="8"/>
  <c r="H2818" i="8"/>
  <c r="H2817" i="8"/>
  <c r="H2816" i="8"/>
  <c r="H2815" i="8"/>
  <c r="H2814" i="8"/>
  <c r="H2813" i="8"/>
  <c r="H2812" i="8"/>
  <c r="H2811" i="8"/>
  <c r="H2810" i="8"/>
  <c r="H2809" i="8"/>
  <c r="H2808" i="8"/>
  <c r="H2807" i="8"/>
  <c r="H2806" i="8"/>
  <c r="H2805" i="8"/>
  <c r="H2804" i="8"/>
  <c r="H2803" i="8"/>
  <c r="H2802" i="8"/>
  <c r="H2801" i="8"/>
  <c r="H2800" i="8"/>
  <c r="H2799" i="8"/>
  <c r="H2798" i="8"/>
  <c r="H2797" i="8"/>
  <c r="H2796" i="8"/>
  <c r="H2795" i="8"/>
  <c r="H2794" i="8"/>
  <c r="H2793" i="8"/>
  <c r="H2792" i="8"/>
  <c r="H2791" i="8"/>
  <c r="H2790" i="8"/>
  <c r="H2789" i="8"/>
  <c r="H2788" i="8"/>
  <c r="H2787" i="8"/>
  <c r="H2786" i="8"/>
  <c r="H2785" i="8"/>
  <c r="H2784" i="8"/>
  <c r="H2783" i="8"/>
  <c r="H2782" i="8"/>
  <c r="H2781" i="8"/>
  <c r="H2780" i="8"/>
  <c r="H2779" i="8"/>
  <c r="H2778" i="8"/>
  <c r="H2777" i="8"/>
  <c r="H2776" i="8"/>
  <c r="H2775" i="8"/>
  <c r="H2774" i="8"/>
  <c r="H2773" i="8"/>
  <c r="H2772" i="8"/>
  <c r="H2771" i="8"/>
  <c r="H2770" i="8"/>
  <c r="H2769" i="8"/>
  <c r="H2768" i="8"/>
  <c r="H2767" i="8"/>
  <c r="H2766" i="8"/>
  <c r="H2765" i="8"/>
  <c r="H2764" i="8"/>
  <c r="H2763" i="8"/>
  <c r="H2762" i="8"/>
  <c r="H2761" i="8"/>
  <c r="H2760" i="8"/>
  <c r="H2759" i="8"/>
  <c r="H2758" i="8"/>
  <c r="H2757" i="8"/>
  <c r="H2756" i="8"/>
  <c r="H2755" i="8"/>
  <c r="H2754" i="8"/>
  <c r="H2753" i="8"/>
  <c r="H2752" i="8"/>
  <c r="H2751" i="8"/>
  <c r="H2750" i="8"/>
  <c r="H2749" i="8"/>
  <c r="H2748" i="8"/>
  <c r="H2747" i="8"/>
  <c r="H2746" i="8"/>
  <c r="H2745" i="8"/>
  <c r="H2744" i="8"/>
  <c r="H2743" i="8"/>
  <c r="H2742" i="8"/>
  <c r="H2741" i="8"/>
  <c r="H2740" i="8"/>
  <c r="H2739" i="8"/>
  <c r="H2738" i="8"/>
  <c r="H2737" i="8"/>
  <c r="H2736" i="8"/>
  <c r="H2735" i="8"/>
  <c r="H2734" i="8"/>
  <c r="H2733" i="8"/>
  <c r="H2732" i="8"/>
  <c r="H2731" i="8"/>
  <c r="H2730" i="8"/>
  <c r="H2729" i="8"/>
  <c r="H2728" i="8"/>
  <c r="H2727" i="8"/>
  <c r="H2726" i="8"/>
  <c r="H2725" i="8"/>
  <c r="H2724" i="8"/>
  <c r="H2723" i="8"/>
  <c r="H2722" i="8"/>
  <c r="H2721" i="8"/>
  <c r="H2720" i="8"/>
  <c r="H2719" i="8"/>
  <c r="H2718" i="8"/>
  <c r="H2717" i="8"/>
  <c r="H2716" i="8"/>
  <c r="H2715" i="8"/>
  <c r="H2714" i="8"/>
  <c r="H2713" i="8"/>
  <c r="H2712" i="8"/>
  <c r="H2711" i="8"/>
  <c r="H2710" i="8"/>
  <c r="H2709" i="8"/>
  <c r="H2708" i="8"/>
  <c r="H2707" i="8"/>
  <c r="H2706" i="8"/>
  <c r="H2705" i="8"/>
  <c r="H2704" i="8"/>
  <c r="H2703" i="8"/>
  <c r="H2702" i="8"/>
  <c r="H2701" i="8"/>
  <c r="H2700" i="8"/>
  <c r="H2699" i="8"/>
  <c r="H2698" i="8"/>
  <c r="H2697" i="8"/>
  <c r="H2696" i="8"/>
  <c r="H2695" i="8"/>
  <c r="H2694" i="8"/>
  <c r="H2693" i="8"/>
  <c r="H2692" i="8"/>
  <c r="H2691" i="8"/>
  <c r="H2690" i="8"/>
  <c r="H2689" i="8"/>
  <c r="H2688" i="8"/>
  <c r="H2687" i="8"/>
  <c r="H2686" i="8"/>
  <c r="H2685" i="8"/>
  <c r="H2684" i="8"/>
  <c r="H2683" i="8"/>
  <c r="H2682" i="8"/>
  <c r="H2681" i="8"/>
  <c r="H2680" i="8"/>
  <c r="H2679" i="8"/>
  <c r="H2678" i="8"/>
  <c r="H2677" i="8"/>
  <c r="H2676" i="8"/>
  <c r="H2675" i="8"/>
  <c r="H2674" i="8"/>
  <c r="H2673" i="8"/>
  <c r="H2672" i="8"/>
  <c r="H2671" i="8"/>
  <c r="H2670" i="8"/>
  <c r="H2669" i="8"/>
  <c r="H2668" i="8"/>
  <c r="H2667" i="8"/>
  <c r="H2666" i="8"/>
  <c r="H2665" i="8"/>
  <c r="H2664" i="8"/>
  <c r="H2663" i="8"/>
  <c r="H2662" i="8"/>
  <c r="H2661" i="8"/>
  <c r="H2660" i="8"/>
  <c r="H2659" i="8"/>
  <c r="H2658" i="8"/>
  <c r="H2657" i="8"/>
  <c r="H2656" i="8"/>
  <c r="H2655" i="8"/>
  <c r="H2654" i="8"/>
  <c r="H2653" i="8"/>
  <c r="H2652" i="8"/>
  <c r="H2651" i="8"/>
  <c r="H2650" i="8"/>
  <c r="H2649" i="8"/>
  <c r="H2648" i="8"/>
  <c r="H2647" i="8"/>
  <c r="H2646" i="8"/>
  <c r="H2645" i="8"/>
  <c r="H2644" i="8"/>
  <c r="H2643" i="8"/>
  <c r="H2642" i="8"/>
  <c r="H2641" i="8"/>
  <c r="H2640" i="8"/>
  <c r="H2639" i="8"/>
  <c r="H2638" i="8"/>
  <c r="H2637" i="8"/>
  <c r="H2636" i="8"/>
  <c r="H2635" i="8"/>
  <c r="H2634" i="8"/>
  <c r="H2633" i="8"/>
  <c r="H2632" i="8"/>
  <c r="H2631" i="8"/>
  <c r="H2630" i="8"/>
  <c r="H2629" i="8"/>
  <c r="H2628" i="8"/>
  <c r="H2627" i="8"/>
  <c r="H2626" i="8"/>
  <c r="H2625" i="8"/>
  <c r="H2624" i="8"/>
  <c r="H2623" i="8"/>
  <c r="H2622" i="8"/>
  <c r="H2621" i="8"/>
  <c r="H2620" i="8"/>
  <c r="H2619" i="8"/>
  <c r="H2618" i="8"/>
  <c r="H2617" i="8"/>
  <c r="H2616" i="8"/>
  <c r="H2615" i="8"/>
  <c r="H2614" i="8"/>
  <c r="H2613" i="8"/>
  <c r="H2612" i="8"/>
  <c r="H2611" i="8"/>
  <c r="H2610" i="8"/>
  <c r="H2609" i="8"/>
  <c r="H2608" i="8"/>
  <c r="H2607" i="8"/>
  <c r="H2606" i="8"/>
  <c r="H2605" i="8"/>
  <c r="H2604" i="8"/>
  <c r="H2603" i="8"/>
  <c r="H2602" i="8"/>
  <c r="H2601" i="8"/>
  <c r="H2600" i="8"/>
  <c r="H2599" i="8"/>
  <c r="H2598" i="8"/>
  <c r="H2597" i="8"/>
  <c r="H2596" i="8"/>
  <c r="H2595" i="8"/>
  <c r="H2594" i="8"/>
  <c r="H2593" i="8"/>
  <c r="H2592" i="8"/>
  <c r="H2591" i="8"/>
  <c r="H2590" i="8"/>
  <c r="H2589" i="8"/>
  <c r="H2588" i="8"/>
  <c r="H2587" i="8"/>
  <c r="H2586" i="8"/>
  <c r="H2585" i="8"/>
  <c r="H2584" i="8"/>
  <c r="H2583" i="8"/>
  <c r="H2582" i="8"/>
  <c r="H2581" i="8"/>
  <c r="H2580" i="8"/>
  <c r="H2579" i="8"/>
  <c r="H2578" i="8"/>
  <c r="H2577" i="8"/>
  <c r="H2576" i="8"/>
  <c r="H2575" i="8"/>
  <c r="H2574" i="8"/>
  <c r="H2573" i="8"/>
  <c r="H2572" i="8"/>
  <c r="H2571" i="8"/>
  <c r="H2570" i="8"/>
  <c r="H2569" i="8"/>
  <c r="H2568" i="8"/>
  <c r="H2567" i="8"/>
  <c r="H2566" i="8"/>
  <c r="H2565" i="8"/>
  <c r="H2564" i="8"/>
  <c r="H2563" i="8"/>
  <c r="H2562" i="8"/>
  <c r="H2561" i="8"/>
  <c r="H2560" i="8"/>
  <c r="H2559" i="8"/>
  <c r="H2558" i="8"/>
  <c r="H2557" i="8"/>
  <c r="H2556" i="8"/>
  <c r="H2555" i="8"/>
  <c r="H2554" i="8"/>
  <c r="H2553" i="8"/>
  <c r="H2552" i="8"/>
  <c r="H2551" i="8"/>
  <c r="H2550" i="8"/>
  <c r="H2549" i="8"/>
  <c r="H2548" i="8"/>
  <c r="H2547" i="8"/>
  <c r="H2546" i="8"/>
  <c r="H2545" i="8"/>
  <c r="H2544" i="8"/>
  <c r="H2543" i="8"/>
  <c r="H2542" i="8"/>
  <c r="H2541" i="8"/>
  <c r="H2540" i="8"/>
  <c r="H2539" i="8"/>
  <c r="H2538" i="8"/>
  <c r="H2537" i="8"/>
  <c r="H2536" i="8"/>
  <c r="H2535" i="8"/>
  <c r="H2534" i="8"/>
  <c r="H2533" i="8"/>
  <c r="H2532" i="8"/>
  <c r="H2531" i="8"/>
  <c r="H2530" i="8"/>
  <c r="H2529" i="8"/>
  <c r="H2528" i="8"/>
  <c r="H2527" i="8"/>
  <c r="H2526" i="8"/>
  <c r="H2525" i="8"/>
  <c r="H2524" i="8"/>
  <c r="H2523" i="8"/>
  <c r="H2522" i="8"/>
  <c r="H2521" i="8"/>
  <c r="H2520" i="8"/>
  <c r="H2519" i="8"/>
  <c r="H2518" i="8"/>
  <c r="H2517" i="8"/>
  <c r="H2516" i="8"/>
  <c r="H2515" i="8"/>
  <c r="H2514" i="8"/>
  <c r="H2513" i="8"/>
  <c r="H2512" i="8"/>
  <c r="H2511" i="8"/>
  <c r="H2510" i="8"/>
  <c r="H2509" i="8"/>
  <c r="H2508" i="8"/>
  <c r="H2507" i="8"/>
  <c r="H2506" i="8"/>
  <c r="H2505" i="8"/>
  <c r="H2504" i="8"/>
  <c r="H2503" i="8"/>
  <c r="H2502" i="8"/>
  <c r="H2501" i="8"/>
  <c r="H2500" i="8"/>
  <c r="H2499" i="8"/>
  <c r="H2498" i="8"/>
  <c r="H2497" i="8"/>
  <c r="H2496" i="8"/>
  <c r="H2495" i="8"/>
  <c r="H2494" i="8"/>
  <c r="H2493" i="8"/>
  <c r="H2492" i="8"/>
  <c r="H2491" i="8"/>
  <c r="H2490" i="8"/>
  <c r="H2489" i="8"/>
  <c r="H2488" i="8"/>
  <c r="H2487" i="8"/>
  <c r="H2486" i="8"/>
  <c r="H2485" i="8"/>
  <c r="H2484" i="8"/>
  <c r="H2483" i="8"/>
  <c r="H2482" i="8"/>
  <c r="H2481" i="8"/>
  <c r="H2480" i="8"/>
  <c r="H2479" i="8"/>
  <c r="H2478" i="8"/>
  <c r="H2477" i="8"/>
  <c r="H2476" i="8"/>
  <c r="H2475" i="8"/>
  <c r="H2474" i="8"/>
  <c r="H2473" i="8"/>
  <c r="H2472" i="8"/>
  <c r="H2471" i="8"/>
  <c r="H2470" i="8"/>
  <c r="H2469" i="8"/>
  <c r="H2468" i="8"/>
  <c r="H2467" i="8"/>
  <c r="H2466" i="8"/>
  <c r="H2465" i="8"/>
  <c r="H2464" i="8"/>
  <c r="H2463" i="8"/>
  <c r="H2462" i="8"/>
  <c r="H2461" i="8"/>
  <c r="H2460" i="8"/>
  <c r="H2459" i="8"/>
  <c r="H2458" i="8"/>
  <c r="H2457" i="8"/>
  <c r="H2456" i="8"/>
  <c r="H2455" i="8"/>
  <c r="H2454" i="8"/>
  <c r="H2453" i="8"/>
  <c r="H2452" i="8"/>
  <c r="H2451" i="8"/>
  <c r="H2450" i="8"/>
  <c r="H2449" i="8"/>
  <c r="H2448" i="8"/>
  <c r="H2447" i="8"/>
  <c r="H2446" i="8"/>
  <c r="H2445" i="8"/>
  <c r="H2444" i="8"/>
  <c r="H2443" i="8"/>
  <c r="H2442" i="8"/>
  <c r="H2441" i="8"/>
  <c r="H2440" i="8"/>
  <c r="H2439" i="8"/>
  <c r="H2438" i="8"/>
  <c r="H2437" i="8"/>
  <c r="H2436" i="8"/>
  <c r="H2435" i="8"/>
  <c r="H2434" i="8"/>
  <c r="H2433" i="8"/>
  <c r="H2432" i="8"/>
  <c r="H2431" i="8"/>
  <c r="H2430" i="8"/>
  <c r="H2429" i="8"/>
  <c r="H2428" i="8"/>
  <c r="H2427" i="8"/>
  <c r="H2426" i="8"/>
  <c r="H2425" i="8"/>
  <c r="H2424" i="8"/>
  <c r="H2423" i="8"/>
  <c r="H2422" i="8"/>
  <c r="H2421" i="8"/>
  <c r="H2420" i="8"/>
  <c r="H2419" i="8"/>
  <c r="H2418" i="8"/>
  <c r="H2417" i="8"/>
  <c r="H2416" i="8"/>
  <c r="H2415" i="8"/>
  <c r="H2414" i="8"/>
  <c r="H2413" i="8"/>
  <c r="H2412" i="8"/>
  <c r="H2411" i="8"/>
  <c r="H2410" i="8"/>
  <c r="H2409" i="8"/>
  <c r="H2408" i="8"/>
  <c r="H2407" i="8"/>
  <c r="H2406" i="8"/>
  <c r="H2405" i="8"/>
  <c r="H2404" i="8"/>
  <c r="H2403" i="8"/>
  <c r="H2402" i="8"/>
  <c r="H2401" i="8"/>
  <c r="H2400" i="8"/>
  <c r="H2399" i="8"/>
  <c r="H2398" i="8"/>
  <c r="H2397" i="8"/>
  <c r="H2396" i="8"/>
  <c r="H2395" i="8"/>
  <c r="H2394" i="8"/>
  <c r="H2393" i="8"/>
  <c r="H2392" i="8"/>
  <c r="H2391" i="8"/>
  <c r="H2390" i="8"/>
  <c r="H2389" i="8"/>
  <c r="H2388" i="8"/>
  <c r="H2387" i="8"/>
  <c r="H2386" i="8"/>
  <c r="H2385" i="8"/>
  <c r="H2384" i="8"/>
  <c r="H2383" i="8"/>
  <c r="H2382" i="8"/>
  <c r="H2381" i="8"/>
  <c r="H2380" i="8"/>
  <c r="H2379" i="8"/>
  <c r="H2378" i="8"/>
  <c r="H2377" i="8"/>
  <c r="H2376" i="8"/>
  <c r="H2375" i="8"/>
  <c r="H2374" i="8"/>
  <c r="H2373" i="8"/>
  <c r="H2372" i="8"/>
  <c r="H2371" i="8"/>
  <c r="H2370" i="8"/>
  <c r="H2369" i="8"/>
  <c r="H2368" i="8"/>
  <c r="H2367" i="8"/>
  <c r="H2366" i="8"/>
  <c r="H2365" i="8"/>
  <c r="H2364" i="8"/>
  <c r="H2363" i="8"/>
  <c r="H2362" i="8"/>
  <c r="H2361" i="8"/>
  <c r="H2360" i="8"/>
  <c r="H2359" i="8"/>
  <c r="H2358" i="8"/>
  <c r="H2357" i="8"/>
  <c r="H2356" i="8"/>
  <c r="H2355" i="8"/>
  <c r="H2354" i="8"/>
  <c r="H2353" i="8"/>
  <c r="H2352" i="8"/>
  <c r="H2351" i="8"/>
  <c r="H2350" i="8"/>
  <c r="H2349" i="8"/>
  <c r="H2348" i="8"/>
  <c r="H2347" i="8"/>
  <c r="H2346" i="8"/>
  <c r="H2345" i="8"/>
  <c r="H2344" i="8"/>
  <c r="H2343" i="8"/>
  <c r="H2342" i="8"/>
  <c r="H2341" i="8"/>
  <c r="H2340" i="8"/>
  <c r="H2339" i="8"/>
  <c r="H2338" i="8"/>
  <c r="H2337" i="8"/>
  <c r="H2336" i="8"/>
  <c r="H2335" i="8"/>
  <c r="H2334" i="8"/>
  <c r="H2333" i="8"/>
  <c r="H2332" i="8"/>
  <c r="H2331" i="8"/>
  <c r="H2330" i="8"/>
  <c r="H2329" i="8"/>
  <c r="H2328" i="8"/>
  <c r="H2327" i="8"/>
  <c r="H2326" i="8"/>
  <c r="H2325" i="8"/>
  <c r="H2324" i="8"/>
  <c r="H2323" i="8"/>
  <c r="H2322" i="8"/>
  <c r="H2321" i="8"/>
  <c r="H2320" i="8"/>
  <c r="H2319" i="8"/>
  <c r="H2318" i="8"/>
  <c r="H2317" i="8"/>
  <c r="H2316" i="8"/>
  <c r="H2315" i="8"/>
  <c r="H2314" i="8"/>
  <c r="H2313" i="8"/>
  <c r="H2312" i="8"/>
  <c r="H2311" i="8"/>
  <c r="H2310" i="8"/>
  <c r="H2309" i="8"/>
  <c r="H2308" i="8"/>
  <c r="H2307" i="8"/>
  <c r="H2306" i="8"/>
  <c r="H2305" i="8"/>
  <c r="H2304" i="8"/>
  <c r="H2303" i="8"/>
  <c r="H2302" i="8"/>
  <c r="H2301" i="8"/>
  <c r="H2300" i="8"/>
  <c r="H2299" i="8"/>
  <c r="H2298" i="8"/>
  <c r="H2297" i="8"/>
  <c r="H2296" i="8"/>
  <c r="H2295" i="8"/>
  <c r="H2294" i="8"/>
  <c r="H2293" i="8"/>
  <c r="H2292" i="8"/>
  <c r="H2291" i="8"/>
  <c r="H2290" i="8"/>
  <c r="H2289" i="8"/>
  <c r="H2288" i="8"/>
  <c r="H2287" i="8"/>
  <c r="H2286" i="8"/>
  <c r="H2285" i="8"/>
  <c r="H2284" i="8"/>
  <c r="H2283" i="8"/>
  <c r="H2282" i="8"/>
  <c r="H2281" i="8"/>
  <c r="H2280" i="8"/>
  <c r="H2279" i="8"/>
  <c r="H2278" i="8"/>
  <c r="H2277" i="8"/>
  <c r="H2276" i="8"/>
  <c r="H2275" i="8"/>
  <c r="H2274" i="8"/>
  <c r="H2273" i="8"/>
  <c r="H2272" i="8"/>
  <c r="H2271" i="8"/>
  <c r="H2270" i="8"/>
  <c r="H2269" i="8"/>
  <c r="H2268" i="8"/>
  <c r="H2267" i="8"/>
  <c r="H2266" i="8"/>
  <c r="H2265" i="8"/>
  <c r="H2264" i="8"/>
  <c r="H2263" i="8"/>
  <c r="H2262" i="8"/>
  <c r="H2261" i="8"/>
  <c r="H2260" i="8"/>
  <c r="H2259" i="8"/>
  <c r="H2258" i="8"/>
  <c r="H2257" i="8"/>
  <c r="H2256" i="8"/>
  <c r="H2255" i="8"/>
  <c r="H2254" i="8"/>
  <c r="H2253" i="8"/>
  <c r="H2252" i="8"/>
  <c r="H2251" i="8"/>
  <c r="H2250" i="8"/>
  <c r="H2249" i="8"/>
  <c r="H2248" i="8"/>
  <c r="H2247" i="8"/>
  <c r="H2246" i="8"/>
  <c r="H2245" i="8"/>
  <c r="H2244" i="8"/>
  <c r="H2243" i="8"/>
  <c r="H2242" i="8"/>
  <c r="H2241" i="8"/>
  <c r="H2240" i="8"/>
  <c r="H2239" i="8"/>
  <c r="H2238" i="8"/>
  <c r="H2237" i="8"/>
  <c r="H2236" i="8"/>
  <c r="H2235" i="8"/>
  <c r="H2234" i="8"/>
  <c r="H2233" i="8"/>
  <c r="H2232" i="8"/>
  <c r="H2231" i="8"/>
  <c r="H2230" i="8"/>
  <c r="H2229" i="8"/>
  <c r="H2228" i="8"/>
  <c r="H2227" i="8"/>
  <c r="H2226" i="8"/>
  <c r="H2225" i="8"/>
  <c r="H2224" i="8"/>
  <c r="H2223" i="8"/>
  <c r="H2222" i="8"/>
  <c r="H2221" i="8"/>
  <c r="H2220" i="8"/>
  <c r="H2219" i="8"/>
  <c r="H2218" i="8"/>
  <c r="H2217" i="8"/>
  <c r="H2216" i="8"/>
  <c r="H2215" i="8"/>
  <c r="H2214" i="8"/>
  <c r="H2213" i="8"/>
  <c r="H2212" i="8"/>
  <c r="H2211" i="8"/>
  <c r="H2210" i="8"/>
  <c r="H2209" i="8"/>
  <c r="H2208" i="8"/>
  <c r="H2207" i="8"/>
  <c r="H2206" i="8"/>
  <c r="H2205" i="8"/>
  <c r="H2204" i="8"/>
  <c r="H2203" i="8"/>
  <c r="H2202" i="8"/>
  <c r="H2201" i="8"/>
  <c r="H2200" i="8"/>
  <c r="H2199" i="8"/>
  <c r="H2198" i="8"/>
  <c r="H2197" i="8"/>
  <c r="H2196" i="8"/>
  <c r="H2195" i="8"/>
  <c r="H2194" i="8"/>
  <c r="H2193" i="8"/>
  <c r="H2192" i="8"/>
  <c r="H2191" i="8"/>
  <c r="H2190" i="8"/>
  <c r="H2189" i="8"/>
  <c r="H2188" i="8"/>
  <c r="H2187" i="8"/>
  <c r="H2186" i="8"/>
  <c r="H2185" i="8"/>
  <c r="H2184" i="8"/>
  <c r="H2183" i="8"/>
  <c r="H2182" i="8"/>
  <c r="H2181" i="8"/>
  <c r="H2180" i="8"/>
  <c r="H2179" i="8"/>
  <c r="H2178" i="8"/>
  <c r="H2177" i="8"/>
  <c r="H2176" i="8"/>
  <c r="H2175" i="8"/>
  <c r="H2174" i="8"/>
  <c r="H2173" i="8"/>
  <c r="H2172" i="8"/>
  <c r="H2171" i="8"/>
  <c r="H2170" i="8"/>
  <c r="H2169" i="8"/>
  <c r="H2168" i="8"/>
  <c r="H2167" i="8"/>
  <c r="H2166" i="8"/>
  <c r="H2165" i="8"/>
  <c r="H2164" i="8"/>
  <c r="H2163" i="8"/>
  <c r="H2162" i="8"/>
  <c r="H2161" i="8"/>
  <c r="H2160" i="8"/>
  <c r="H2159" i="8"/>
  <c r="H2158" i="8"/>
  <c r="H2157" i="8"/>
  <c r="H2156" i="8"/>
  <c r="H2155" i="8"/>
  <c r="H2154" i="8"/>
  <c r="H2153" i="8"/>
  <c r="H2152" i="8"/>
  <c r="H2151" i="8"/>
  <c r="H2150" i="8"/>
  <c r="H2149" i="8"/>
  <c r="H2148" i="8"/>
  <c r="H2147" i="8"/>
  <c r="H2146" i="8"/>
  <c r="H2145" i="8"/>
  <c r="H2144" i="8"/>
  <c r="H2143" i="8"/>
  <c r="H2142" i="8"/>
  <c r="H2141" i="8"/>
  <c r="H2140" i="8"/>
  <c r="H2139" i="8"/>
  <c r="H2138" i="8"/>
  <c r="H2137" i="8"/>
  <c r="H2136" i="8"/>
  <c r="H2135" i="8"/>
  <c r="H2134" i="8"/>
  <c r="H2133" i="8"/>
  <c r="H2132" i="8"/>
  <c r="H2131" i="8"/>
  <c r="H2130" i="8"/>
  <c r="H2129" i="8"/>
  <c r="H2128" i="8"/>
  <c r="H2127" i="8"/>
  <c r="H2126" i="8"/>
  <c r="H2125" i="8"/>
  <c r="H2124" i="8"/>
  <c r="H2123" i="8"/>
  <c r="H2122" i="8"/>
  <c r="H2121" i="8"/>
  <c r="H2120" i="8"/>
  <c r="H2119" i="8"/>
  <c r="H2118" i="8"/>
  <c r="H2117" i="8"/>
  <c r="H2116" i="8"/>
  <c r="H2115" i="8"/>
  <c r="H2114" i="8"/>
  <c r="H2113" i="8"/>
  <c r="H2112" i="8"/>
  <c r="H2111" i="8"/>
  <c r="H2110" i="8"/>
  <c r="H2109" i="8"/>
  <c r="H2108" i="8"/>
  <c r="H2107" i="8"/>
  <c r="H2106" i="8"/>
  <c r="H2105" i="8"/>
  <c r="H2104" i="8"/>
  <c r="H2103" i="8"/>
  <c r="H2102" i="8"/>
  <c r="H2101" i="8"/>
  <c r="H2100" i="8"/>
  <c r="H2099" i="8"/>
  <c r="H2098" i="8"/>
  <c r="H2097" i="8"/>
  <c r="H2096" i="8"/>
  <c r="H2095" i="8"/>
  <c r="H2094" i="8"/>
  <c r="H2093" i="8"/>
  <c r="H2092" i="8"/>
  <c r="H2091" i="8"/>
  <c r="H2090" i="8"/>
  <c r="H2089" i="8"/>
  <c r="H2088" i="8"/>
  <c r="H2087" i="8"/>
  <c r="H2086" i="8"/>
  <c r="H2085" i="8"/>
  <c r="H2084" i="8"/>
  <c r="H2083" i="8"/>
  <c r="H2082" i="8"/>
  <c r="H2081" i="8"/>
  <c r="H2080" i="8"/>
  <c r="H2079" i="8"/>
  <c r="H2078" i="8"/>
  <c r="H2077" i="8"/>
  <c r="H2076" i="8"/>
  <c r="H2075" i="8"/>
  <c r="H2074" i="8"/>
  <c r="H2073" i="8"/>
  <c r="H2072" i="8"/>
  <c r="H2071" i="8"/>
  <c r="H2070" i="8"/>
  <c r="H2069" i="8"/>
  <c r="H2068" i="8"/>
  <c r="H2067" i="8"/>
  <c r="H2066" i="8"/>
  <c r="H2065" i="8"/>
  <c r="H2064" i="8"/>
  <c r="H2063" i="8"/>
  <c r="H2062" i="8"/>
  <c r="H2061" i="8"/>
  <c r="H2060" i="8"/>
  <c r="H2059" i="8"/>
  <c r="H2058" i="8"/>
  <c r="H2057" i="8"/>
  <c r="H2056" i="8"/>
  <c r="H2055" i="8"/>
  <c r="H2054" i="8"/>
  <c r="H2053" i="8"/>
  <c r="H2052" i="8"/>
  <c r="H2051" i="8"/>
  <c r="H2050" i="8"/>
  <c r="H2049" i="8"/>
  <c r="H2048" i="8"/>
  <c r="H2047" i="8"/>
  <c r="H2046" i="8"/>
  <c r="H2045" i="8"/>
  <c r="H2044" i="8"/>
  <c r="H2043" i="8"/>
  <c r="H2042" i="8"/>
  <c r="H2041" i="8"/>
  <c r="H2040" i="8"/>
  <c r="H2039" i="8"/>
  <c r="H2038" i="8"/>
  <c r="H2037" i="8"/>
  <c r="H2036" i="8"/>
  <c r="H2035" i="8"/>
  <c r="H2034" i="8"/>
  <c r="H2033" i="8"/>
  <c r="H2032" i="8"/>
  <c r="H2031" i="8"/>
  <c r="H2030" i="8"/>
  <c r="H2029" i="8"/>
  <c r="H2028" i="8"/>
  <c r="H2027" i="8"/>
  <c r="H2026" i="8"/>
  <c r="H2025" i="8"/>
  <c r="H2024" i="8"/>
  <c r="H2023" i="8"/>
  <c r="H2022" i="8"/>
  <c r="H2021" i="8"/>
  <c r="H2020" i="8"/>
  <c r="H2019" i="8"/>
  <c r="H2018" i="8"/>
  <c r="H2017" i="8"/>
  <c r="H2016" i="8"/>
  <c r="H2015" i="8"/>
  <c r="H2014" i="8"/>
  <c r="H2013" i="8"/>
  <c r="H2012" i="8"/>
  <c r="H2011" i="8"/>
  <c r="H2010" i="8"/>
  <c r="H2009" i="8"/>
  <c r="H2008" i="8"/>
  <c r="H2007" i="8"/>
  <c r="H2006" i="8"/>
  <c r="H2005" i="8"/>
  <c r="H2004" i="8"/>
  <c r="H2003" i="8"/>
  <c r="H2002" i="8"/>
  <c r="H2001" i="8"/>
  <c r="H2000" i="8"/>
  <c r="H1999" i="8"/>
  <c r="H1998" i="8"/>
  <c r="H1997" i="8"/>
  <c r="H1996" i="8"/>
  <c r="H1995" i="8"/>
  <c r="H1994" i="8"/>
  <c r="H1993" i="8"/>
  <c r="H1992" i="8"/>
  <c r="H1991" i="8"/>
  <c r="H1990" i="8"/>
  <c r="H1989" i="8"/>
  <c r="H1988" i="8"/>
  <c r="H1987" i="8"/>
  <c r="H1986" i="8"/>
  <c r="H1985" i="8"/>
  <c r="H1984" i="8"/>
  <c r="H1983" i="8"/>
  <c r="H1982" i="8"/>
  <c r="H1981" i="8"/>
  <c r="H1980" i="8"/>
  <c r="H1979" i="8"/>
  <c r="H1978" i="8"/>
  <c r="H1977" i="8"/>
  <c r="H1976" i="8"/>
  <c r="H1975" i="8"/>
  <c r="H1974" i="8"/>
  <c r="H1973" i="8"/>
  <c r="H1972" i="8"/>
  <c r="H1971" i="8"/>
  <c r="H1970" i="8"/>
  <c r="H1969" i="8"/>
  <c r="H1968" i="8"/>
  <c r="H1967" i="8"/>
  <c r="H1966" i="8"/>
  <c r="H1965" i="8"/>
  <c r="H1964" i="8"/>
  <c r="H1963" i="8"/>
  <c r="H1962" i="8"/>
  <c r="H1961" i="8"/>
  <c r="H1960" i="8"/>
  <c r="H1959" i="8"/>
  <c r="H1958" i="8"/>
  <c r="H1957" i="8"/>
  <c r="H1956" i="8"/>
  <c r="H1955" i="8"/>
  <c r="H1954" i="8"/>
  <c r="H1953" i="8"/>
  <c r="H1952" i="8"/>
  <c r="H1951" i="8"/>
  <c r="H1950" i="8"/>
  <c r="H1949" i="8"/>
  <c r="H1948" i="8"/>
  <c r="H1947" i="8"/>
  <c r="H1946" i="8"/>
  <c r="H1945" i="8"/>
  <c r="H1944" i="8"/>
  <c r="H1943" i="8"/>
  <c r="H1942" i="8"/>
  <c r="H1941" i="8"/>
  <c r="H1940" i="8"/>
  <c r="H1939" i="8"/>
  <c r="H1938" i="8"/>
  <c r="H1937" i="8"/>
  <c r="H1936" i="8"/>
  <c r="H1935" i="8"/>
  <c r="H1934" i="8"/>
  <c r="H1933" i="8"/>
  <c r="H1932" i="8"/>
  <c r="H1931" i="8"/>
  <c r="H1930" i="8"/>
  <c r="H1929" i="8"/>
  <c r="H1928" i="8"/>
  <c r="H1927" i="8"/>
  <c r="H1926" i="8"/>
  <c r="H1925" i="8"/>
  <c r="H1924" i="8"/>
  <c r="H1923" i="8"/>
  <c r="H1922" i="8"/>
  <c r="H1921" i="8"/>
  <c r="H1920" i="8"/>
  <c r="H1919" i="8"/>
  <c r="H1918" i="8"/>
  <c r="H1917" i="8"/>
  <c r="H1916" i="8"/>
  <c r="H1915" i="8"/>
  <c r="H1914" i="8"/>
  <c r="H1913" i="8"/>
  <c r="H1912" i="8"/>
  <c r="H1911" i="8"/>
  <c r="H1910" i="8"/>
  <c r="H1909" i="8"/>
  <c r="H1908" i="8"/>
  <c r="H1907" i="8"/>
  <c r="H1906" i="8"/>
  <c r="H1905" i="8"/>
  <c r="H1904" i="8"/>
  <c r="H1903" i="8"/>
  <c r="H1902" i="8"/>
  <c r="H1901" i="8"/>
  <c r="H1900" i="8"/>
  <c r="H1899" i="8"/>
  <c r="H1898" i="8"/>
  <c r="H1897" i="8"/>
  <c r="H1896" i="8"/>
  <c r="H1895" i="8"/>
  <c r="H1894" i="8"/>
  <c r="H1893" i="8"/>
  <c r="H1892" i="8"/>
  <c r="H1891" i="8"/>
  <c r="H1890" i="8"/>
  <c r="H1889" i="8"/>
  <c r="H1888" i="8"/>
  <c r="H1887" i="8"/>
  <c r="H1886" i="8"/>
  <c r="H1885" i="8"/>
  <c r="H1884" i="8"/>
  <c r="H1883" i="8"/>
  <c r="H1882" i="8"/>
  <c r="H1881" i="8"/>
  <c r="H1880" i="8"/>
  <c r="H1879" i="8"/>
  <c r="H1878" i="8"/>
  <c r="H1877" i="8"/>
  <c r="H1876" i="8"/>
  <c r="H1875" i="8"/>
  <c r="H1874" i="8"/>
  <c r="H1873" i="8"/>
  <c r="H1872" i="8"/>
  <c r="H1871" i="8"/>
  <c r="H1870" i="8"/>
  <c r="H1869" i="8"/>
  <c r="H1868" i="8"/>
  <c r="H1867" i="8"/>
  <c r="H1866" i="8"/>
  <c r="H1865" i="8"/>
  <c r="H1864" i="8"/>
  <c r="H1863" i="8"/>
  <c r="H1862" i="8"/>
  <c r="H1861" i="8"/>
  <c r="H1860" i="8"/>
  <c r="H1859" i="8"/>
  <c r="H1858" i="8"/>
  <c r="H1857" i="8"/>
  <c r="H1856" i="8"/>
  <c r="H1855" i="8"/>
  <c r="H1854" i="8"/>
  <c r="H1853" i="8"/>
  <c r="H1852" i="8"/>
  <c r="H1851" i="8"/>
  <c r="H1850" i="8"/>
  <c r="H1849" i="8"/>
  <c r="H1848" i="8"/>
  <c r="H1847" i="8"/>
  <c r="H1846" i="8"/>
  <c r="H1845" i="8"/>
  <c r="H1844" i="8"/>
  <c r="H1843" i="8"/>
  <c r="H1842" i="8"/>
  <c r="H1841" i="8"/>
  <c r="H1840" i="8"/>
  <c r="H1839" i="8"/>
  <c r="H1838" i="8"/>
  <c r="H1837" i="8"/>
  <c r="H1836" i="8"/>
  <c r="H1835" i="8"/>
  <c r="H1834" i="8"/>
  <c r="H1833" i="8"/>
  <c r="H1832" i="8"/>
  <c r="H1831" i="8"/>
  <c r="H1830" i="8"/>
  <c r="H1829" i="8"/>
  <c r="H1828" i="8"/>
  <c r="H1827" i="8"/>
  <c r="H1826" i="8"/>
  <c r="H1825" i="8"/>
  <c r="H1824" i="8"/>
  <c r="H1823" i="8"/>
  <c r="H1822" i="8"/>
  <c r="H1821" i="8"/>
  <c r="H1820" i="8"/>
  <c r="H1819" i="8"/>
  <c r="H1818" i="8"/>
  <c r="H1817" i="8"/>
  <c r="H1816" i="8"/>
  <c r="H1815" i="8"/>
  <c r="H1814" i="8"/>
  <c r="H1813" i="8"/>
  <c r="H1812" i="8"/>
  <c r="H1811" i="8"/>
  <c r="H1810" i="8"/>
  <c r="H1809" i="8"/>
  <c r="H1808" i="8"/>
  <c r="H1807" i="8"/>
  <c r="H1806" i="8"/>
  <c r="H1805" i="8"/>
  <c r="H1804" i="8"/>
  <c r="H1803" i="8"/>
  <c r="H1802" i="8"/>
  <c r="H1801" i="8"/>
  <c r="H1800" i="8"/>
  <c r="H1799" i="8"/>
  <c r="H1798" i="8"/>
  <c r="H1797" i="8"/>
  <c r="H1796" i="8"/>
  <c r="H1795" i="8"/>
  <c r="H1794" i="8"/>
  <c r="H1793" i="8"/>
  <c r="H1792" i="8"/>
  <c r="H1791" i="8"/>
  <c r="H1790" i="8"/>
  <c r="H1789" i="8"/>
  <c r="H1788" i="8"/>
  <c r="H1787" i="8"/>
  <c r="H1786" i="8"/>
  <c r="H1785" i="8"/>
  <c r="H1784" i="8"/>
  <c r="H1783" i="8"/>
  <c r="H1782" i="8"/>
  <c r="H1781" i="8"/>
  <c r="H1780" i="8"/>
  <c r="H1779" i="8"/>
  <c r="H1778" i="8"/>
  <c r="H1777" i="8"/>
  <c r="H1776" i="8"/>
  <c r="H1775" i="8"/>
  <c r="H1774" i="8"/>
  <c r="H1773" i="8"/>
  <c r="H1772" i="8"/>
  <c r="H1771" i="8"/>
  <c r="H1770" i="8"/>
  <c r="H1769" i="8"/>
  <c r="H1768" i="8"/>
  <c r="H1767" i="8"/>
  <c r="H1766" i="8"/>
  <c r="H1765" i="8"/>
  <c r="H1764" i="8"/>
  <c r="H1763" i="8"/>
  <c r="H1762" i="8"/>
  <c r="H1761" i="8"/>
  <c r="H1760" i="8"/>
  <c r="H1759" i="8"/>
  <c r="H1758" i="8"/>
  <c r="H1757" i="8"/>
  <c r="H1756" i="8"/>
  <c r="H1755" i="8"/>
  <c r="H1754" i="8"/>
  <c r="H1753" i="8"/>
  <c r="H1752" i="8"/>
  <c r="H1751" i="8"/>
  <c r="H1750" i="8"/>
  <c r="H1749" i="8"/>
  <c r="H1748" i="8"/>
  <c r="H1747" i="8"/>
  <c r="H1746" i="8"/>
  <c r="H1745" i="8"/>
  <c r="H1744" i="8"/>
  <c r="H1743" i="8"/>
  <c r="H1742" i="8"/>
  <c r="H1741" i="8"/>
  <c r="H1740" i="8"/>
  <c r="H1739" i="8"/>
  <c r="H1738" i="8"/>
  <c r="H1737" i="8"/>
  <c r="H1736" i="8"/>
  <c r="H1735" i="8"/>
  <c r="H1734" i="8"/>
  <c r="H1733" i="8"/>
  <c r="H1732" i="8"/>
  <c r="H1731" i="8"/>
  <c r="H1730" i="8"/>
  <c r="H1729" i="8"/>
  <c r="H1728" i="8"/>
  <c r="H1727" i="8"/>
  <c r="H1726" i="8"/>
  <c r="H1725" i="8"/>
  <c r="H1724" i="8"/>
  <c r="H1723" i="8"/>
  <c r="H1722" i="8"/>
  <c r="H1721" i="8"/>
  <c r="H1720" i="8"/>
  <c r="H1719" i="8"/>
  <c r="H1718" i="8"/>
  <c r="H1717" i="8"/>
  <c r="H1716" i="8"/>
  <c r="H1715" i="8"/>
  <c r="H1714" i="8"/>
  <c r="H1713" i="8"/>
  <c r="H1712" i="8"/>
  <c r="H1711" i="8"/>
  <c r="H1710" i="8"/>
  <c r="H1709" i="8"/>
  <c r="H1708" i="8"/>
  <c r="H1707" i="8"/>
  <c r="H1706" i="8"/>
  <c r="H1705" i="8"/>
  <c r="H1704" i="8"/>
  <c r="H1703" i="8"/>
  <c r="H1702" i="8"/>
  <c r="H1701" i="8"/>
  <c r="H1700" i="8"/>
  <c r="H1699" i="8"/>
  <c r="H1698" i="8"/>
  <c r="H1697" i="8"/>
  <c r="H1696" i="8"/>
  <c r="H1695" i="8"/>
  <c r="H1694" i="8"/>
  <c r="H1693" i="8"/>
  <c r="H1692" i="8"/>
  <c r="H1691" i="8"/>
  <c r="H1690" i="8"/>
  <c r="H1689" i="8"/>
  <c r="H1688" i="8"/>
  <c r="H1687" i="8"/>
  <c r="H1686" i="8"/>
  <c r="H1685" i="8"/>
  <c r="H1684" i="8"/>
  <c r="H1683" i="8"/>
  <c r="H1682" i="8"/>
  <c r="H1681" i="8"/>
  <c r="H1680" i="8"/>
  <c r="H1679" i="8"/>
  <c r="H1678" i="8"/>
  <c r="H1677" i="8"/>
  <c r="H1676" i="8"/>
  <c r="H1675" i="8"/>
  <c r="H1674" i="8"/>
  <c r="H1673" i="8"/>
  <c r="H1672" i="8"/>
  <c r="H1671" i="8"/>
  <c r="H1670" i="8"/>
  <c r="H1669" i="8"/>
  <c r="H1668" i="8"/>
  <c r="H1667" i="8"/>
  <c r="H1666" i="8"/>
  <c r="H1665" i="8"/>
  <c r="H1664" i="8"/>
  <c r="H1663" i="8"/>
  <c r="H1662" i="8"/>
  <c r="H1661" i="8"/>
  <c r="H1660" i="8"/>
  <c r="H1659" i="8"/>
  <c r="H1658" i="8"/>
  <c r="H1657" i="8"/>
  <c r="H1656" i="8"/>
  <c r="H1655" i="8"/>
  <c r="H1654" i="8"/>
  <c r="H1653" i="8"/>
  <c r="H1652" i="8"/>
  <c r="H1651" i="8"/>
  <c r="H1650" i="8"/>
  <c r="H1649" i="8"/>
  <c r="H1648" i="8"/>
  <c r="H1647" i="8"/>
  <c r="H1646" i="8"/>
  <c r="H1645" i="8"/>
  <c r="H1644" i="8"/>
  <c r="H1643" i="8"/>
  <c r="H1642" i="8"/>
  <c r="H1641" i="8"/>
  <c r="H1640" i="8"/>
  <c r="H1639" i="8"/>
  <c r="H1638" i="8"/>
  <c r="H1637" i="8"/>
  <c r="H1636" i="8"/>
  <c r="H1635" i="8"/>
  <c r="H1634" i="8"/>
  <c r="H1633" i="8"/>
  <c r="H1632" i="8"/>
  <c r="H1631" i="8"/>
  <c r="H1630" i="8"/>
  <c r="H1629" i="8"/>
  <c r="H1628" i="8"/>
  <c r="H1627" i="8"/>
  <c r="H1626" i="8"/>
  <c r="H1625" i="8"/>
  <c r="H1624" i="8"/>
  <c r="H1623" i="8"/>
  <c r="H1622" i="8"/>
  <c r="H1621" i="8"/>
  <c r="H1620" i="8"/>
  <c r="H1619" i="8"/>
  <c r="H1618" i="8"/>
  <c r="H1617" i="8"/>
  <c r="H1616" i="8"/>
  <c r="H1615" i="8"/>
  <c r="H1614" i="8"/>
  <c r="H1613" i="8"/>
  <c r="H1612" i="8"/>
  <c r="H1611" i="8"/>
  <c r="H1610" i="8"/>
  <c r="H1609" i="8"/>
  <c r="H1608" i="8"/>
  <c r="H1607" i="8"/>
  <c r="H1606" i="8"/>
  <c r="H1605" i="8"/>
  <c r="H1604" i="8"/>
  <c r="H1603" i="8"/>
  <c r="H1602" i="8"/>
  <c r="H1601" i="8"/>
  <c r="H1600" i="8"/>
  <c r="H1599" i="8"/>
  <c r="H1598" i="8"/>
  <c r="H1597" i="8"/>
  <c r="H1596" i="8"/>
  <c r="H1595" i="8"/>
  <c r="H1594" i="8"/>
  <c r="H1593" i="8"/>
  <c r="H1592" i="8"/>
  <c r="H1591" i="8"/>
  <c r="H1590" i="8"/>
  <c r="H1589" i="8"/>
  <c r="H1588" i="8"/>
  <c r="H1587" i="8"/>
  <c r="H1586" i="8"/>
  <c r="H1585" i="8"/>
  <c r="H1584" i="8"/>
  <c r="H1583" i="8"/>
  <c r="H1582" i="8"/>
  <c r="H1581" i="8"/>
  <c r="H1580" i="8"/>
  <c r="H1579" i="8"/>
  <c r="H1578" i="8"/>
  <c r="H1577" i="8"/>
  <c r="H1576" i="8"/>
  <c r="H1575" i="8"/>
  <c r="H1574" i="8"/>
  <c r="H1573" i="8"/>
  <c r="H1572" i="8"/>
  <c r="H1571" i="8"/>
  <c r="H1570" i="8"/>
  <c r="H1569" i="8"/>
  <c r="H1568" i="8"/>
  <c r="H1567" i="8"/>
  <c r="H1566" i="8"/>
  <c r="H1565" i="8"/>
  <c r="H1564" i="8"/>
  <c r="H1563" i="8"/>
  <c r="H1562" i="8"/>
  <c r="H1561" i="8"/>
  <c r="H1560" i="8"/>
  <c r="H1559" i="8"/>
  <c r="H1558" i="8"/>
  <c r="H1557" i="8"/>
  <c r="H1556" i="8"/>
  <c r="H1555" i="8"/>
  <c r="H1554" i="8"/>
  <c r="H1553" i="8"/>
  <c r="H1552" i="8"/>
  <c r="H1551" i="8"/>
  <c r="H1550" i="8"/>
  <c r="H1549" i="8"/>
  <c r="H1548" i="8"/>
  <c r="H1547" i="8"/>
  <c r="H1546" i="8"/>
  <c r="H1545" i="8"/>
  <c r="H1544" i="8"/>
  <c r="H1543" i="8"/>
  <c r="H1542" i="8"/>
  <c r="H1541" i="8"/>
  <c r="H1540" i="8"/>
  <c r="H1539" i="8"/>
  <c r="H1538" i="8"/>
  <c r="H1537" i="8"/>
  <c r="H1536" i="8"/>
  <c r="H1535" i="8"/>
  <c r="H1534" i="8"/>
  <c r="H1533" i="8"/>
  <c r="H1532" i="8"/>
  <c r="H1531" i="8"/>
  <c r="H1530" i="8"/>
  <c r="H1529" i="8"/>
  <c r="H1528" i="8"/>
  <c r="H1527" i="8"/>
  <c r="H1526" i="8"/>
  <c r="H1525" i="8"/>
  <c r="H1524" i="8"/>
  <c r="H1523" i="8"/>
  <c r="H1522" i="8"/>
  <c r="H1521" i="8"/>
  <c r="H1520" i="8"/>
  <c r="H1519" i="8"/>
  <c r="H1518" i="8"/>
  <c r="H1517" i="8"/>
  <c r="H1516" i="8"/>
  <c r="H1515" i="8"/>
  <c r="H1514" i="8"/>
  <c r="H1513" i="8"/>
  <c r="H1512" i="8"/>
  <c r="H1511" i="8"/>
  <c r="H1510" i="8"/>
  <c r="H1509" i="8"/>
  <c r="H1508" i="8"/>
  <c r="H1507" i="8"/>
  <c r="H1506" i="8"/>
  <c r="H1505" i="8"/>
  <c r="H1504" i="8"/>
  <c r="H1503" i="8"/>
  <c r="H1502" i="8"/>
  <c r="H1501" i="8"/>
  <c r="H1500" i="8"/>
  <c r="H1499" i="8"/>
  <c r="H1498" i="8"/>
  <c r="H1497" i="8"/>
  <c r="H1496" i="8"/>
  <c r="H1495" i="8"/>
  <c r="H1494" i="8"/>
  <c r="H1493" i="8"/>
  <c r="H1492" i="8"/>
  <c r="H1491" i="8"/>
  <c r="H1490" i="8"/>
  <c r="H1489" i="8"/>
  <c r="H1488" i="8"/>
  <c r="H1487" i="8"/>
  <c r="H1486" i="8"/>
  <c r="H1485" i="8"/>
  <c r="H1484" i="8"/>
  <c r="H1483" i="8"/>
  <c r="H1482" i="8"/>
  <c r="H1481" i="8"/>
  <c r="H1480" i="8"/>
  <c r="H1479" i="8"/>
  <c r="H1478" i="8"/>
  <c r="H1477" i="8"/>
  <c r="H1476" i="8"/>
  <c r="H1475" i="8"/>
  <c r="H1474" i="8"/>
  <c r="H1473" i="8"/>
  <c r="H1472" i="8"/>
  <c r="H1471" i="8"/>
  <c r="H1470" i="8"/>
  <c r="H1469" i="8"/>
  <c r="H1468" i="8"/>
  <c r="H1467" i="8"/>
  <c r="H1466" i="8"/>
  <c r="H1465" i="8"/>
  <c r="H1464" i="8"/>
  <c r="H1463" i="8"/>
  <c r="H1462" i="8"/>
  <c r="H1461" i="8"/>
  <c r="H1460" i="8"/>
  <c r="H1459" i="8"/>
  <c r="H1458" i="8"/>
  <c r="H1457" i="8"/>
  <c r="H1456" i="8"/>
  <c r="H1455" i="8"/>
  <c r="H1454" i="8"/>
  <c r="H1453" i="8"/>
  <c r="H1452" i="8"/>
  <c r="H1451" i="8"/>
  <c r="H1450" i="8"/>
  <c r="H1449" i="8"/>
  <c r="H1448" i="8"/>
  <c r="H1447" i="8"/>
  <c r="H1446" i="8"/>
  <c r="H1445" i="8"/>
  <c r="H1444" i="8"/>
  <c r="H1443" i="8"/>
  <c r="H1442" i="8"/>
  <c r="H1441" i="8"/>
  <c r="H1440" i="8"/>
  <c r="H1439" i="8"/>
  <c r="H1438" i="8"/>
  <c r="H1437" i="8"/>
  <c r="H1436" i="8"/>
  <c r="H1435" i="8"/>
  <c r="H1434" i="8"/>
  <c r="H1433" i="8"/>
  <c r="H1432" i="8"/>
  <c r="H1431" i="8"/>
  <c r="H1430" i="8"/>
  <c r="H1429" i="8"/>
  <c r="H1428" i="8"/>
  <c r="H1427" i="8"/>
  <c r="H1426" i="8"/>
  <c r="H1425" i="8"/>
  <c r="H1424" i="8"/>
  <c r="H1423" i="8"/>
  <c r="H1422" i="8"/>
  <c r="H1421" i="8"/>
  <c r="H1420" i="8"/>
  <c r="H1419" i="8"/>
  <c r="H1418" i="8"/>
  <c r="H1417" i="8"/>
  <c r="H1416" i="8"/>
  <c r="H1415" i="8"/>
  <c r="H1414" i="8"/>
  <c r="H1413" i="8"/>
  <c r="H1412" i="8"/>
  <c r="H1411" i="8"/>
  <c r="H1410" i="8"/>
  <c r="H1409" i="8"/>
  <c r="H1408" i="8"/>
  <c r="H1407" i="8"/>
  <c r="H1406" i="8"/>
  <c r="H1405" i="8"/>
  <c r="H1404" i="8"/>
  <c r="H1403" i="8"/>
  <c r="H1402" i="8"/>
  <c r="H1401" i="8"/>
  <c r="H1400" i="8"/>
  <c r="H1399" i="8"/>
  <c r="H1398" i="8"/>
  <c r="H1397" i="8"/>
  <c r="H1396" i="8"/>
  <c r="H1395" i="8"/>
  <c r="H1394" i="8"/>
  <c r="H1393" i="8"/>
  <c r="H1392" i="8"/>
  <c r="H1391" i="8"/>
  <c r="H1390" i="8"/>
  <c r="H1389" i="8"/>
  <c r="H1388" i="8"/>
  <c r="H1387" i="8"/>
  <c r="H1386" i="8"/>
  <c r="H1385" i="8"/>
  <c r="H1384" i="8"/>
  <c r="H1383" i="8"/>
  <c r="H1382" i="8"/>
  <c r="H1381" i="8"/>
  <c r="H1380" i="8"/>
  <c r="H1379" i="8"/>
  <c r="H1378" i="8"/>
  <c r="H1377" i="8"/>
  <c r="H1376" i="8"/>
  <c r="H1375" i="8"/>
  <c r="H1374" i="8"/>
  <c r="H1373" i="8"/>
  <c r="H1372" i="8"/>
  <c r="H1371" i="8"/>
  <c r="H1370" i="8"/>
  <c r="H1369" i="8"/>
  <c r="H1368" i="8"/>
  <c r="H1367" i="8"/>
  <c r="H1366" i="8"/>
  <c r="H1365" i="8"/>
  <c r="H1364" i="8"/>
  <c r="H1363" i="8"/>
  <c r="H1362" i="8"/>
  <c r="H1361" i="8"/>
  <c r="H1360" i="8"/>
  <c r="H1359" i="8"/>
  <c r="H1358" i="8"/>
  <c r="H1357" i="8"/>
  <c r="H1356" i="8"/>
  <c r="H1355" i="8"/>
  <c r="H1354" i="8"/>
  <c r="H1353" i="8"/>
  <c r="H1352" i="8"/>
  <c r="H1351" i="8"/>
  <c r="H1350" i="8"/>
  <c r="H1349" i="8"/>
  <c r="H1348" i="8"/>
  <c r="H1347" i="8"/>
  <c r="H1346" i="8"/>
  <c r="H1345" i="8"/>
  <c r="H1344" i="8"/>
  <c r="H1343" i="8"/>
  <c r="H1342" i="8"/>
  <c r="H1341" i="8"/>
  <c r="H1340" i="8"/>
  <c r="H1339" i="8"/>
  <c r="H1338" i="8"/>
  <c r="H1337" i="8"/>
  <c r="H1336" i="8"/>
  <c r="H1335" i="8"/>
  <c r="H1334" i="8"/>
  <c r="H1333" i="8"/>
  <c r="H1332" i="8"/>
  <c r="H1331" i="8"/>
  <c r="H1330" i="8"/>
  <c r="H1329" i="8"/>
  <c r="H1328" i="8"/>
  <c r="H1327" i="8"/>
  <c r="H1326" i="8"/>
  <c r="H1325" i="8"/>
  <c r="H1324" i="8"/>
  <c r="H1323" i="8"/>
  <c r="H1322" i="8"/>
  <c r="H1321" i="8"/>
  <c r="H1320" i="8"/>
  <c r="H1319" i="8"/>
  <c r="H1318" i="8"/>
  <c r="H1317" i="8"/>
  <c r="H1316" i="8"/>
  <c r="H1315" i="8"/>
  <c r="H1314" i="8"/>
  <c r="H1313" i="8"/>
  <c r="H1312" i="8"/>
  <c r="H1311" i="8"/>
  <c r="H1310" i="8"/>
  <c r="H1309" i="8"/>
  <c r="H1308" i="8"/>
  <c r="H1307" i="8"/>
  <c r="H1306" i="8"/>
  <c r="H1305" i="8"/>
  <c r="H1304" i="8"/>
  <c r="H1303" i="8"/>
  <c r="H1302" i="8"/>
  <c r="H1301" i="8"/>
  <c r="H1300" i="8"/>
  <c r="H1299" i="8"/>
  <c r="H1298" i="8"/>
  <c r="H1297" i="8"/>
  <c r="H1296" i="8"/>
  <c r="H1295" i="8"/>
  <c r="H1294" i="8"/>
  <c r="H1293" i="8"/>
  <c r="H1292" i="8"/>
  <c r="H1291" i="8"/>
  <c r="H1290" i="8"/>
  <c r="H1289" i="8"/>
  <c r="H1288" i="8"/>
  <c r="H1287" i="8"/>
  <c r="H1286" i="8"/>
  <c r="H1285" i="8"/>
  <c r="H1284" i="8"/>
  <c r="H1283" i="8"/>
  <c r="H1282" i="8"/>
  <c r="H1281" i="8"/>
  <c r="H1280" i="8"/>
  <c r="H1279" i="8"/>
  <c r="H1278" i="8"/>
  <c r="H1277" i="8"/>
  <c r="H1276" i="8"/>
  <c r="H1275" i="8"/>
  <c r="H1274" i="8"/>
  <c r="H1273" i="8"/>
  <c r="H1272" i="8"/>
  <c r="H1271" i="8"/>
  <c r="H1270" i="8"/>
  <c r="H1269" i="8"/>
  <c r="H1268" i="8"/>
  <c r="H1267" i="8"/>
  <c r="H1266" i="8"/>
  <c r="H1265" i="8"/>
  <c r="H1264" i="8"/>
  <c r="H1263" i="8"/>
  <c r="H1262" i="8"/>
  <c r="H1261" i="8"/>
  <c r="H1260" i="8"/>
  <c r="H1259" i="8"/>
  <c r="H1258" i="8"/>
  <c r="H1257" i="8"/>
  <c r="H1256" i="8"/>
  <c r="H1255" i="8"/>
  <c r="H1254" i="8"/>
  <c r="H1253" i="8"/>
  <c r="H1252" i="8"/>
  <c r="H1251" i="8"/>
  <c r="H1250" i="8"/>
  <c r="H1249" i="8"/>
  <c r="H1248" i="8"/>
  <c r="H1247" i="8"/>
  <c r="H1246" i="8"/>
  <c r="H1245" i="8"/>
  <c r="H1244" i="8"/>
  <c r="H1243" i="8"/>
  <c r="H1242" i="8"/>
  <c r="H1241" i="8"/>
  <c r="H1240" i="8"/>
  <c r="H1239" i="8"/>
  <c r="H1238" i="8"/>
  <c r="H1237" i="8"/>
  <c r="H1236" i="8"/>
  <c r="H1235" i="8"/>
  <c r="H1234" i="8"/>
  <c r="H1233" i="8"/>
  <c r="H1232" i="8"/>
  <c r="H1231" i="8"/>
  <c r="H1230" i="8"/>
  <c r="H1229" i="8"/>
  <c r="H1228" i="8"/>
  <c r="H1227" i="8"/>
  <c r="H1226" i="8"/>
  <c r="H1225" i="8"/>
  <c r="H1224" i="8"/>
  <c r="H1223" i="8"/>
  <c r="H1222" i="8"/>
  <c r="H1221" i="8"/>
  <c r="H1220" i="8"/>
  <c r="H1219" i="8"/>
  <c r="H1218" i="8"/>
  <c r="H1217" i="8"/>
  <c r="H1216" i="8"/>
  <c r="H1215" i="8"/>
  <c r="H1214" i="8"/>
  <c r="H1213" i="8"/>
  <c r="H1212" i="8"/>
  <c r="H1211" i="8"/>
  <c r="H1210" i="8"/>
  <c r="H1209" i="8"/>
  <c r="H1208" i="8"/>
  <c r="H1207" i="8"/>
  <c r="H1206" i="8"/>
  <c r="H1205" i="8"/>
  <c r="H1204" i="8"/>
  <c r="H1203" i="8"/>
  <c r="H1202" i="8"/>
  <c r="H1201" i="8"/>
  <c r="H1200" i="8"/>
  <c r="H1199" i="8"/>
  <c r="H1198" i="8"/>
  <c r="H1197" i="8"/>
  <c r="H1196" i="8"/>
  <c r="H1195" i="8"/>
  <c r="H1194" i="8"/>
  <c r="H1193" i="8"/>
  <c r="H1192" i="8"/>
  <c r="H1191" i="8"/>
  <c r="H1190" i="8"/>
  <c r="H1189" i="8"/>
  <c r="H1188" i="8"/>
  <c r="H1187" i="8"/>
  <c r="H1186" i="8"/>
  <c r="H1185" i="8"/>
  <c r="H1184" i="8"/>
  <c r="H1183" i="8"/>
  <c r="H1182" i="8"/>
  <c r="H1181" i="8"/>
  <c r="H1180" i="8"/>
  <c r="H1179" i="8"/>
  <c r="H1178" i="8"/>
  <c r="H1177" i="8"/>
  <c r="H1176" i="8"/>
  <c r="H1175" i="8"/>
  <c r="H1174" i="8"/>
  <c r="H1173" i="8"/>
  <c r="H1172" i="8"/>
  <c r="H1171" i="8"/>
  <c r="H1170" i="8"/>
  <c r="H1169" i="8"/>
  <c r="H1168" i="8"/>
  <c r="H1167" i="8"/>
  <c r="H1166" i="8"/>
  <c r="H1165" i="8"/>
  <c r="H1164" i="8"/>
  <c r="H1163" i="8"/>
  <c r="H1162" i="8"/>
  <c r="H1161" i="8"/>
  <c r="H1160" i="8"/>
  <c r="H1159" i="8"/>
  <c r="H1158" i="8"/>
  <c r="H1157" i="8"/>
  <c r="H1156" i="8"/>
  <c r="H1155" i="8"/>
  <c r="H1154" i="8"/>
  <c r="H1153" i="8"/>
  <c r="H1152" i="8"/>
  <c r="H1151" i="8"/>
  <c r="H1150" i="8"/>
  <c r="H1149" i="8"/>
  <c r="H1148" i="8"/>
  <c r="H1147" i="8"/>
  <c r="H1146" i="8"/>
  <c r="H1145" i="8"/>
  <c r="H1144" i="8"/>
  <c r="H1143" i="8"/>
  <c r="H1142" i="8"/>
  <c r="H1141" i="8"/>
  <c r="H1140" i="8"/>
  <c r="H1139" i="8"/>
  <c r="H1138" i="8"/>
  <c r="H1137" i="8"/>
  <c r="H1136" i="8"/>
  <c r="H1135" i="8"/>
  <c r="H1134" i="8"/>
  <c r="H1133" i="8"/>
  <c r="H1132" i="8"/>
  <c r="H1131" i="8"/>
  <c r="H1130" i="8"/>
  <c r="H1129" i="8"/>
  <c r="H1128" i="8"/>
  <c r="H1127" i="8"/>
  <c r="H1126" i="8"/>
  <c r="H1125" i="8"/>
  <c r="H1124" i="8"/>
  <c r="H1123" i="8"/>
  <c r="H1122" i="8"/>
  <c r="H1121" i="8"/>
  <c r="H1120" i="8"/>
  <c r="H1119" i="8"/>
  <c r="H1118" i="8"/>
  <c r="H1117" i="8"/>
  <c r="H1116" i="8"/>
  <c r="H1115" i="8"/>
  <c r="H1114" i="8"/>
  <c r="H1113" i="8"/>
  <c r="H1112" i="8"/>
  <c r="H1111" i="8"/>
  <c r="H1110" i="8"/>
  <c r="H1109" i="8"/>
  <c r="H1108" i="8"/>
  <c r="H1107" i="8"/>
  <c r="H1106" i="8"/>
  <c r="H1105" i="8"/>
  <c r="H1104" i="8"/>
  <c r="H1103" i="8"/>
  <c r="H1102" i="8"/>
  <c r="H1101" i="8"/>
  <c r="H1100" i="8"/>
  <c r="H1099" i="8"/>
  <c r="H1098" i="8"/>
  <c r="H1097" i="8"/>
  <c r="H1096" i="8"/>
  <c r="H1095" i="8"/>
  <c r="H1094" i="8"/>
  <c r="H1093" i="8"/>
  <c r="H1092" i="8"/>
  <c r="H1091" i="8"/>
  <c r="H1090" i="8"/>
  <c r="H1089" i="8"/>
  <c r="H1088" i="8"/>
  <c r="H1087" i="8"/>
  <c r="H1086" i="8"/>
  <c r="H1085" i="8"/>
  <c r="H1084" i="8"/>
  <c r="H1083" i="8"/>
  <c r="H1082" i="8"/>
  <c r="H1081" i="8"/>
  <c r="H1080" i="8"/>
  <c r="H1079" i="8"/>
  <c r="H1078" i="8"/>
  <c r="H1077" i="8"/>
  <c r="H1076" i="8"/>
  <c r="H1075" i="8"/>
  <c r="H1074" i="8"/>
  <c r="H1073" i="8"/>
  <c r="H1072" i="8"/>
  <c r="H1071" i="8"/>
  <c r="H1070" i="8"/>
  <c r="H1069" i="8"/>
  <c r="H1068" i="8"/>
  <c r="H1067" i="8"/>
  <c r="H1066" i="8"/>
  <c r="H1065" i="8"/>
  <c r="H1064" i="8"/>
  <c r="H1063" i="8"/>
  <c r="H1062" i="8"/>
  <c r="H1061" i="8"/>
  <c r="H1060" i="8"/>
  <c r="H1059" i="8"/>
  <c r="H1058" i="8"/>
  <c r="H1057" i="8"/>
  <c r="H1056" i="8"/>
  <c r="H1055" i="8"/>
  <c r="H1054" i="8"/>
  <c r="H1053" i="8"/>
  <c r="H1052" i="8"/>
  <c r="H1051" i="8"/>
  <c r="H1050" i="8"/>
  <c r="H1049" i="8"/>
  <c r="H1048" i="8"/>
  <c r="H1047" i="8"/>
  <c r="H1046" i="8"/>
  <c r="H1045" i="8"/>
  <c r="H1044" i="8"/>
  <c r="H1043" i="8"/>
  <c r="H1042" i="8"/>
  <c r="H1041" i="8"/>
  <c r="H1040" i="8"/>
  <c r="H1039" i="8"/>
  <c r="H1038" i="8"/>
  <c r="H1037" i="8"/>
  <c r="H1036" i="8"/>
  <c r="H1035" i="8"/>
  <c r="H1034" i="8"/>
  <c r="H1033" i="8"/>
  <c r="H1032" i="8"/>
  <c r="H1031" i="8"/>
  <c r="H1030" i="8"/>
  <c r="H1029" i="8"/>
  <c r="H1028" i="8"/>
  <c r="H1027" i="8"/>
  <c r="H1026" i="8"/>
  <c r="H1025" i="8"/>
  <c r="H1024" i="8"/>
  <c r="H1023" i="8"/>
  <c r="H1022" i="8"/>
  <c r="H1021" i="8"/>
  <c r="H1020" i="8"/>
  <c r="H1019" i="8"/>
  <c r="H1018" i="8"/>
  <c r="H1017" i="8"/>
  <c r="H1016" i="8"/>
  <c r="H1015" i="8"/>
  <c r="H1014" i="8"/>
  <c r="H1013" i="8"/>
  <c r="H1012" i="8"/>
  <c r="H1011" i="8"/>
  <c r="H1010" i="8"/>
  <c r="H1009" i="8"/>
  <c r="H1008" i="8"/>
  <c r="H1007" i="8"/>
  <c r="H1006" i="8"/>
  <c r="H1005" i="8"/>
  <c r="H1004" i="8"/>
  <c r="H1003" i="8"/>
  <c r="H1002" i="8"/>
  <c r="H1001" i="8"/>
  <c r="H1000" i="8"/>
  <c r="H999" i="8"/>
  <c r="H998" i="8"/>
  <c r="H997" i="8"/>
  <c r="H996" i="8"/>
  <c r="H995" i="8"/>
  <c r="H994" i="8"/>
  <c r="H993" i="8"/>
  <c r="H992" i="8"/>
  <c r="H991" i="8"/>
  <c r="H990" i="8"/>
  <c r="H989" i="8"/>
  <c r="H988" i="8"/>
  <c r="H987" i="8"/>
  <c r="H986" i="8"/>
  <c r="H985" i="8"/>
  <c r="H984" i="8"/>
  <c r="H983" i="8"/>
  <c r="H982" i="8"/>
  <c r="H981" i="8"/>
  <c r="H980" i="8"/>
  <c r="H979" i="8"/>
  <c r="H978" i="8"/>
  <c r="H977" i="8"/>
  <c r="H976" i="8"/>
  <c r="H975" i="8"/>
  <c r="H974" i="8"/>
  <c r="H973" i="8"/>
  <c r="H972" i="8"/>
  <c r="H971" i="8"/>
  <c r="H970" i="8"/>
  <c r="H969" i="8"/>
  <c r="H968" i="8"/>
  <c r="H967" i="8"/>
  <c r="H966" i="8"/>
  <c r="H965" i="8"/>
  <c r="H964" i="8"/>
  <c r="H963" i="8"/>
  <c r="H962" i="8"/>
  <c r="H961" i="8"/>
  <c r="H960" i="8"/>
  <c r="H959" i="8"/>
  <c r="H958" i="8"/>
  <c r="H957" i="8"/>
  <c r="H956" i="8"/>
  <c r="H955" i="8"/>
  <c r="H954" i="8"/>
  <c r="H953" i="8"/>
  <c r="H952" i="8"/>
  <c r="H951" i="8"/>
  <c r="H950" i="8"/>
  <c r="H949" i="8"/>
  <c r="H948" i="8"/>
  <c r="H947" i="8"/>
  <c r="H946" i="8"/>
  <c r="H945" i="8"/>
  <c r="H944" i="8"/>
  <c r="H943" i="8"/>
  <c r="H942" i="8"/>
  <c r="H941" i="8"/>
  <c r="H940" i="8"/>
  <c r="H939" i="8"/>
  <c r="H938" i="8"/>
  <c r="H937" i="8"/>
  <c r="H936" i="8"/>
  <c r="H935" i="8"/>
  <c r="H934" i="8"/>
  <c r="H933" i="8"/>
  <c r="H932" i="8"/>
  <c r="H931" i="8"/>
  <c r="H930" i="8"/>
  <c r="H929" i="8"/>
  <c r="H928" i="8"/>
  <c r="H927" i="8"/>
  <c r="H926" i="8"/>
  <c r="H925" i="8"/>
  <c r="H924" i="8"/>
  <c r="H923" i="8"/>
  <c r="H922" i="8"/>
  <c r="H921" i="8"/>
  <c r="H920" i="8"/>
  <c r="H919" i="8"/>
  <c r="H918" i="8"/>
  <c r="H917" i="8"/>
  <c r="H916" i="8"/>
  <c r="H915" i="8"/>
  <c r="H914" i="8"/>
  <c r="H913" i="8"/>
  <c r="H912" i="8"/>
  <c r="H911" i="8"/>
  <c r="H910" i="8"/>
  <c r="H909" i="8"/>
  <c r="H908" i="8"/>
  <c r="H907" i="8"/>
  <c r="H906" i="8"/>
  <c r="H905" i="8"/>
  <c r="H904" i="8"/>
  <c r="H903" i="8"/>
  <c r="H902" i="8"/>
  <c r="H901" i="8"/>
  <c r="H900" i="8"/>
  <c r="H899" i="8"/>
  <c r="H898" i="8"/>
  <c r="H897" i="8"/>
  <c r="H896" i="8"/>
  <c r="H895" i="8"/>
  <c r="H894" i="8"/>
  <c r="H893" i="8"/>
  <c r="H892" i="8"/>
  <c r="H891" i="8"/>
  <c r="H890" i="8"/>
  <c r="H889" i="8"/>
  <c r="H888" i="8"/>
  <c r="H887" i="8"/>
  <c r="H886" i="8"/>
  <c r="H885" i="8"/>
  <c r="H884" i="8"/>
  <c r="H883" i="8"/>
  <c r="H882" i="8"/>
  <c r="H881" i="8"/>
  <c r="H880" i="8"/>
  <c r="H879" i="8"/>
  <c r="H878" i="8"/>
  <c r="H877" i="8"/>
  <c r="H876" i="8"/>
  <c r="H875" i="8"/>
  <c r="H874" i="8"/>
  <c r="H873" i="8"/>
  <c r="H872" i="8"/>
  <c r="H871" i="8"/>
  <c r="H870" i="8"/>
  <c r="H869" i="8"/>
  <c r="H868" i="8"/>
  <c r="H867" i="8"/>
  <c r="H866" i="8"/>
  <c r="H865" i="8"/>
  <c r="H864" i="8"/>
  <c r="H863" i="8"/>
  <c r="H862" i="8"/>
  <c r="H861" i="8"/>
  <c r="H860" i="8"/>
  <c r="H859" i="8"/>
  <c r="H858" i="8"/>
  <c r="H857" i="8"/>
  <c r="H856" i="8"/>
  <c r="H855" i="8"/>
  <c r="H854" i="8"/>
  <c r="H853" i="8"/>
  <c r="H852" i="8"/>
  <c r="H851" i="8"/>
  <c r="H850" i="8"/>
  <c r="H849" i="8"/>
  <c r="H848" i="8"/>
  <c r="H847" i="8"/>
  <c r="H846" i="8"/>
  <c r="H845" i="8"/>
  <c r="H844" i="8"/>
  <c r="H843" i="8"/>
  <c r="H842" i="8"/>
  <c r="H841" i="8"/>
  <c r="H840" i="8"/>
  <c r="H839" i="8"/>
  <c r="H838" i="8"/>
  <c r="H837" i="8"/>
  <c r="H836" i="8"/>
  <c r="H835" i="8"/>
  <c r="H834" i="8"/>
  <c r="H833" i="8"/>
  <c r="H832" i="8"/>
  <c r="H831" i="8"/>
  <c r="H830" i="8"/>
  <c r="H829" i="8"/>
  <c r="H828" i="8"/>
  <c r="H827" i="8"/>
  <c r="H826" i="8"/>
  <c r="H825" i="8"/>
  <c r="H824" i="8"/>
  <c r="H823" i="8"/>
  <c r="H822" i="8"/>
  <c r="H821" i="8"/>
  <c r="H820" i="8"/>
  <c r="H819" i="8"/>
  <c r="H818" i="8"/>
  <c r="H817" i="8"/>
  <c r="H816" i="8"/>
  <c r="H815" i="8"/>
  <c r="H814" i="8"/>
  <c r="H813" i="8"/>
  <c r="H812" i="8"/>
  <c r="H811" i="8"/>
  <c r="H810" i="8"/>
  <c r="H809" i="8"/>
  <c r="H808" i="8"/>
  <c r="H807" i="8"/>
  <c r="H806" i="8"/>
  <c r="H805" i="8"/>
  <c r="H804" i="8"/>
  <c r="H803" i="8"/>
  <c r="H802" i="8"/>
  <c r="H801" i="8"/>
  <c r="H800" i="8"/>
  <c r="H799" i="8"/>
  <c r="H798" i="8"/>
  <c r="H797" i="8"/>
  <c r="H796" i="8"/>
  <c r="H795" i="8"/>
  <c r="H794" i="8"/>
  <c r="H793" i="8"/>
  <c r="H792" i="8"/>
  <c r="H791" i="8"/>
  <c r="H790" i="8"/>
  <c r="H789" i="8"/>
  <c r="H788" i="8"/>
  <c r="H787" i="8"/>
  <c r="H786" i="8"/>
  <c r="H785" i="8"/>
  <c r="H784" i="8"/>
  <c r="H783" i="8"/>
  <c r="H782" i="8"/>
  <c r="H781" i="8"/>
  <c r="H780" i="8"/>
  <c r="H779" i="8"/>
  <c r="H778" i="8"/>
  <c r="H777" i="8"/>
  <c r="H776" i="8"/>
  <c r="H775" i="8"/>
  <c r="H774" i="8"/>
  <c r="H773" i="8"/>
  <c r="H772" i="8"/>
  <c r="H771" i="8"/>
  <c r="H770" i="8"/>
  <c r="H769" i="8"/>
  <c r="H768" i="8"/>
  <c r="H767" i="8"/>
  <c r="H766" i="8"/>
  <c r="H765" i="8"/>
  <c r="H764" i="8"/>
  <c r="H763" i="8"/>
  <c r="H762" i="8"/>
  <c r="H761" i="8"/>
  <c r="H760" i="8"/>
  <c r="H759" i="8"/>
  <c r="H758" i="8"/>
  <c r="H757" i="8"/>
  <c r="H756" i="8"/>
  <c r="H755" i="8"/>
  <c r="H754" i="8"/>
  <c r="H753" i="8"/>
  <c r="H752" i="8"/>
  <c r="H751" i="8"/>
  <c r="H750" i="8"/>
  <c r="H749" i="8"/>
  <c r="H748" i="8"/>
  <c r="H747" i="8"/>
  <c r="H746" i="8"/>
  <c r="H745" i="8"/>
  <c r="H744" i="8"/>
  <c r="H743" i="8"/>
  <c r="H742" i="8"/>
  <c r="H741" i="8"/>
  <c r="H740" i="8"/>
  <c r="H739" i="8"/>
  <c r="H738" i="8"/>
  <c r="H737" i="8"/>
  <c r="H736" i="8"/>
  <c r="H735" i="8"/>
  <c r="H734" i="8"/>
  <c r="H733" i="8"/>
  <c r="H732" i="8"/>
  <c r="H731" i="8"/>
  <c r="H730" i="8"/>
  <c r="H729" i="8"/>
  <c r="H728" i="8"/>
  <c r="H727" i="8"/>
  <c r="H726" i="8"/>
  <c r="H725" i="8"/>
  <c r="H724" i="8"/>
  <c r="H723" i="8"/>
  <c r="H722" i="8"/>
  <c r="H721" i="8"/>
  <c r="H720" i="8"/>
  <c r="H719" i="8"/>
  <c r="H718" i="8"/>
  <c r="H717" i="8"/>
  <c r="H716" i="8"/>
  <c r="H715" i="8"/>
  <c r="H714" i="8"/>
  <c r="H713" i="8"/>
  <c r="H712" i="8"/>
  <c r="H711" i="8"/>
  <c r="H710" i="8"/>
  <c r="H709" i="8"/>
  <c r="H708" i="8"/>
  <c r="H707" i="8"/>
  <c r="H706" i="8"/>
  <c r="H705" i="8"/>
  <c r="H704" i="8"/>
  <c r="H703" i="8"/>
  <c r="H702" i="8"/>
  <c r="H701" i="8"/>
  <c r="H700" i="8"/>
  <c r="H699" i="8"/>
  <c r="H698" i="8"/>
  <c r="H697" i="8"/>
  <c r="H696" i="8"/>
  <c r="H695" i="8"/>
  <c r="H694" i="8"/>
  <c r="H693" i="8"/>
  <c r="H692" i="8"/>
  <c r="H691" i="8"/>
  <c r="H690" i="8"/>
  <c r="H689" i="8"/>
  <c r="H688" i="8"/>
  <c r="H687" i="8"/>
  <c r="H686" i="8"/>
  <c r="H685" i="8"/>
  <c r="H684" i="8"/>
  <c r="H683" i="8"/>
  <c r="H682" i="8"/>
  <c r="H681" i="8"/>
  <c r="H680" i="8"/>
  <c r="H679" i="8"/>
  <c r="H678" i="8"/>
  <c r="H677" i="8"/>
  <c r="H676" i="8"/>
  <c r="H675" i="8"/>
  <c r="H674" i="8"/>
  <c r="H673" i="8"/>
  <c r="H672" i="8"/>
  <c r="H671" i="8"/>
  <c r="H670" i="8"/>
  <c r="H669" i="8"/>
  <c r="H668" i="8"/>
  <c r="H667" i="8"/>
  <c r="H666" i="8"/>
  <c r="H665" i="8"/>
  <c r="H664" i="8"/>
  <c r="H663" i="8"/>
  <c r="H662" i="8"/>
  <c r="H661" i="8"/>
  <c r="H660" i="8"/>
  <c r="H659" i="8"/>
  <c r="H658" i="8"/>
  <c r="H657" i="8"/>
  <c r="H656" i="8"/>
  <c r="H655" i="8"/>
  <c r="H654" i="8"/>
  <c r="H653" i="8"/>
  <c r="H652" i="8"/>
  <c r="H651" i="8"/>
  <c r="H650" i="8"/>
  <c r="H649" i="8"/>
  <c r="H648" i="8"/>
  <c r="H647" i="8"/>
  <c r="H646" i="8"/>
  <c r="H645" i="8"/>
  <c r="H644" i="8"/>
  <c r="H643" i="8"/>
  <c r="H642" i="8"/>
  <c r="H641" i="8"/>
  <c r="H640" i="8"/>
  <c r="H639" i="8"/>
  <c r="H638" i="8"/>
  <c r="H637" i="8"/>
  <c r="H636" i="8"/>
  <c r="H635" i="8"/>
  <c r="H634" i="8"/>
  <c r="H633" i="8"/>
  <c r="H632" i="8"/>
  <c r="H631" i="8"/>
  <c r="H630" i="8"/>
  <c r="H629" i="8"/>
  <c r="H628" i="8"/>
  <c r="H627" i="8"/>
  <c r="H626" i="8"/>
  <c r="H625" i="8"/>
  <c r="H624" i="8"/>
  <c r="H623" i="8"/>
  <c r="H622" i="8"/>
  <c r="H621" i="8"/>
  <c r="H620" i="8"/>
  <c r="H619" i="8"/>
  <c r="H618" i="8"/>
  <c r="H617" i="8"/>
  <c r="H616" i="8"/>
  <c r="H615" i="8"/>
  <c r="H614" i="8"/>
  <c r="H613" i="8"/>
  <c r="H612" i="8"/>
  <c r="H611" i="8"/>
  <c r="H610" i="8"/>
  <c r="H609" i="8"/>
  <c r="H608" i="8"/>
  <c r="H607" i="8"/>
  <c r="H606" i="8"/>
  <c r="H605" i="8"/>
  <c r="H604" i="8"/>
  <c r="H603" i="8"/>
  <c r="H602" i="8"/>
  <c r="H601" i="8"/>
  <c r="H600" i="8"/>
  <c r="H599" i="8"/>
  <c r="H598" i="8"/>
  <c r="H597" i="8"/>
  <c r="H596" i="8"/>
  <c r="H595" i="8"/>
  <c r="H594" i="8"/>
  <c r="H593" i="8"/>
  <c r="H592" i="8"/>
  <c r="H591" i="8"/>
  <c r="H590" i="8"/>
  <c r="H589" i="8"/>
  <c r="H588" i="8"/>
  <c r="H587" i="8"/>
  <c r="H586" i="8"/>
  <c r="H585" i="8"/>
  <c r="H584" i="8"/>
  <c r="H583" i="8"/>
  <c r="H582" i="8"/>
  <c r="H581" i="8"/>
  <c r="H580" i="8"/>
  <c r="H579" i="8"/>
  <c r="H578" i="8"/>
  <c r="H577" i="8"/>
  <c r="H576" i="8"/>
  <c r="H575" i="8"/>
  <c r="H574" i="8"/>
  <c r="H573" i="8"/>
  <c r="H572" i="8"/>
  <c r="H571" i="8"/>
  <c r="H570" i="8"/>
  <c r="H569" i="8"/>
  <c r="H568" i="8"/>
  <c r="H567" i="8"/>
  <c r="H566" i="8"/>
  <c r="H565" i="8"/>
  <c r="H564" i="8"/>
  <c r="H563" i="8"/>
  <c r="H562" i="8"/>
  <c r="H561" i="8"/>
  <c r="H560" i="8"/>
  <c r="H559" i="8"/>
  <c r="H558" i="8"/>
  <c r="H557" i="8"/>
  <c r="H556" i="8"/>
  <c r="H555" i="8"/>
  <c r="H554" i="8"/>
  <c r="H553" i="8"/>
  <c r="H552" i="8"/>
  <c r="H551" i="8"/>
  <c r="H550" i="8"/>
  <c r="H549" i="8"/>
  <c r="H548" i="8"/>
  <c r="H547" i="8"/>
  <c r="H546" i="8"/>
  <c r="H545" i="8"/>
  <c r="H544" i="8"/>
  <c r="H543" i="8"/>
  <c r="H542" i="8"/>
  <c r="H541" i="8"/>
  <c r="H540" i="8"/>
  <c r="H539" i="8"/>
  <c r="H538" i="8"/>
  <c r="H537" i="8"/>
  <c r="H536" i="8"/>
  <c r="H535" i="8"/>
  <c r="H534" i="8"/>
  <c r="H533" i="8"/>
  <c r="H532" i="8"/>
  <c r="H531" i="8"/>
  <c r="H530" i="8"/>
  <c r="H529" i="8"/>
  <c r="H528" i="8"/>
  <c r="H527" i="8"/>
  <c r="H526" i="8"/>
  <c r="H525" i="8"/>
  <c r="H524" i="8"/>
  <c r="H523" i="8"/>
  <c r="H522" i="8"/>
  <c r="H521" i="8"/>
  <c r="H520" i="8"/>
  <c r="H519" i="8"/>
  <c r="H518" i="8"/>
  <c r="H517" i="8"/>
  <c r="H516" i="8"/>
  <c r="H515" i="8"/>
  <c r="H514" i="8"/>
  <c r="H513" i="8"/>
  <c r="H512" i="8"/>
  <c r="H511" i="8"/>
  <c r="H510" i="8"/>
  <c r="H509" i="8"/>
  <c r="H508" i="8"/>
  <c r="H507" i="8"/>
  <c r="H506" i="8"/>
  <c r="H505" i="8"/>
  <c r="H504" i="8"/>
  <c r="H503" i="8"/>
  <c r="H502" i="8"/>
  <c r="H501" i="8"/>
  <c r="H500" i="8"/>
  <c r="H499" i="8"/>
  <c r="H498" i="8"/>
  <c r="H497" i="8"/>
  <c r="H496" i="8"/>
  <c r="H495" i="8"/>
  <c r="H494" i="8"/>
  <c r="H493" i="8"/>
  <c r="H492" i="8"/>
  <c r="H491" i="8"/>
  <c r="H490" i="8"/>
  <c r="H489" i="8"/>
  <c r="H488" i="8"/>
  <c r="H487" i="8"/>
  <c r="H486" i="8"/>
  <c r="H485" i="8"/>
  <c r="H484" i="8"/>
  <c r="H483" i="8"/>
  <c r="H482" i="8"/>
  <c r="H481" i="8"/>
  <c r="H480" i="8"/>
  <c r="H479" i="8"/>
  <c r="H478" i="8"/>
  <c r="H477" i="8"/>
  <c r="H476" i="8"/>
  <c r="H475" i="8"/>
  <c r="H474" i="8"/>
  <c r="H473" i="8"/>
  <c r="H472" i="8"/>
  <c r="H471" i="8"/>
  <c r="H470" i="8"/>
  <c r="H469" i="8"/>
  <c r="H468" i="8"/>
  <c r="H467" i="8"/>
  <c r="H466" i="8"/>
  <c r="H465" i="8"/>
  <c r="H464" i="8"/>
  <c r="H463" i="8"/>
  <c r="H462" i="8"/>
  <c r="H461" i="8"/>
  <c r="H460" i="8"/>
  <c r="H459" i="8"/>
  <c r="H458" i="8"/>
  <c r="H457" i="8"/>
  <c r="H456" i="8"/>
  <c r="H455" i="8"/>
  <c r="H454" i="8"/>
  <c r="H453" i="8"/>
  <c r="H452" i="8"/>
  <c r="H451" i="8"/>
  <c r="H450" i="8"/>
  <c r="H449" i="8"/>
  <c r="H448" i="8"/>
  <c r="H447" i="8"/>
  <c r="H446" i="8"/>
  <c r="H445" i="8"/>
  <c r="H444" i="8"/>
  <c r="H443" i="8"/>
  <c r="H442" i="8"/>
  <c r="H441" i="8"/>
  <c r="H440" i="8"/>
  <c r="H439" i="8"/>
  <c r="H438" i="8"/>
  <c r="H437" i="8"/>
  <c r="H436" i="8"/>
  <c r="H435" i="8"/>
  <c r="H434" i="8"/>
  <c r="H433" i="8"/>
  <c r="H432" i="8"/>
  <c r="H431" i="8"/>
  <c r="H430" i="8"/>
  <c r="H429" i="8"/>
  <c r="H428" i="8"/>
  <c r="H427" i="8"/>
  <c r="H426" i="8"/>
  <c r="H425" i="8"/>
  <c r="H424" i="8"/>
  <c r="H423" i="8"/>
  <c r="H422" i="8"/>
  <c r="H421" i="8"/>
  <c r="H420" i="8"/>
  <c r="H419" i="8"/>
  <c r="H418" i="8"/>
  <c r="H417" i="8"/>
  <c r="H416" i="8"/>
  <c r="H415" i="8"/>
  <c r="H414" i="8"/>
  <c r="H413" i="8"/>
  <c r="H412" i="8"/>
  <c r="H411" i="8"/>
  <c r="H410" i="8"/>
  <c r="H409" i="8"/>
  <c r="H408" i="8"/>
  <c r="H407" i="8"/>
  <c r="H406" i="8"/>
  <c r="H405" i="8"/>
  <c r="H404" i="8"/>
  <c r="H403" i="8"/>
  <c r="H402" i="8"/>
  <c r="H401" i="8"/>
  <c r="H400" i="8"/>
  <c r="H399" i="8"/>
  <c r="H398" i="8"/>
  <c r="H397" i="8"/>
  <c r="H396" i="8"/>
  <c r="H395" i="8"/>
  <c r="H394" i="8"/>
  <c r="H393" i="8"/>
  <c r="H392" i="8"/>
  <c r="H391" i="8"/>
  <c r="H390" i="8"/>
  <c r="H389" i="8"/>
  <c r="H388" i="8"/>
  <c r="H387" i="8"/>
  <c r="H386" i="8"/>
  <c r="H385" i="8"/>
  <c r="H384" i="8"/>
  <c r="H383" i="8"/>
  <c r="H382" i="8"/>
  <c r="H381" i="8"/>
  <c r="H380" i="8"/>
  <c r="H379" i="8"/>
  <c r="H378" i="8"/>
  <c r="H377" i="8"/>
  <c r="H376" i="8"/>
  <c r="H375" i="8"/>
  <c r="H374" i="8"/>
  <c r="H373" i="8"/>
  <c r="H372" i="8"/>
  <c r="H371" i="8"/>
  <c r="H370" i="8"/>
  <c r="H369" i="8"/>
  <c r="H368" i="8"/>
  <c r="H367" i="8"/>
  <c r="H366" i="8"/>
  <c r="H365" i="8"/>
  <c r="H364" i="8"/>
  <c r="H363" i="8"/>
  <c r="H362" i="8"/>
  <c r="H361" i="8"/>
  <c r="H360" i="8"/>
  <c r="H359" i="8"/>
  <c r="H358" i="8"/>
  <c r="H357" i="8"/>
  <c r="H356" i="8"/>
  <c r="H355" i="8"/>
  <c r="H354" i="8"/>
  <c r="H353" i="8"/>
  <c r="H352" i="8"/>
  <c r="H351" i="8"/>
  <c r="H350" i="8"/>
  <c r="H349" i="8"/>
  <c r="H348" i="8"/>
  <c r="H347" i="8"/>
  <c r="H346" i="8"/>
  <c r="H345" i="8"/>
  <c r="H344" i="8"/>
  <c r="H343" i="8"/>
  <c r="H342" i="8"/>
  <c r="H341" i="8"/>
  <c r="H340" i="8"/>
  <c r="H339" i="8"/>
  <c r="H338" i="8"/>
  <c r="H337" i="8"/>
  <c r="H336" i="8"/>
  <c r="H335" i="8"/>
  <c r="H334" i="8"/>
  <c r="H333" i="8"/>
  <c r="H332" i="8"/>
  <c r="H331" i="8"/>
  <c r="H330" i="8"/>
  <c r="H329" i="8"/>
  <c r="H328" i="8"/>
  <c r="H327" i="8"/>
  <c r="H326" i="8"/>
  <c r="H325" i="8"/>
  <c r="H324" i="8"/>
  <c r="H323" i="8"/>
  <c r="H322" i="8"/>
  <c r="H321" i="8"/>
  <c r="H320" i="8"/>
  <c r="H319" i="8"/>
  <c r="H318" i="8"/>
  <c r="H317" i="8"/>
  <c r="H316" i="8"/>
  <c r="H315" i="8"/>
  <c r="H314" i="8"/>
  <c r="H313" i="8"/>
  <c r="H312" i="8"/>
  <c r="H311" i="8"/>
  <c r="H310" i="8"/>
  <c r="H309" i="8"/>
  <c r="H308" i="8"/>
  <c r="H307" i="8"/>
  <c r="H306" i="8"/>
  <c r="H305" i="8"/>
  <c r="H304" i="8"/>
  <c r="H303" i="8"/>
  <c r="H302" i="8"/>
  <c r="H301" i="8"/>
  <c r="H300" i="8"/>
  <c r="H299" i="8"/>
  <c r="H298" i="8"/>
  <c r="H297" i="8"/>
  <c r="H296" i="8"/>
  <c r="H295" i="8"/>
  <c r="H294" i="8"/>
  <c r="H293" i="8"/>
  <c r="H292" i="8"/>
  <c r="H291" i="8"/>
  <c r="H290" i="8"/>
  <c r="H289" i="8"/>
  <c r="H288" i="8"/>
  <c r="H287" i="8"/>
  <c r="H286" i="8"/>
  <c r="H285" i="8"/>
  <c r="H284" i="8"/>
  <c r="H283" i="8"/>
  <c r="H282" i="8"/>
  <c r="H281" i="8"/>
  <c r="H280" i="8"/>
  <c r="H279" i="8"/>
  <c r="H278" i="8"/>
  <c r="H277" i="8"/>
  <c r="H276" i="8"/>
  <c r="H275" i="8"/>
  <c r="H274" i="8"/>
  <c r="H273" i="8"/>
  <c r="H272" i="8"/>
  <c r="H271" i="8"/>
  <c r="H270" i="8"/>
  <c r="H269" i="8"/>
  <c r="H268" i="8"/>
  <c r="H267" i="8"/>
  <c r="H266" i="8"/>
  <c r="H265" i="8"/>
  <c r="H264" i="8"/>
  <c r="H263" i="8"/>
  <c r="H262" i="8"/>
  <c r="H261" i="8"/>
  <c r="H260" i="8"/>
  <c r="H259" i="8"/>
  <c r="H258" i="8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O17" i="8"/>
  <c r="H17" i="8"/>
  <c r="O16" i="8"/>
  <c r="H16" i="8"/>
  <c r="O15" i="8"/>
  <c r="H15" i="8"/>
  <c r="O14" i="8"/>
  <c r="H14" i="8"/>
  <c r="O13" i="8"/>
  <c r="H13" i="8"/>
  <c r="O12" i="8"/>
  <c r="H12" i="8"/>
  <c r="O11" i="8"/>
  <c r="H11" i="8"/>
  <c r="O10" i="8"/>
  <c r="H10" i="8"/>
  <c r="O9" i="8"/>
  <c r="H9" i="8"/>
  <c r="O8" i="8"/>
  <c r="P8" i="8" s="1"/>
  <c r="P9" i="8" s="1"/>
  <c r="H8" i="8"/>
  <c r="H7" i="8"/>
  <c r="AE5" i="8"/>
  <c r="AD5" i="8"/>
  <c r="P5" i="8"/>
  <c r="Q5" i="8" s="1"/>
  <c r="AE4" i="8"/>
  <c r="AD4" i="8"/>
  <c r="Z4" i="8"/>
  <c r="Y4" i="8"/>
  <c r="X4" i="8"/>
  <c r="U4" i="8"/>
  <c r="P4" i="8"/>
  <c r="Q4" i="8" s="1"/>
  <c r="L4" i="8"/>
  <c r="AE3" i="8"/>
  <c r="AD3" i="8"/>
  <c r="Z3" i="8"/>
  <c r="Y3" i="8"/>
  <c r="X3" i="8"/>
  <c r="P3" i="8"/>
  <c r="Q3" i="8" s="1"/>
  <c r="F9" i="3"/>
  <c r="U6" i="3"/>
  <c r="T6" i="3"/>
  <c r="R6" i="3"/>
  <c r="S6" i="3"/>
  <c r="Q6" i="3"/>
  <c r="P6" i="3"/>
  <c r="P5" i="3"/>
  <c r="P3" i="3"/>
  <c r="Q3" i="3"/>
  <c r="R3" i="3"/>
  <c r="S3" i="3"/>
  <c r="T3" i="3"/>
  <c r="U3" i="3"/>
  <c r="U4" i="3"/>
  <c r="U5" i="3"/>
  <c r="T4" i="3"/>
  <c r="T5" i="3"/>
  <c r="S4" i="3"/>
  <c r="S5" i="3"/>
  <c r="R4" i="3"/>
  <c r="R5" i="3"/>
  <c r="Q4" i="3"/>
  <c r="Q5" i="3"/>
  <c r="P4" i="3"/>
  <c r="F108" i="21" l="1"/>
  <c r="F84" i="21"/>
  <c r="F68" i="21"/>
  <c r="G48" i="21"/>
  <c r="F44" i="21"/>
  <c r="J40" i="21"/>
  <c r="F28" i="21"/>
  <c r="F20" i="21"/>
  <c r="F12" i="21"/>
  <c r="H8" i="21"/>
  <c r="F101" i="21"/>
  <c r="J89" i="21"/>
  <c r="G85" i="21"/>
  <c r="J61" i="21"/>
  <c r="J33" i="21"/>
  <c r="F92" i="21"/>
  <c r="F52" i="21"/>
  <c r="F102" i="21"/>
  <c r="F100" i="21"/>
  <c r="F96" i="21"/>
  <c r="G80" i="21"/>
  <c r="F76" i="21"/>
  <c r="H72" i="21"/>
  <c r="H64" i="21"/>
  <c r="F60" i="21"/>
  <c r="F48" i="21"/>
  <c r="H36" i="21"/>
  <c r="F32" i="21"/>
  <c r="G20" i="21"/>
  <c r="F16" i="21"/>
  <c r="I8" i="21"/>
  <c r="I100" i="21"/>
  <c r="J97" i="21"/>
  <c r="G69" i="21"/>
  <c r="H21" i="21"/>
  <c r="G107" i="21"/>
  <c r="G59" i="21"/>
  <c r="H51" i="21"/>
  <c r="H43" i="21"/>
  <c r="H15" i="21"/>
  <c r="F36" i="21"/>
  <c r="I72" i="21"/>
  <c r="J68" i="21"/>
  <c r="J35" i="21"/>
  <c r="G35" i="21"/>
  <c r="I35" i="21"/>
  <c r="H35" i="21"/>
  <c r="F35" i="21"/>
  <c r="J23" i="21"/>
  <c r="I23" i="21"/>
  <c r="H23" i="21"/>
  <c r="G23" i="21"/>
  <c r="F23" i="21"/>
  <c r="J11" i="21"/>
  <c r="G11" i="21"/>
  <c r="I11" i="21"/>
  <c r="H11" i="21"/>
  <c r="F11" i="21"/>
  <c r="H107" i="21"/>
  <c r="I43" i="21"/>
  <c r="H110" i="21"/>
  <c r="I110" i="21"/>
  <c r="G110" i="21"/>
  <c r="H106" i="21"/>
  <c r="J106" i="21"/>
  <c r="G106" i="21"/>
  <c r="I106" i="21"/>
  <c r="H102" i="21"/>
  <c r="G102" i="21"/>
  <c r="I102" i="21"/>
  <c r="J102" i="21"/>
  <c r="H98" i="21"/>
  <c r="I98" i="21"/>
  <c r="G98" i="21"/>
  <c r="J98" i="21"/>
  <c r="H94" i="21"/>
  <c r="G94" i="21"/>
  <c r="J94" i="21"/>
  <c r="H90" i="21"/>
  <c r="J90" i="21"/>
  <c r="G90" i="21"/>
  <c r="I90" i="21"/>
  <c r="H86" i="21"/>
  <c r="G86" i="21"/>
  <c r="J86" i="21"/>
  <c r="F86" i="21"/>
  <c r="H82" i="21"/>
  <c r="I82" i="21"/>
  <c r="G82" i="21"/>
  <c r="F82" i="21"/>
  <c r="H78" i="21"/>
  <c r="G78" i="21"/>
  <c r="J78" i="21"/>
  <c r="F78" i="21"/>
  <c r="I78" i="21"/>
  <c r="H74" i="21"/>
  <c r="J74" i="21"/>
  <c r="G74" i="21"/>
  <c r="I74" i="21"/>
  <c r="F74" i="21"/>
  <c r="H70" i="21"/>
  <c r="G70" i="21"/>
  <c r="J70" i="21"/>
  <c r="F70" i="21"/>
  <c r="I70" i="21"/>
  <c r="H66" i="21"/>
  <c r="I66" i="21"/>
  <c r="G66" i="21"/>
  <c r="F66" i="21"/>
  <c r="J66" i="21"/>
  <c r="H62" i="21"/>
  <c r="G62" i="21"/>
  <c r="J62" i="21"/>
  <c r="I62" i="21"/>
  <c r="F62" i="21"/>
  <c r="H58" i="21"/>
  <c r="J58" i="21"/>
  <c r="G58" i="21"/>
  <c r="F58" i="21"/>
  <c r="H54" i="21"/>
  <c r="G54" i="21"/>
  <c r="I54" i="21"/>
  <c r="F54" i="21"/>
  <c r="H50" i="21"/>
  <c r="I50" i="21"/>
  <c r="G50" i="21"/>
  <c r="J50" i="21"/>
  <c r="F50" i="21"/>
  <c r="H46" i="21"/>
  <c r="G46" i="21"/>
  <c r="I46" i="21"/>
  <c r="F46" i="21"/>
  <c r="H42" i="21"/>
  <c r="J42" i="21"/>
  <c r="G42" i="21"/>
  <c r="F42" i="21"/>
  <c r="I42" i="21"/>
  <c r="H38" i="21"/>
  <c r="G38" i="21"/>
  <c r="I38" i="21"/>
  <c r="F38" i="21"/>
  <c r="J38" i="21"/>
  <c r="H34" i="21"/>
  <c r="I34" i="21"/>
  <c r="G34" i="21"/>
  <c r="J34" i="21"/>
  <c r="F34" i="21"/>
  <c r="H30" i="21"/>
  <c r="G30" i="21"/>
  <c r="F30" i="21"/>
  <c r="J30" i="21"/>
  <c r="H26" i="21"/>
  <c r="J26" i="21"/>
  <c r="G26" i="21"/>
  <c r="I26" i="21"/>
  <c r="F26" i="21"/>
  <c r="H22" i="21"/>
  <c r="G22" i="21"/>
  <c r="J22" i="21"/>
  <c r="F22" i="21"/>
  <c r="H18" i="21"/>
  <c r="G18" i="21"/>
  <c r="I18" i="21"/>
  <c r="F18" i="21"/>
  <c r="H14" i="21"/>
  <c r="G14" i="21"/>
  <c r="J14" i="21"/>
  <c r="F14" i="21"/>
  <c r="I14" i="21"/>
  <c r="H10" i="21"/>
  <c r="G10" i="21"/>
  <c r="J10" i="21"/>
  <c r="I10" i="21"/>
  <c r="F10" i="21"/>
  <c r="J6" i="21"/>
  <c r="H6" i="21"/>
  <c r="G6" i="21"/>
  <c r="F6" i="21"/>
  <c r="I6" i="21"/>
  <c r="F106" i="21"/>
  <c r="F90" i="21"/>
  <c r="F80" i="21"/>
  <c r="F64" i="21"/>
  <c r="G64" i="21"/>
  <c r="G43" i="21"/>
  <c r="H100" i="21"/>
  <c r="I94" i="21"/>
  <c r="I64" i="21"/>
  <c r="I36" i="21"/>
  <c r="F5" i="21"/>
  <c r="J5" i="21"/>
  <c r="I5" i="21"/>
  <c r="H5" i="21"/>
  <c r="J103" i="21"/>
  <c r="I103" i="21"/>
  <c r="H103" i="21"/>
  <c r="G103" i="21"/>
  <c r="F103" i="21"/>
  <c r="J95" i="21"/>
  <c r="I95" i="21"/>
  <c r="H95" i="21"/>
  <c r="G95" i="21"/>
  <c r="F95" i="21"/>
  <c r="J87" i="21"/>
  <c r="I87" i="21"/>
  <c r="H87" i="21"/>
  <c r="G87" i="21"/>
  <c r="F87" i="21"/>
  <c r="J79" i="21"/>
  <c r="G79" i="21"/>
  <c r="F79" i="21"/>
  <c r="J75" i="21"/>
  <c r="I75" i="21"/>
  <c r="H75" i="21"/>
  <c r="F75" i="21"/>
  <c r="J67" i="21"/>
  <c r="I67" i="21"/>
  <c r="H67" i="21"/>
  <c r="G67" i="21"/>
  <c r="F67" i="21"/>
  <c r="J63" i="21"/>
  <c r="I63" i="21"/>
  <c r="H63" i="21"/>
  <c r="G63" i="21"/>
  <c r="F63" i="21"/>
  <c r="J55" i="21"/>
  <c r="I55" i="21"/>
  <c r="H55" i="21"/>
  <c r="G55" i="21"/>
  <c r="F55" i="21"/>
  <c r="J47" i="21"/>
  <c r="I47" i="21"/>
  <c r="H47" i="21"/>
  <c r="G47" i="21"/>
  <c r="F47" i="21"/>
  <c r="J39" i="21"/>
  <c r="I39" i="21"/>
  <c r="H39" i="21"/>
  <c r="G39" i="21"/>
  <c r="F39" i="21"/>
  <c r="J27" i="21"/>
  <c r="I27" i="21"/>
  <c r="H27" i="21"/>
  <c r="F27" i="21"/>
  <c r="J15" i="21"/>
  <c r="G15" i="21"/>
  <c r="F15" i="21"/>
  <c r="F97" i="21"/>
  <c r="I15" i="21"/>
  <c r="I109" i="21"/>
  <c r="H109" i="21"/>
  <c r="G109" i="21"/>
  <c r="J109" i="21"/>
  <c r="I105" i="21"/>
  <c r="J105" i="21"/>
  <c r="H105" i="21"/>
  <c r="G105" i="21"/>
  <c r="I101" i="21"/>
  <c r="J101" i="21"/>
  <c r="H101" i="21"/>
  <c r="I97" i="21"/>
  <c r="H97" i="21"/>
  <c r="G97" i="21"/>
  <c r="I93" i="21"/>
  <c r="J93" i="21"/>
  <c r="G93" i="21"/>
  <c r="I89" i="21"/>
  <c r="H89" i="21"/>
  <c r="G89" i="21"/>
  <c r="I85" i="21"/>
  <c r="J85" i="21"/>
  <c r="F85" i="21"/>
  <c r="I81" i="21"/>
  <c r="H81" i="21"/>
  <c r="G81" i="21"/>
  <c r="F81" i="21"/>
  <c r="J81" i="21"/>
  <c r="I77" i="21"/>
  <c r="J77" i="21"/>
  <c r="F77" i="21"/>
  <c r="G77" i="21"/>
  <c r="H77" i="21"/>
  <c r="I73" i="21"/>
  <c r="H73" i="21"/>
  <c r="F73" i="21"/>
  <c r="J73" i="21"/>
  <c r="G73" i="21"/>
  <c r="I69" i="21"/>
  <c r="J69" i="21"/>
  <c r="F69" i="21"/>
  <c r="H69" i="21"/>
  <c r="I65" i="21"/>
  <c r="H65" i="21"/>
  <c r="G65" i="21"/>
  <c r="F65" i="21"/>
  <c r="J65" i="21"/>
  <c r="I61" i="21"/>
  <c r="F61" i="21"/>
  <c r="H61" i="21"/>
  <c r="G61" i="21"/>
  <c r="I57" i="21"/>
  <c r="F57" i="21"/>
  <c r="J57" i="21"/>
  <c r="G57" i="21"/>
  <c r="I53" i="21"/>
  <c r="J53" i="21"/>
  <c r="F53" i="21"/>
  <c r="H53" i="21"/>
  <c r="I49" i="21"/>
  <c r="H49" i="21"/>
  <c r="J49" i="21"/>
  <c r="G49" i="21"/>
  <c r="F49" i="21"/>
  <c r="I45" i="21"/>
  <c r="H45" i="21"/>
  <c r="F45" i="21"/>
  <c r="G45" i="21"/>
  <c r="J45" i="21"/>
  <c r="I41" i="21"/>
  <c r="J41" i="21"/>
  <c r="F41" i="21"/>
  <c r="H41" i="21"/>
  <c r="G41" i="21"/>
  <c r="I37" i="21"/>
  <c r="J37" i="21"/>
  <c r="H37" i="21"/>
  <c r="F37" i="21"/>
  <c r="I33" i="21"/>
  <c r="H33" i="21"/>
  <c r="G33" i="21"/>
  <c r="F33" i="21"/>
  <c r="I29" i="21"/>
  <c r="F29" i="21"/>
  <c r="J29" i="21"/>
  <c r="G29" i="21"/>
  <c r="I25" i="21"/>
  <c r="F25" i="21"/>
  <c r="H25" i="21"/>
  <c r="G25" i="21"/>
  <c r="I21" i="21"/>
  <c r="J21" i="21"/>
  <c r="G21" i="21"/>
  <c r="F21" i="21"/>
  <c r="I17" i="21"/>
  <c r="H17" i="21"/>
  <c r="F17" i="21"/>
  <c r="G17" i="21"/>
  <c r="J17" i="21"/>
  <c r="I13" i="21"/>
  <c r="F13" i="21"/>
  <c r="J13" i="21"/>
  <c r="H13" i="21"/>
  <c r="F110" i="21"/>
  <c r="F105" i="21"/>
  <c r="F94" i="21"/>
  <c r="F89" i="21"/>
  <c r="G101" i="21"/>
  <c r="G37" i="21"/>
  <c r="G13" i="21"/>
  <c r="H93" i="21"/>
  <c r="I86" i="21"/>
  <c r="I58" i="21"/>
  <c r="I30" i="21"/>
  <c r="J110" i="21"/>
  <c r="J82" i="21"/>
  <c r="J54" i="21"/>
  <c r="J25" i="21"/>
  <c r="J107" i="21"/>
  <c r="F107" i="21"/>
  <c r="J99" i="21"/>
  <c r="G99" i="21"/>
  <c r="I99" i="21"/>
  <c r="H99" i="21"/>
  <c r="F99" i="21"/>
  <c r="J91" i="21"/>
  <c r="I91" i="21"/>
  <c r="H91" i="21"/>
  <c r="F91" i="21"/>
  <c r="J83" i="21"/>
  <c r="I83" i="21"/>
  <c r="H83" i="21"/>
  <c r="G83" i="21"/>
  <c r="F83" i="21"/>
  <c r="J71" i="21"/>
  <c r="I71" i="21"/>
  <c r="H71" i="21"/>
  <c r="G71" i="21"/>
  <c r="F71" i="21"/>
  <c r="J59" i="21"/>
  <c r="I59" i="21"/>
  <c r="H59" i="21"/>
  <c r="F59" i="21"/>
  <c r="J51" i="21"/>
  <c r="G51" i="21"/>
  <c r="F51" i="21"/>
  <c r="J43" i="21"/>
  <c r="F43" i="21"/>
  <c r="J31" i="21"/>
  <c r="I31" i="21"/>
  <c r="H31" i="21"/>
  <c r="G31" i="21"/>
  <c r="F31" i="21"/>
  <c r="J19" i="21"/>
  <c r="I19" i="21"/>
  <c r="H19" i="21"/>
  <c r="G19" i="21"/>
  <c r="F19" i="21"/>
  <c r="J7" i="21"/>
  <c r="I7" i="21"/>
  <c r="H7" i="21"/>
  <c r="F7" i="21"/>
  <c r="G5" i="21"/>
  <c r="G91" i="21"/>
  <c r="G27" i="21"/>
  <c r="H79" i="21"/>
  <c r="J4" i="21"/>
  <c r="G4" i="21"/>
  <c r="I4" i="21"/>
  <c r="H4" i="21"/>
  <c r="F4" i="21"/>
  <c r="I108" i="21"/>
  <c r="H108" i="21"/>
  <c r="G108" i="21"/>
  <c r="J108" i="21"/>
  <c r="I104" i="21"/>
  <c r="H104" i="21"/>
  <c r="G104" i="21"/>
  <c r="J100" i="21"/>
  <c r="G100" i="21"/>
  <c r="J96" i="21"/>
  <c r="I96" i="21"/>
  <c r="H96" i="21"/>
  <c r="I92" i="21"/>
  <c r="H92" i="21"/>
  <c r="J92" i="21"/>
  <c r="G92" i="21"/>
  <c r="I88" i="21"/>
  <c r="H88" i="21"/>
  <c r="G88" i="21"/>
  <c r="J88" i="21"/>
  <c r="J84" i="21"/>
  <c r="I84" i="21"/>
  <c r="H84" i="21"/>
  <c r="G84" i="21"/>
  <c r="J80" i="21"/>
  <c r="I80" i="21"/>
  <c r="H80" i="21"/>
  <c r="I76" i="21"/>
  <c r="H76" i="21"/>
  <c r="G76" i="21"/>
  <c r="J72" i="21"/>
  <c r="G72" i="21"/>
  <c r="I68" i="21"/>
  <c r="H68" i="21"/>
  <c r="G68" i="21"/>
  <c r="J64" i="21"/>
  <c r="I60" i="21"/>
  <c r="H60" i="21"/>
  <c r="G60" i="21"/>
  <c r="J60" i="21"/>
  <c r="J56" i="21"/>
  <c r="G56" i="21"/>
  <c r="I56" i="21"/>
  <c r="H56" i="21"/>
  <c r="I52" i="21"/>
  <c r="H52" i="21"/>
  <c r="J52" i="21"/>
  <c r="G52" i="21"/>
  <c r="J48" i="21"/>
  <c r="I48" i="21"/>
  <c r="H48" i="21"/>
  <c r="I44" i="21"/>
  <c r="H44" i="21"/>
  <c r="G44" i="21"/>
  <c r="J44" i="21"/>
  <c r="I40" i="21"/>
  <c r="H40" i="21"/>
  <c r="G40" i="21"/>
  <c r="J36" i="21"/>
  <c r="G36" i="21"/>
  <c r="J32" i="21"/>
  <c r="I32" i="21"/>
  <c r="H32" i="21"/>
  <c r="I28" i="21"/>
  <c r="H28" i="21"/>
  <c r="J28" i="21"/>
  <c r="G28" i="21"/>
  <c r="I24" i="21"/>
  <c r="H24" i="21"/>
  <c r="G24" i="21"/>
  <c r="J24" i="21"/>
  <c r="J20" i="21"/>
  <c r="I20" i="21"/>
  <c r="H20" i="21"/>
  <c r="J16" i="21"/>
  <c r="G16" i="21"/>
  <c r="I16" i="21"/>
  <c r="H16" i="21"/>
  <c r="I12" i="21"/>
  <c r="H12" i="21"/>
  <c r="J12" i="21"/>
  <c r="G12" i="21"/>
  <c r="J8" i="21"/>
  <c r="G8" i="21"/>
  <c r="F109" i="21"/>
  <c r="F104" i="21"/>
  <c r="F98" i="21"/>
  <c r="F93" i="21"/>
  <c r="F88" i="21"/>
  <c r="F72" i="21"/>
  <c r="F56" i="21"/>
  <c r="F40" i="21"/>
  <c r="F24" i="21"/>
  <c r="F8" i="21"/>
  <c r="G96" i="21"/>
  <c r="G75" i="21"/>
  <c r="G53" i="21"/>
  <c r="G32" i="21"/>
  <c r="G7" i="21"/>
  <c r="H85" i="21"/>
  <c r="H57" i="21"/>
  <c r="H29" i="21"/>
  <c r="I107" i="21"/>
  <c r="I79" i="21"/>
  <c r="I51" i="21"/>
  <c r="I22" i="21"/>
  <c r="J104" i="21"/>
  <c r="J76" i="21"/>
  <c r="J46" i="21"/>
  <c r="J18" i="21"/>
  <c r="I9" i="21"/>
  <c r="J9" i="21"/>
  <c r="G9" i="21"/>
  <c r="F9" i="21"/>
  <c r="H9" i="21"/>
  <c r="O6" i="22"/>
  <c r="O7" i="14"/>
  <c r="F3542" i="12"/>
  <c r="F3543" i="12"/>
  <c r="F2290" i="12"/>
  <c r="F2086" i="12"/>
  <c r="F1858" i="12"/>
  <c r="F1166" i="12"/>
  <c r="M4" i="12"/>
  <c r="F4" i="12"/>
  <c r="S4" i="12" s="1"/>
  <c r="F8" i="12"/>
  <c r="F12" i="12"/>
  <c r="F16" i="12"/>
  <c r="F20" i="12"/>
  <c r="F24" i="12"/>
  <c r="F28" i="12"/>
  <c r="F32" i="12"/>
  <c r="F36" i="12"/>
  <c r="F40" i="12"/>
  <c r="F44" i="12"/>
  <c r="F48" i="12"/>
  <c r="F52" i="12"/>
  <c r="F56" i="12"/>
  <c r="F60" i="12"/>
  <c r="F64" i="12"/>
  <c r="F68" i="12"/>
  <c r="F72" i="12"/>
  <c r="F76" i="12"/>
  <c r="F80" i="12"/>
  <c r="F84" i="12"/>
  <c r="F88" i="12"/>
  <c r="F92" i="12"/>
  <c r="F96" i="12"/>
  <c r="F100" i="12"/>
  <c r="F104" i="12"/>
  <c r="F108" i="12"/>
  <c r="F112" i="12"/>
  <c r="F116" i="12"/>
  <c r="F120" i="12"/>
  <c r="F124" i="12"/>
  <c r="F128" i="12"/>
  <c r="F132" i="12"/>
  <c r="F136" i="12"/>
  <c r="F140" i="12"/>
  <c r="F144" i="12"/>
  <c r="F148" i="12"/>
  <c r="F152" i="12"/>
  <c r="F156" i="12"/>
  <c r="F160" i="12"/>
  <c r="F164" i="12"/>
  <c r="F168" i="12"/>
  <c r="F172" i="12"/>
  <c r="F176" i="12"/>
  <c r="F180" i="12"/>
  <c r="F184" i="12"/>
  <c r="F188" i="12"/>
  <c r="F192" i="12"/>
  <c r="F196" i="12"/>
  <c r="F200" i="12"/>
  <c r="F204" i="12"/>
  <c r="F208" i="12"/>
  <c r="F212" i="12"/>
  <c r="F216" i="12"/>
  <c r="F220" i="12"/>
  <c r="F224" i="12"/>
  <c r="F228" i="12"/>
  <c r="F232" i="12"/>
  <c r="F236" i="12"/>
  <c r="F240" i="12"/>
  <c r="F244" i="12"/>
  <c r="F248" i="12"/>
  <c r="F252" i="12"/>
  <c r="F256" i="12"/>
  <c r="F260" i="12"/>
  <c r="F264" i="12"/>
  <c r="F268" i="12"/>
  <c r="F272" i="12"/>
  <c r="F276" i="12"/>
  <c r="F280" i="12"/>
  <c r="F284" i="12"/>
  <c r="F288" i="12"/>
  <c r="F292" i="12"/>
  <c r="F296" i="12"/>
  <c r="F300" i="12"/>
  <c r="F304" i="12"/>
  <c r="F308" i="12"/>
  <c r="F312" i="12"/>
  <c r="F316" i="12"/>
  <c r="F320" i="12"/>
  <c r="F324" i="12"/>
  <c r="F328" i="12"/>
  <c r="F332" i="12"/>
  <c r="F336" i="12"/>
  <c r="F340" i="12"/>
  <c r="F344" i="12"/>
  <c r="F348" i="12"/>
  <c r="F352" i="12"/>
  <c r="F356" i="12"/>
  <c r="F360" i="12"/>
  <c r="F364" i="12"/>
  <c r="F368" i="12"/>
  <c r="F372" i="12"/>
  <c r="F376" i="12"/>
  <c r="F380" i="12"/>
  <c r="F384" i="12"/>
  <c r="F388" i="12"/>
  <c r="F392" i="12"/>
  <c r="F396" i="12"/>
  <c r="F400" i="12"/>
  <c r="F404" i="12"/>
  <c r="F408" i="12"/>
  <c r="F412" i="12"/>
  <c r="F416" i="12"/>
  <c r="F420" i="12"/>
  <c r="F424" i="12"/>
  <c r="F428" i="12"/>
  <c r="F432" i="12"/>
  <c r="F436" i="12"/>
  <c r="F440" i="12"/>
  <c r="F444" i="12"/>
  <c r="F448" i="12"/>
  <c r="F452" i="12"/>
  <c r="F456" i="12"/>
  <c r="F460" i="12"/>
  <c r="F464" i="12"/>
  <c r="F468" i="12"/>
  <c r="F472" i="12"/>
  <c r="F476" i="12"/>
  <c r="F480" i="12"/>
  <c r="F484" i="12"/>
  <c r="F488" i="12"/>
  <c r="F492" i="12"/>
  <c r="F496" i="12"/>
  <c r="F500" i="12"/>
  <c r="F504" i="12"/>
  <c r="F508" i="12"/>
  <c r="F512" i="12"/>
  <c r="F516" i="12"/>
  <c r="F520" i="12"/>
  <c r="F524" i="12"/>
  <c r="F528" i="12"/>
  <c r="F532" i="12"/>
  <c r="F536" i="12"/>
  <c r="F540" i="12"/>
  <c r="F544" i="12"/>
  <c r="F548" i="12"/>
  <c r="F552" i="12"/>
  <c r="F556" i="12"/>
  <c r="F560" i="12"/>
  <c r="F564" i="12"/>
  <c r="F568" i="12"/>
  <c r="F572" i="12"/>
  <c r="F576" i="12"/>
  <c r="F580" i="12"/>
  <c r="F584" i="12"/>
  <c r="F588" i="12"/>
  <c r="F592" i="12"/>
  <c r="F596" i="12"/>
  <c r="F600" i="12"/>
  <c r="F604" i="12"/>
  <c r="F608" i="12"/>
  <c r="F612" i="12"/>
  <c r="F616" i="12"/>
  <c r="F620" i="12"/>
  <c r="F624" i="12"/>
  <c r="F628" i="12"/>
  <c r="F632" i="12"/>
  <c r="F636" i="12"/>
  <c r="F640" i="12"/>
  <c r="F644" i="12"/>
  <c r="F648" i="12"/>
  <c r="F652" i="12"/>
  <c r="F656" i="12"/>
  <c r="F660" i="12"/>
  <c r="F664" i="12"/>
  <c r="F668" i="12"/>
  <c r="F672" i="12"/>
  <c r="F676" i="12"/>
  <c r="F680" i="12"/>
  <c r="F684" i="12"/>
  <c r="F688" i="12"/>
  <c r="F692" i="12"/>
  <c r="F696" i="12"/>
  <c r="F700" i="12"/>
  <c r="F704" i="12"/>
  <c r="F708" i="12"/>
  <c r="F712" i="12"/>
  <c r="F716" i="12"/>
  <c r="F720" i="12"/>
  <c r="F724" i="12"/>
  <c r="F728" i="12"/>
  <c r="F732" i="12"/>
  <c r="F736" i="12"/>
  <c r="F740" i="12"/>
  <c r="F744" i="12"/>
  <c r="F748" i="12"/>
  <c r="F752" i="12"/>
  <c r="F756" i="12"/>
  <c r="F760" i="12"/>
  <c r="F764" i="12"/>
  <c r="F768" i="12"/>
  <c r="F772" i="12"/>
  <c r="F776" i="12"/>
  <c r="F780" i="12"/>
  <c r="F784" i="12"/>
  <c r="F788" i="12"/>
  <c r="F792" i="12"/>
  <c r="F796" i="12"/>
  <c r="F800" i="12"/>
  <c r="F804" i="12"/>
  <c r="F808" i="12"/>
  <c r="F812" i="12"/>
  <c r="F816" i="12"/>
  <c r="F820" i="12"/>
  <c r="F824" i="12"/>
  <c r="F828" i="12"/>
  <c r="F832" i="12"/>
  <c r="F836" i="12"/>
  <c r="F840" i="12"/>
  <c r="F844" i="12"/>
  <c r="F848" i="12"/>
  <c r="F852" i="12"/>
  <c r="F856" i="12"/>
  <c r="F860" i="12"/>
  <c r="F864" i="12"/>
  <c r="F868" i="12"/>
  <c r="F872" i="12"/>
  <c r="F876" i="12"/>
  <c r="F880" i="12"/>
  <c r="F884" i="12"/>
  <c r="F888" i="12"/>
  <c r="F892" i="12"/>
  <c r="F896" i="12"/>
  <c r="F900" i="12"/>
  <c r="F904" i="12"/>
  <c r="F908" i="12"/>
  <c r="F912" i="12"/>
  <c r="F916" i="12"/>
  <c r="F920" i="12"/>
  <c r="F924" i="12"/>
  <c r="F928" i="12"/>
  <c r="F932" i="12"/>
  <c r="F936" i="12"/>
  <c r="F940" i="12"/>
  <c r="F944" i="12"/>
  <c r="F948" i="12"/>
  <c r="F952" i="12"/>
  <c r="F956" i="12"/>
  <c r="F960" i="12"/>
  <c r="F964" i="12"/>
  <c r="F968" i="12"/>
  <c r="F972" i="12"/>
  <c r="F976" i="12"/>
  <c r="F980" i="12"/>
  <c r="F984" i="12"/>
  <c r="F988" i="12"/>
  <c r="F992" i="12"/>
  <c r="F996" i="12"/>
  <c r="F1000" i="12"/>
  <c r="F1004" i="12"/>
  <c r="F1008" i="12"/>
  <c r="F1012" i="12"/>
  <c r="F1016" i="12"/>
  <c r="F1020" i="12"/>
  <c r="F1024" i="12"/>
  <c r="F1028" i="12"/>
  <c r="F1032" i="12"/>
  <c r="F1036" i="12"/>
  <c r="F1040" i="12"/>
  <c r="F1044" i="12"/>
  <c r="F1048" i="12"/>
  <c r="F1052" i="12"/>
  <c r="F1056" i="12"/>
  <c r="F1060" i="12"/>
  <c r="F1064" i="12"/>
  <c r="F1068" i="12"/>
  <c r="F1072" i="12"/>
  <c r="F1076" i="12"/>
  <c r="F1080" i="12"/>
  <c r="F1084" i="12"/>
  <c r="F1088" i="12"/>
  <c r="F1092" i="12"/>
  <c r="F1096" i="12"/>
  <c r="F1100" i="12"/>
  <c r="F1104" i="12"/>
  <c r="F1108" i="12"/>
  <c r="F1112" i="12"/>
  <c r="F1116" i="12"/>
  <c r="F1120" i="12"/>
  <c r="F1124" i="12"/>
  <c r="F1128" i="12"/>
  <c r="F1132" i="12"/>
  <c r="F1136" i="12"/>
  <c r="F1140" i="12"/>
  <c r="F1144" i="12"/>
  <c r="F1148" i="12"/>
  <c r="F1152" i="12"/>
  <c r="F1156" i="12"/>
  <c r="F1160" i="12"/>
  <c r="F1164" i="12"/>
  <c r="F1168" i="12"/>
  <c r="F1172" i="12"/>
  <c r="F1176" i="12"/>
  <c r="F1180" i="12"/>
  <c r="F1184" i="12"/>
  <c r="F1188" i="12"/>
  <c r="F1192" i="12"/>
  <c r="F1196" i="12"/>
  <c r="F1200" i="12"/>
  <c r="F1204" i="12"/>
  <c r="F1208" i="12"/>
  <c r="F1212" i="12"/>
  <c r="F1216" i="12"/>
  <c r="F1220" i="12"/>
  <c r="F1224" i="12"/>
  <c r="F1228" i="12"/>
  <c r="F1232" i="12"/>
  <c r="F1236" i="12"/>
  <c r="F1240" i="12"/>
  <c r="F1244" i="12"/>
  <c r="F1248" i="12"/>
  <c r="F1252" i="12"/>
  <c r="F1256" i="12"/>
  <c r="F1260" i="12"/>
  <c r="F1264" i="12"/>
  <c r="F1268" i="12"/>
  <c r="F1272" i="12"/>
  <c r="F1276" i="12"/>
  <c r="F2354" i="12"/>
  <c r="F1438" i="12"/>
  <c r="F5" i="12"/>
  <c r="F9" i="12"/>
  <c r="O4" i="12" s="1"/>
  <c r="F13" i="12"/>
  <c r="F17" i="12"/>
  <c r="F21" i="12"/>
  <c r="F25" i="12"/>
  <c r="F29" i="12"/>
  <c r="F33" i="12"/>
  <c r="F37" i="12"/>
  <c r="F41" i="12"/>
  <c r="F45" i="12"/>
  <c r="F49" i="12"/>
  <c r="F53" i="12"/>
  <c r="F57" i="12"/>
  <c r="F61" i="12"/>
  <c r="F65" i="12"/>
  <c r="F69" i="12"/>
  <c r="F73" i="12"/>
  <c r="F77" i="12"/>
  <c r="F81" i="12"/>
  <c r="F85" i="12"/>
  <c r="F89" i="12"/>
  <c r="F93" i="12"/>
  <c r="F97" i="12"/>
  <c r="F101" i="12"/>
  <c r="F105" i="12"/>
  <c r="F109" i="12"/>
  <c r="F113" i="12"/>
  <c r="F117" i="12"/>
  <c r="F121" i="12"/>
  <c r="F125" i="12"/>
  <c r="F129" i="12"/>
  <c r="F133" i="12"/>
  <c r="F137" i="12"/>
  <c r="F141" i="12"/>
  <c r="F145" i="12"/>
  <c r="F149" i="12"/>
  <c r="F153" i="12"/>
  <c r="F157" i="12"/>
  <c r="F161" i="12"/>
  <c r="F165" i="12"/>
  <c r="F169" i="12"/>
  <c r="F173" i="12"/>
  <c r="F177" i="12"/>
  <c r="F181" i="12"/>
  <c r="F185" i="12"/>
  <c r="F189" i="12"/>
  <c r="F193" i="12"/>
  <c r="F197" i="12"/>
  <c r="F201" i="12"/>
  <c r="F205" i="12"/>
  <c r="F209" i="12"/>
  <c r="F213" i="12"/>
  <c r="F217" i="12"/>
  <c r="F221" i="12"/>
  <c r="F225" i="12"/>
  <c r="F229" i="12"/>
  <c r="F233" i="12"/>
  <c r="F237" i="12"/>
  <c r="F241" i="12"/>
  <c r="F245" i="12"/>
  <c r="F249" i="12"/>
  <c r="F253" i="12"/>
  <c r="F257" i="12"/>
  <c r="F261" i="12"/>
  <c r="F265" i="12"/>
  <c r="F269" i="12"/>
  <c r="F273" i="12"/>
  <c r="F277" i="12"/>
  <c r="F281" i="12"/>
  <c r="F285" i="12"/>
  <c r="F289" i="12"/>
  <c r="F293" i="12"/>
  <c r="F297" i="12"/>
  <c r="F301" i="12"/>
  <c r="F305" i="12"/>
  <c r="F309" i="12"/>
  <c r="F313" i="12"/>
  <c r="F317" i="12"/>
  <c r="F321" i="12"/>
  <c r="F325" i="12"/>
  <c r="F329" i="12"/>
  <c r="F333" i="12"/>
  <c r="F337" i="12"/>
  <c r="F341" i="12"/>
  <c r="F345" i="12"/>
  <c r="F349" i="12"/>
  <c r="F353" i="12"/>
  <c r="F357" i="12"/>
  <c r="F361" i="12"/>
  <c r="F365" i="12"/>
  <c r="F369" i="12"/>
  <c r="F373" i="12"/>
  <c r="F377" i="12"/>
  <c r="F381" i="12"/>
  <c r="F385" i="12"/>
  <c r="F389" i="12"/>
  <c r="F393" i="12"/>
  <c r="F397" i="12"/>
  <c r="F401" i="12"/>
  <c r="F405" i="12"/>
  <c r="F409" i="12"/>
  <c r="F413" i="12"/>
  <c r="F417" i="12"/>
  <c r="F421" i="12"/>
  <c r="F425" i="12"/>
  <c r="F429" i="12"/>
  <c r="F433" i="12"/>
  <c r="F437" i="12"/>
  <c r="F441" i="12"/>
  <c r="F445" i="12"/>
  <c r="F449" i="12"/>
  <c r="F453" i="12"/>
  <c r="F457" i="12"/>
  <c r="F461" i="12"/>
  <c r="F465" i="12"/>
  <c r="F469" i="12"/>
  <c r="F473" i="12"/>
  <c r="F477" i="12"/>
  <c r="F481" i="12"/>
  <c r="F485" i="12"/>
  <c r="F489" i="12"/>
  <c r="F493" i="12"/>
  <c r="F497" i="12"/>
  <c r="F501" i="12"/>
  <c r="F505" i="12"/>
  <c r="F509" i="12"/>
  <c r="F513" i="12"/>
  <c r="F517" i="12"/>
  <c r="F521" i="12"/>
  <c r="F525" i="12"/>
  <c r="F529" i="12"/>
  <c r="F533" i="12"/>
  <c r="F537" i="12"/>
  <c r="F541" i="12"/>
  <c r="F545" i="12"/>
  <c r="F549" i="12"/>
  <c r="F553" i="12"/>
  <c r="F557" i="12"/>
  <c r="F561" i="12"/>
  <c r="F565" i="12"/>
  <c r="F569" i="12"/>
  <c r="F573" i="12"/>
  <c r="F577" i="12"/>
  <c r="F581" i="12"/>
  <c r="F585" i="12"/>
  <c r="F589" i="12"/>
  <c r="F593" i="12"/>
  <c r="F597" i="12"/>
  <c r="F601" i="12"/>
  <c r="F605" i="12"/>
  <c r="F609" i="12"/>
  <c r="F613" i="12"/>
  <c r="F617" i="12"/>
  <c r="F621" i="12"/>
  <c r="F625" i="12"/>
  <c r="F629" i="12"/>
  <c r="F633" i="12"/>
  <c r="F637" i="12"/>
  <c r="F641" i="12"/>
  <c r="F645" i="12"/>
  <c r="F649" i="12"/>
  <c r="F653" i="12"/>
  <c r="F657" i="12"/>
  <c r="F661" i="12"/>
  <c r="F665" i="12"/>
  <c r="F669" i="12"/>
  <c r="F673" i="12"/>
  <c r="F677" i="12"/>
  <c r="F681" i="12"/>
  <c r="F685" i="12"/>
  <c r="F689" i="12"/>
  <c r="F693" i="12"/>
  <c r="F697" i="12"/>
  <c r="F701" i="12"/>
  <c r="F705" i="12"/>
  <c r="F709" i="12"/>
  <c r="F713" i="12"/>
  <c r="F717" i="12"/>
  <c r="F721" i="12"/>
  <c r="F725" i="12"/>
  <c r="F729" i="12"/>
  <c r="F733" i="12"/>
  <c r="F737" i="12"/>
  <c r="F741" i="12"/>
  <c r="F745" i="12"/>
  <c r="F749" i="12"/>
  <c r="F753" i="12"/>
  <c r="F757" i="12"/>
  <c r="F761" i="12"/>
  <c r="F765" i="12"/>
  <c r="F769" i="12"/>
  <c r="F773" i="12"/>
  <c r="F777" i="12"/>
  <c r="F781" i="12"/>
  <c r="F785" i="12"/>
  <c r="F789" i="12"/>
  <c r="F793" i="12"/>
  <c r="F797" i="12"/>
  <c r="F801" i="12"/>
  <c r="F805" i="12"/>
  <c r="F809" i="12"/>
  <c r="F813" i="12"/>
  <c r="F817" i="12"/>
  <c r="F821" i="12"/>
  <c r="F3544" i="12"/>
  <c r="F2142" i="12"/>
  <c r="F1614" i="12"/>
  <c r="F826" i="12"/>
  <c r="F830" i="12"/>
  <c r="F834" i="12"/>
  <c r="F838" i="12"/>
  <c r="F842" i="12"/>
  <c r="F846" i="12"/>
  <c r="F850" i="12"/>
  <c r="F854" i="12"/>
  <c r="F858" i="12"/>
  <c r="F862" i="12"/>
  <c r="F866" i="12"/>
  <c r="F870" i="12"/>
  <c r="F874" i="12"/>
  <c r="F878" i="12"/>
  <c r="F882" i="12"/>
  <c r="F886" i="12"/>
  <c r="F890" i="12"/>
  <c r="F894" i="12"/>
  <c r="F898" i="12"/>
  <c r="F902" i="12"/>
  <c r="F906" i="12"/>
  <c r="F910" i="12"/>
  <c r="F914" i="12"/>
  <c r="F918" i="12"/>
  <c r="F922" i="12"/>
  <c r="F926" i="12"/>
  <c r="F930" i="12"/>
  <c r="F934" i="12"/>
  <c r="F938" i="12"/>
  <c r="F942" i="12"/>
  <c r="F946" i="12"/>
  <c r="F950" i="12"/>
  <c r="F954" i="12"/>
  <c r="F958" i="12"/>
  <c r="F962" i="12"/>
  <c r="F966" i="12"/>
  <c r="F970" i="12"/>
  <c r="F974" i="12"/>
  <c r="F978" i="12"/>
  <c r="F982" i="12"/>
  <c r="F986" i="12"/>
  <c r="F990" i="12"/>
  <c r="F994" i="12"/>
  <c r="F998" i="12"/>
  <c r="F1002" i="12"/>
  <c r="F1006" i="12"/>
  <c r="F1010" i="12"/>
  <c r="F1014" i="12"/>
  <c r="F1018" i="12"/>
  <c r="F1022" i="12"/>
  <c r="F1026" i="12"/>
  <c r="F1030" i="12"/>
  <c r="F1034" i="12"/>
  <c r="F1042" i="12"/>
  <c r="F1046" i="12"/>
  <c r="F1050" i="12"/>
  <c r="F1054" i="12"/>
  <c r="F1058" i="12"/>
  <c r="F1062" i="12"/>
  <c r="F1066" i="12"/>
  <c r="F1070" i="12"/>
  <c r="F1074" i="12"/>
  <c r="F1078" i="12"/>
  <c r="F1082" i="12"/>
  <c r="F1086" i="12"/>
  <c r="F1090" i="12"/>
  <c r="F1094" i="12"/>
  <c r="F1098" i="12"/>
  <c r="F1102" i="12"/>
  <c r="F1106" i="12"/>
  <c r="F1110" i="12"/>
  <c r="F1114" i="12"/>
  <c r="F1118" i="12"/>
  <c r="F1122" i="12"/>
  <c r="F1126" i="12"/>
  <c r="F1130" i="12"/>
  <c r="F1134" i="12"/>
  <c r="F1138" i="12"/>
  <c r="F1142" i="12"/>
  <c r="F1146" i="12"/>
  <c r="F1150" i="12"/>
  <c r="F1154" i="12"/>
  <c r="F1158" i="12"/>
  <c r="F1162" i="12"/>
  <c r="F1170" i="12"/>
  <c r="F1174" i="12"/>
  <c r="F1178" i="12"/>
  <c r="F1182" i="12"/>
  <c r="F1186" i="12"/>
  <c r="F1190" i="12"/>
  <c r="F1194" i="12"/>
  <c r="F1198" i="12"/>
  <c r="F1202" i="12"/>
  <c r="F1206" i="12"/>
  <c r="F1210" i="12"/>
  <c r="F1214" i="12"/>
  <c r="F1218" i="12"/>
  <c r="F1222" i="12"/>
  <c r="F1226" i="12"/>
  <c r="F1230" i="12"/>
  <c r="F1234" i="12"/>
  <c r="F1238" i="12"/>
  <c r="F1242" i="12"/>
  <c r="F1250" i="12"/>
  <c r="F1254" i="12"/>
  <c r="F1258" i="12"/>
  <c r="F1262" i="12"/>
  <c r="F1266" i="12"/>
  <c r="F1270" i="12"/>
  <c r="F1274" i="12"/>
  <c r="F1278" i="12"/>
  <c r="F1282" i="12"/>
  <c r="F1286" i="12"/>
  <c r="F1290" i="12"/>
  <c r="F1294" i="12"/>
  <c r="F1298" i="12"/>
  <c r="F1302" i="12"/>
  <c r="F1306" i="12"/>
  <c r="F1314" i="12"/>
  <c r="F1318" i="12"/>
  <c r="F1322" i="12"/>
  <c r="F1326" i="12"/>
  <c r="F1330" i="12"/>
  <c r="F1334" i="12"/>
  <c r="F1338" i="12"/>
  <c r="F1342" i="12"/>
  <c r="F1346" i="12"/>
  <c r="F1350" i="12"/>
  <c r="F1354" i="12"/>
  <c r="F1358" i="12"/>
  <c r="F1362" i="12"/>
  <c r="F1366" i="12"/>
  <c r="F1370" i="12"/>
  <c r="F1378" i="12"/>
  <c r="F1382" i="12"/>
  <c r="F1386" i="12"/>
  <c r="F1390" i="12"/>
  <c r="F1394" i="12"/>
  <c r="F1398" i="12"/>
  <c r="F1402" i="12"/>
  <c r="F1406" i="12"/>
  <c r="F1410" i="12"/>
  <c r="F1414" i="12"/>
  <c r="F1418" i="12"/>
  <c r="F1422" i="12"/>
  <c r="F1426" i="12"/>
  <c r="F1430" i="12"/>
  <c r="F1434" i="12"/>
  <c r="F1442" i="12"/>
  <c r="F1446" i="12"/>
  <c r="F1450" i="12"/>
  <c r="F1454" i="12"/>
  <c r="F1458" i="12"/>
  <c r="F1462" i="12"/>
  <c r="F1466" i="12"/>
  <c r="F1470" i="12"/>
  <c r="F1474" i="12"/>
  <c r="F1478" i="12"/>
  <c r="F1482" i="12"/>
  <c r="F1486" i="12"/>
  <c r="F1490" i="12"/>
  <c r="F1494" i="12"/>
  <c r="F1498" i="12"/>
  <c r="F1506" i="12"/>
  <c r="F1510" i="12"/>
  <c r="F1514" i="12"/>
  <c r="F1518" i="12"/>
  <c r="F1522" i="12"/>
  <c r="F1526" i="12"/>
  <c r="F1530" i="12"/>
  <c r="F1534" i="12"/>
  <c r="F1538" i="12"/>
  <c r="F1542" i="12"/>
  <c r="F1546" i="12"/>
  <c r="F1554" i="12"/>
  <c r="F1558" i="12"/>
  <c r="F1562" i="12"/>
  <c r="F1566" i="12"/>
  <c r="F1570" i="12"/>
  <c r="F1574" i="12"/>
  <c r="F1578" i="12"/>
  <c r="F1586" i="12"/>
  <c r="F1590" i="12"/>
  <c r="F1594" i="12"/>
  <c r="F1598" i="12"/>
  <c r="F1602" i="12"/>
  <c r="F1606" i="12"/>
  <c r="F1610" i="12"/>
  <c r="F1618" i="12"/>
  <c r="F1622" i="12"/>
  <c r="F1626" i="12"/>
  <c r="F1630" i="12"/>
  <c r="F1634" i="12"/>
  <c r="F1638" i="12"/>
  <c r="F1642" i="12"/>
  <c r="F1650" i="12"/>
  <c r="F1654" i="12"/>
  <c r="F1658" i="12"/>
  <c r="F1662" i="12"/>
  <c r="F1666" i="12"/>
  <c r="F1670" i="12"/>
  <c r="F1674" i="12"/>
  <c r="F1682" i="12"/>
  <c r="F1686" i="12"/>
  <c r="F1690" i="12"/>
  <c r="F1694" i="12"/>
  <c r="F1698" i="12"/>
  <c r="F1702" i="12"/>
  <c r="F1706" i="12"/>
  <c r="F1714" i="12"/>
  <c r="F1718" i="12"/>
  <c r="F1722" i="12"/>
  <c r="F1726" i="12"/>
  <c r="F1730" i="12"/>
  <c r="F1734" i="12"/>
  <c r="F1738" i="12"/>
  <c r="F1746" i="12"/>
  <c r="F1750" i="12"/>
  <c r="F1754" i="12"/>
  <c r="F1758" i="12"/>
  <c r="F1762" i="12"/>
  <c r="F1766" i="12"/>
  <c r="F1770" i="12"/>
  <c r="F1778" i="12"/>
  <c r="F1782" i="12"/>
  <c r="F1786" i="12"/>
  <c r="F1790" i="12"/>
  <c r="F1794" i="12"/>
  <c r="F1798" i="12"/>
  <c r="F1802" i="12"/>
  <c r="F1810" i="12"/>
  <c r="F1814" i="12"/>
  <c r="F1818" i="12"/>
  <c r="F1822" i="12"/>
  <c r="F1826" i="12"/>
  <c r="F1830" i="12"/>
  <c r="F1834" i="12"/>
  <c r="F1838" i="12"/>
  <c r="F1842" i="12"/>
  <c r="F1846" i="12"/>
  <c r="F1850" i="12"/>
  <c r="F1854" i="12"/>
  <c r="F1862" i="12"/>
  <c r="F1866" i="12"/>
  <c r="F1870" i="12"/>
  <c r="F1874" i="12"/>
  <c r="F1878" i="12"/>
  <c r="F1882" i="12"/>
  <c r="F1890" i="12"/>
  <c r="F1898" i="12"/>
  <c r="F1902" i="12"/>
  <c r="F1906" i="12"/>
  <c r="F1910" i="12"/>
  <c r="F1914" i="12"/>
  <c r="F1918" i="12"/>
  <c r="F1926" i="12"/>
  <c r="F1930" i="12"/>
  <c r="F1934" i="12"/>
  <c r="F1938" i="12"/>
  <c r="F1942" i="12"/>
  <c r="F1946" i="12"/>
  <c r="F1954" i="12"/>
  <c r="F1962" i="12"/>
  <c r="F1966" i="12"/>
  <c r="F1970" i="12"/>
  <c r="F1974" i="12"/>
  <c r="F1978" i="12"/>
  <c r="F1982" i="12"/>
  <c r="F1990" i="12"/>
  <c r="F1994" i="12"/>
  <c r="F1998" i="12"/>
  <c r="F2002" i="12"/>
  <c r="F2006" i="12"/>
  <c r="F2010" i="12"/>
  <c r="F2018" i="12"/>
  <c r="F2026" i="12"/>
  <c r="F2030" i="12"/>
  <c r="F2034" i="12"/>
  <c r="F2038" i="12"/>
  <c r="F2042" i="12"/>
  <c r="F2046" i="12"/>
  <c r="F2054" i="12"/>
  <c r="F2058" i="12"/>
  <c r="F2062" i="12"/>
  <c r="F2066" i="12"/>
  <c r="F2070" i="12"/>
  <c r="F2074" i="12"/>
  <c r="F2082" i="12"/>
  <c r="F2090" i="12"/>
  <c r="F2094" i="12"/>
  <c r="F2098" i="12"/>
  <c r="F2102" i="12"/>
  <c r="F2106" i="12"/>
  <c r="F2110" i="12"/>
  <c r="F2118" i="12"/>
  <c r="F2122" i="12"/>
  <c r="F2126" i="12"/>
  <c r="F2130" i="12"/>
  <c r="F2134" i="12"/>
  <c r="F2138" i="12"/>
  <c r="F2146" i="12"/>
  <c r="F2154" i="12"/>
  <c r="F2158" i="12"/>
  <c r="F2162" i="12"/>
  <c r="F2166" i="12"/>
  <c r="F2170" i="12"/>
  <c r="F2174" i="12"/>
  <c r="F2182" i="12"/>
  <c r="F2186" i="12"/>
  <c r="F2190" i="12"/>
  <c r="F2194" i="12"/>
  <c r="F2198" i="12"/>
  <c r="F2202" i="12"/>
  <c r="F2210" i="12"/>
  <c r="F2218" i="12"/>
  <c r="F2222" i="12"/>
  <c r="F2230" i="12"/>
  <c r="F2234" i="12"/>
  <c r="F2238" i="12"/>
  <c r="F2246" i="12"/>
  <c r="F2250" i="12"/>
  <c r="F2254" i="12"/>
  <c r="F2262" i="12"/>
  <c r="F2266" i="12"/>
  <c r="F2270" i="12"/>
  <c r="F2278" i="12"/>
  <c r="F2282" i="12"/>
  <c r="F2286" i="12"/>
  <c r="F2294" i="12"/>
  <c r="F2298" i="12"/>
  <c r="F2302" i="12"/>
  <c r="F2310" i="12"/>
  <c r="F2314" i="12"/>
  <c r="F2318" i="12"/>
  <c r="F2326" i="12"/>
  <c r="F2330" i="12"/>
  <c r="F2334" i="12"/>
  <c r="F2342" i="12"/>
  <c r="F2346" i="12"/>
  <c r="F2350" i="12"/>
  <c r="F2358" i="12"/>
  <c r="F2362" i="12"/>
  <c r="F2366" i="12"/>
  <c r="F2374" i="12"/>
  <c r="F2378" i="12"/>
  <c r="F2382" i="12"/>
  <c r="F2390" i="12"/>
  <c r="F2394" i="12"/>
  <c r="F2398" i="12"/>
  <c r="F2406" i="12"/>
  <c r="F2410" i="12"/>
  <c r="F2414" i="12"/>
  <c r="F2418" i="12"/>
  <c r="F2422" i="12"/>
  <c r="F2426" i="12"/>
  <c r="F2430" i="12"/>
  <c r="F2434" i="12"/>
  <c r="F2438" i="12"/>
  <c r="F2442" i="12"/>
  <c r="F2446" i="12"/>
  <c r="F2450" i="12"/>
  <c r="F2454" i="12"/>
  <c r="F2458" i="12"/>
  <c r="F2462" i="12"/>
  <c r="F2466" i="12"/>
  <c r="F2470" i="12"/>
  <c r="F2474" i="12"/>
  <c r="F2478" i="12"/>
  <c r="F2482" i="12"/>
  <c r="F2486" i="12"/>
  <c r="F2490" i="12"/>
  <c r="F2494" i="12"/>
  <c r="F2498" i="12"/>
  <c r="F2502" i="12"/>
  <c r="F2506" i="12"/>
  <c r="F2510" i="12"/>
  <c r="D9" i="3"/>
  <c r="P12" i="8"/>
  <c r="P13" i="8" s="1"/>
  <c r="P14" i="8" s="1"/>
  <c r="P15" i="8" s="1"/>
  <c r="P16" i="8" s="1"/>
  <c r="P17" i="8" s="1"/>
  <c r="P10" i="8"/>
  <c r="P11" i="8" s="1"/>
  <c r="M9" i="3"/>
  <c r="N9" i="3" s="1"/>
  <c r="AI3" i="3"/>
  <c r="G9" i="3"/>
  <c r="L9" i="3"/>
  <c r="J9" i="3"/>
  <c r="C3" i="11" s="1"/>
  <c r="H9" i="3"/>
  <c r="B3" i="11" s="1"/>
  <c r="K9" i="3"/>
  <c r="B9" i="3"/>
  <c r="E9" i="3"/>
  <c r="A8" i="3"/>
  <c r="A10" i="3"/>
  <c r="O5" i="21" l="1"/>
  <c r="M5" i="21"/>
  <c r="L5" i="21"/>
  <c r="M7" i="21" s="1"/>
  <c r="N5" i="21"/>
  <c r="O7" i="22"/>
  <c r="P4" i="22"/>
  <c r="P5" i="14"/>
  <c r="R4" i="12"/>
  <c r="T4" i="12"/>
  <c r="N4" i="12"/>
  <c r="P4" i="12"/>
  <c r="L10" i="3"/>
  <c r="K10" i="3"/>
  <c r="K8" i="3"/>
  <c r="L8" i="3"/>
  <c r="D10" i="3"/>
  <c r="E10" i="3"/>
  <c r="H10" i="3"/>
  <c r="J10" i="3"/>
  <c r="D8" i="3"/>
  <c r="E8" i="3"/>
  <c r="H8" i="3"/>
  <c r="J8" i="3"/>
  <c r="B10" i="3"/>
  <c r="B8" i="3"/>
  <c r="I10" i="3"/>
  <c r="I8" i="3"/>
  <c r="A11" i="3"/>
  <c r="A7" i="3"/>
  <c r="O7" i="21" l="1"/>
  <c r="P5" i="21" s="1"/>
  <c r="L6" i="21" s="1"/>
  <c r="O5" i="22"/>
  <c r="L5" i="22"/>
  <c r="M7" i="22"/>
  <c r="M5" i="22"/>
  <c r="N5" i="22"/>
  <c r="L6" i="14"/>
  <c r="O6" i="14"/>
  <c r="M8" i="14"/>
  <c r="M6" i="14"/>
  <c r="N6" i="14"/>
  <c r="O8" i="14"/>
  <c r="F8" i="3"/>
  <c r="G8" i="3" s="1"/>
  <c r="M8" i="3"/>
  <c r="N8" i="3" s="1"/>
  <c r="F10" i="3"/>
  <c r="G10" i="3" s="1"/>
  <c r="M10" i="3"/>
  <c r="N10" i="3" s="1"/>
  <c r="K7" i="3"/>
  <c r="L7" i="3"/>
  <c r="L11" i="3"/>
  <c r="K11" i="3"/>
  <c r="D11" i="3"/>
  <c r="J11" i="3"/>
  <c r="H11" i="3"/>
  <c r="E11" i="3"/>
  <c r="D7" i="3"/>
  <c r="H7" i="3"/>
  <c r="J7" i="3"/>
  <c r="E7" i="3"/>
  <c r="B11" i="3"/>
  <c r="B7" i="3"/>
  <c r="I11" i="3"/>
  <c r="I7" i="3"/>
  <c r="A6" i="3"/>
  <c r="A12" i="3"/>
  <c r="O6" i="21" l="1"/>
  <c r="M8" i="21"/>
  <c r="O8" i="21"/>
  <c r="M6" i="21"/>
  <c r="N6" i="21"/>
  <c r="F11" i="3"/>
  <c r="G11" i="3" s="1"/>
  <c r="M11" i="3"/>
  <c r="N11" i="3" s="1"/>
  <c r="M7" i="3"/>
  <c r="N7" i="3" s="1"/>
  <c r="F7" i="3"/>
  <c r="G7" i="3" s="1"/>
  <c r="L12" i="3"/>
  <c r="K12" i="3"/>
  <c r="K6" i="3"/>
  <c r="L6" i="3"/>
  <c r="D6" i="3"/>
  <c r="J6" i="3"/>
  <c r="H6" i="3"/>
  <c r="E6" i="3"/>
  <c r="D12" i="3"/>
  <c r="H12" i="3"/>
  <c r="J12" i="3"/>
  <c r="E12" i="3"/>
  <c r="B6" i="3"/>
  <c r="B12" i="3"/>
  <c r="I6" i="3"/>
  <c r="I12" i="3"/>
  <c r="A13" i="3"/>
  <c r="A5" i="3"/>
  <c r="N10" i="21" l="1"/>
  <c r="F12" i="3"/>
  <c r="G12" i="3" s="1"/>
  <c r="M12" i="3"/>
  <c r="N12" i="3" s="1"/>
  <c r="F6" i="3"/>
  <c r="G6" i="3" s="1"/>
  <c r="M6" i="3"/>
  <c r="N6" i="3" s="1"/>
  <c r="L5" i="3"/>
  <c r="K5" i="3"/>
  <c r="K13" i="3"/>
  <c r="L13" i="3"/>
  <c r="D13" i="3"/>
  <c r="E13" i="3"/>
  <c r="H13" i="3"/>
  <c r="J13" i="3"/>
  <c r="D5" i="3"/>
  <c r="E5" i="3"/>
  <c r="J5" i="3"/>
  <c r="H5" i="3"/>
  <c r="B5" i="3"/>
  <c r="B13" i="3"/>
  <c r="I5" i="3"/>
  <c r="I13" i="3"/>
  <c r="A4" i="3"/>
  <c r="A3" i="3" s="1"/>
  <c r="A14" i="3"/>
  <c r="B3" i="3" l="1"/>
  <c r="I3" i="3"/>
  <c r="H3" i="3"/>
  <c r="L3" i="3"/>
  <c r="D3" i="3"/>
  <c r="J3" i="3"/>
  <c r="E3" i="3"/>
  <c r="K3" i="3"/>
  <c r="F13" i="3"/>
  <c r="G13" i="3" s="1"/>
  <c r="M13" i="3"/>
  <c r="N13" i="3" s="1"/>
  <c r="F5" i="3"/>
  <c r="G5" i="3" s="1"/>
  <c r="M5" i="3"/>
  <c r="N5" i="3" s="1"/>
  <c r="L14" i="3"/>
  <c r="K14" i="3"/>
  <c r="K4" i="3"/>
  <c r="L4" i="3"/>
  <c r="E4" i="3"/>
  <c r="H4" i="3"/>
  <c r="J4" i="3"/>
  <c r="D14" i="3"/>
  <c r="E14" i="3"/>
  <c r="H14" i="3"/>
  <c r="J14" i="3"/>
  <c r="D4" i="3"/>
  <c r="B14" i="3"/>
  <c r="B4" i="3"/>
  <c r="I4" i="3"/>
  <c r="I14" i="3"/>
  <c r="A15" i="3"/>
  <c r="F3" i="3" l="1"/>
  <c r="G3" i="3" s="1"/>
  <c r="M3" i="3"/>
  <c r="N3" i="3" s="1"/>
  <c r="F4" i="3"/>
  <c r="G4" i="3" s="1"/>
  <c r="M4" i="3"/>
  <c r="N4" i="3" s="1"/>
  <c r="F14" i="3"/>
  <c r="G14" i="3" s="1"/>
  <c r="M14" i="3"/>
  <c r="N14" i="3" s="1"/>
  <c r="L15" i="3"/>
  <c r="K15" i="3"/>
  <c r="D15" i="3"/>
  <c r="J15" i="3"/>
  <c r="H15" i="3"/>
  <c r="E15" i="3"/>
  <c r="B15" i="3"/>
  <c r="I15" i="3"/>
  <c r="A16" i="3"/>
  <c r="F15" i="3" l="1"/>
  <c r="G15" i="3" s="1"/>
  <c r="M15" i="3"/>
  <c r="N15" i="3" s="1"/>
  <c r="L16" i="3"/>
  <c r="K16" i="3"/>
  <c r="D16" i="3"/>
  <c r="H16" i="3"/>
  <c r="J16" i="3"/>
  <c r="E16" i="3"/>
  <c r="I16" i="3"/>
  <c r="B16" i="3"/>
  <c r="A17" i="3"/>
  <c r="F16" i="3" l="1"/>
  <c r="G16" i="3" s="1"/>
  <c r="M16" i="3"/>
  <c r="N16" i="3" s="1"/>
  <c r="K17" i="3"/>
  <c r="L17" i="3"/>
  <c r="D17" i="3"/>
  <c r="E17" i="3"/>
  <c r="H17" i="3"/>
  <c r="J17" i="3"/>
  <c r="I17" i="3"/>
  <c r="B17" i="3"/>
  <c r="B18" i="3" s="1"/>
  <c r="C18" i="3" s="1"/>
  <c r="F17" i="3" l="1"/>
  <c r="G17" i="3" s="1"/>
  <c r="M17" i="3"/>
  <c r="N17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361CFD5-5E80-4238-BF46-7510B3005586}" keepAlive="1" interval="1" name="Query - cookies" description="Connection to the 'cookies' query in the workbook." type="5" refreshedVersion="0" background="1" refreshOnLoad="1" saveData="1">
    <dbPr connection="Provider=Microsoft.Mashup.OleDb.1;Data Source=$Workbook$;Location=cookies;Extended Properties=&quot;&quot;" command="SELECT * FROM [cookies]"/>
  </connection>
  <connection id="2" xr16:uid="{E36900E1-AE1E-4709-93AD-AD8CB2B97B5B}" keepAlive="1" interval="30" name="Query - Data" description="Connection to the 'Data' query in the workbook." type="5" refreshedVersion="7" background="1" refreshOnLoad="1" saveData="1">
    <dbPr connection="Provider=Microsoft.Mashup.OleDb.1;Data Source=$Workbook$;Location=Data;Extended Properties=&quot;&quot;" command="SELECT * FROM [Data]"/>
  </connection>
  <connection id="3" xr16:uid="{9D156B12-ECED-4697-B5BD-D87E36475A95}" keepAlive="1" name="Query - Invoked Function" description="Connection to the 'Invoked Function' query in the workbook." type="5" refreshedVersion="6" background="1" saveData="1">
    <dbPr connection="Provider=Microsoft.Mashup.OleDb.1;Data Source=$Workbook$;Location=&quot;Invoked Function&quot;;Extended Properties=&quot;&quot;" command="SELECT * FROM [Invoked Function]"/>
  </connection>
  <connection id="4" xr16:uid="{EFE60916-7299-4842-A07E-FF0DEE9AE129}" keepAlive="1" interval="30" name="Query - Table 0" description="Connection to the 'Table 0' query in the workbook." type="5" refreshedVersion="6" background="1" saveData="1">
    <dbPr connection="Provider=Microsoft.Mashup.OleDb.1;Data Source=$Workbook$;Location=&quot;Table 0&quot;;Extended Properties=&quot;&quot;" command="SELECT * FROM [Table 0]"/>
  </connection>
  <connection id="5" xr16:uid="{FD1E3D65-A356-43A7-B274-6F24DF5ADF48}" keepAlive="1" interval="30" name="Query - Table 1" description="Connection to the 'Table 1' query in the workbook." type="5" refreshedVersion="6" background="1" refreshOnLoad="1" saveData="1">
    <dbPr connection="Provider=Microsoft.Mashup.OleDb.1;Data Source=$Workbook$;Location=&quot;Table 1&quot;;Extended Properties=&quot;&quot;" command="SELECT * FROM [Table 1]"/>
  </connection>
  <connection id="6" xr16:uid="{411F4576-6140-4FB3-B907-472DDAE5D089}" keepAlive="1" name="Query - Table1" description="Connection to the 'Table1' query in the workbook." type="5" refreshedVersion="6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<sst xmlns="http://schemas.openxmlformats.org/spreadsheetml/2006/main" count="4021" uniqueCount="3258">
  <si>
    <t>cookies</t>
  </si>
  <si>
    <t>Strike</t>
  </si>
  <si>
    <t>Diff</t>
  </si>
  <si>
    <t>strikePrice</t>
  </si>
  <si>
    <t>expiryDate</t>
  </si>
  <si>
    <t>CE.openInterest</t>
  </si>
  <si>
    <t>CE.changeinOpenInterest</t>
  </si>
  <si>
    <t>CE.lastPrice</t>
  </si>
  <si>
    <t>CE.change</t>
  </si>
  <si>
    <t>CE.totalBuyQuantity</t>
  </si>
  <si>
    <t>CE.totalSellQuantity</t>
  </si>
  <si>
    <t>CE.underlyingValue</t>
  </si>
  <si>
    <t>PE.openInterest</t>
  </si>
  <si>
    <t>PE.changeinOpenInterest</t>
  </si>
  <si>
    <t>PE.lastPrice</t>
  </si>
  <si>
    <t>PE.change</t>
  </si>
  <si>
    <t>PE.totalBuyQuantity</t>
  </si>
  <si>
    <t>PE.totalSellQuantity</t>
  </si>
  <si>
    <t>PE.underlyingValue</t>
  </si>
  <si>
    <t>CE.pchangeinOpenInterest</t>
  </si>
  <si>
    <t>CE.pChange</t>
  </si>
  <si>
    <t>PE.pchangeinOpenInterest</t>
  </si>
  <si>
    <t>PE.pChange</t>
  </si>
  <si>
    <t>Invoked Function</t>
  </si>
  <si>
    <t>_ga=GA1.2.1393764901.1611295811; _gid=GA1.2.30271928.1614499461; nsit=235OxOb31sDMRukjV3Q6W4sL; AKA_A2=A; _gat_UA-143761337-1=1; ak_bmsc=48736CCEF99EAACE6FD5D21D7ACC7DEE312CC40E402A0000C5743C606765B169~plUQNe4LBo+ueGe9d1tAi5/iJSOJ7PrLx9qfpPJz4tV2leQxsDj6iHRL9dQOi6L6i0FmLoj5kMTFVSw5JCcvzc0nj5Bkl6Pcpdu8KF6K3wsNIA3dskfwTK6zdr/AV0W3P7L1b9tkY11RJfwwVjk9lsckkCA45t8Kp45WratyepDOaRbUSB3eKnQ9RxD0P3G+XI9lD/2BQJF24JykOSbl0+UKezPpcqZQNnZ1DXklEph9PzlGjzFD8g6bThLb8t0EpR; nseappid=eyJhbGciOiJIUzI1NiIsInR5cCI6IkpXVCJ9.eyJpc3MiOiJhcGkubnNlIiwiYXVkIjoiYXBpLm5zZSIsImlhdCI6MTYxNDU3NDgyMSwiZXhwIjoxNjE0NTc4NDIxfQ.StK2Sd2-4Sxax7Xhj63rzzrx2LBReo5XzG6HOfj7sko; nseQuoteSymbols=[{"symbol":"BANKNIFTY","identifier":"OPTIDXBANKNIFTY04-03-2021CE36000.00","type":"equity"}]; RT="z=1&amp;dm=nseindia.com&amp;si=e80e1c09-d1ea-44c0-986f-dd9fb2b3d08a&amp;ss=klq453kc&amp;sl=3&amp;tt=8ts&amp;bcn=%2F%2F684d0d40.akstat.io%2F&amp;ld=rl3&amp;nu=5873b881995f124e391fe7699889500e&amp;cl=yzw"; bm_sv=BF5F219A50F2795313308E169D7D14B0~HkXBWnJJBL5yBZXpIyHNW8YdC/KsR/T7T2zKi/xhqBzUCGETN7eM3ldkzxIaJMNnYlfhhnH0AFDGKE/4o9RGzYnN8tb7TgSuP/g9+ql5oo8RE49n+9Ite+YTYI/p9Ykb7keMwkJcG021LQbiDVfsFKQxkdz51qhYVw86uhph73k=</t>
  </si>
  <si>
    <t>%Chng Price</t>
  </si>
  <si>
    <t>CE Trend</t>
  </si>
  <si>
    <t>PE Trend</t>
  </si>
  <si>
    <t>CE OI Analyt</t>
  </si>
  <si>
    <t>PE OI Analyt</t>
  </si>
  <si>
    <t>OI ANALYSIS</t>
  </si>
  <si>
    <t>Date</t>
  </si>
  <si>
    <t>India VIX</t>
  </si>
  <si>
    <t>IV</t>
  </si>
  <si>
    <t>CE IV</t>
  </si>
  <si>
    <t>PE IV</t>
  </si>
  <si>
    <t>CE.impliedVolatility</t>
  </si>
  <si>
    <t>PE.impliedVolatility</t>
  </si>
  <si>
    <t>%CE Chng OI</t>
  </si>
  <si>
    <t>%PE Chng OI</t>
  </si>
  <si>
    <t>Column1</t>
  </si>
  <si>
    <t>2</t>
  </si>
  <si>
    <t>Name</t>
  </si>
  <si>
    <t>Month</t>
  </si>
  <si>
    <t>Last</t>
  </si>
  <si>
    <t>High</t>
  </si>
  <si>
    <t>Low</t>
  </si>
  <si>
    <t>Chg
													Clear
													Save</t>
  </si>
  <si>
    <t>Chg%
													Clear
													Save</t>
  </si>
  <si>
    <t>Time</t>
  </si>
  <si>
    <t>Nifty 50</t>
  </si>
  <si>
    <t>Bank NIFTY</t>
  </si>
  <si>
    <t>US 30</t>
  </si>
  <si>
    <t>S&amp;P 500</t>
  </si>
  <si>
    <t>Nasdaq</t>
  </si>
  <si>
    <t>Russel 2000</t>
  </si>
  <si>
    <t>S&amp;P 500 VIX</t>
  </si>
  <si>
    <t>DAX</t>
  </si>
  <si>
    <t>CAC 40</t>
  </si>
  <si>
    <t>FTSE 100</t>
  </si>
  <si>
    <t>Euro Stoxx 50</t>
  </si>
  <si>
    <t>FTSE MIB</t>
  </si>
  <si>
    <t>SMI</t>
  </si>
  <si>
    <t>IBEX 35</t>
  </si>
  <si>
    <t>ATX</t>
  </si>
  <si>
    <t>WIG20</t>
  </si>
  <si>
    <t>AEX</t>
  </si>
  <si>
    <t>RTS</t>
  </si>
  <si>
    <t>-</t>
  </si>
  <si>
    <t>iBovespa</t>
  </si>
  <si>
    <t>Apr 21</t>
  </si>
  <si>
    <t>BYMA Merval</t>
  </si>
  <si>
    <t>Nikkei 225</t>
  </si>
  <si>
    <t>Jun 21</t>
  </si>
  <si>
    <t>TOPIX</t>
  </si>
  <si>
    <t>Hang Seng</t>
  </si>
  <si>
    <t>China H-Shares</t>
  </si>
  <si>
    <t>China A50</t>
  </si>
  <si>
    <t>S&amp;P/ASX 200</t>
  </si>
  <si>
    <t>Singapore MSCI</t>
  </si>
  <si>
    <t>KOSPI 200</t>
  </si>
  <si>
    <t>SGX FTSE Taiwan F</t>
  </si>
  <si>
    <t>South Africa 40</t>
  </si>
  <si>
    <t>MDAX</t>
  </si>
  <si>
    <t>TecDAX</t>
  </si>
  <si>
    <t>Global Data</t>
  </si>
  <si>
    <t>Index</t>
  </si>
  <si>
    <t>Chng</t>
  </si>
  <si>
    <t>%Chng</t>
  </si>
  <si>
    <t>BSE Sensex</t>
  </si>
  <si>
    <t>Nifty Bank</t>
  </si>
  <si>
    <t>Dow Jones</t>
  </si>
  <si>
    <t>Small Cap 2000</t>
  </si>
  <si>
    <t>S&amp;P/TSX</t>
  </si>
  <si>
    <t xml:space="preserve"> </t>
  </si>
  <si>
    <t>Spot Price</t>
  </si>
  <si>
    <t>Frequency</t>
  </si>
  <si>
    <t>Frequency%</t>
  </si>
  <si>
    <t>Avg Returns</t>
  </si>
  <si>
    <t>Std Dev</t>
  </si>
  <si>
    <t>Actual</t>
  </si>
  <si>
    <t>Normal</t>
  </si>
  <si>
    <t>Actual%</t>
  </si>
  <si>
    <t>Normal%</t>
  </si>
  <si>
    <t>Avg +ve return</t>
  </si>
  <si>
    <t>Upper</t>
  </si>
  <si>
    <t>Average Return</t>
  </si>
  <si>
    <t>Avg -ve return</t>
  </si>
  <si>
    <t>Count</t>
  </si>
  <si>
    <t>Lower</t>
  </si>
  <si>
    <t>0</t>
  </si>
  <si>
    <t>Close</t>
  </si>
  <si>
    <t>Open</t>
  </si>
  <si>
    <t>Volume</t>
  </si>
  <si>
    <t>%Change</t>
  </si>
  <si>
    <t>%Returns</t>
  </si>
  <si>
    <t>Intervals</t>
  </si>
  <si>
    <t>Bin</t>
  </si>
  <si>
    <t>Range</t>
  </si>
  <si>
    <t>Probabilities</t>
  </si>
  <si>
    <t>Cumulative Probabilities</t>
  </si>
  <si>
    <t>less than -2%</t>
  </si>
  <si>
    <t>-2% to -1.5%</t>
  </si>
  <si>
    <t>Mean</t>
  </si>
  <si>
    <t>-1.5% to -1%</t>
  </si>
  <si>
    <t>Standard Error</t>
  </si>
  <si>
    <t>-1% to -0.5%</t>
  </si>
  <si>
    <t>Median</t>
  </si>
  <si>
    <t>-0.5% to 0%</t>
  </si>
  <si>
    <t>Mode</t>
  </si>
  <si>
    <t>0% to 0.5%</t>
  </si>
  <si>
    <t>Standard Deviation</t>
  </si>
  <si>
    <t>0.5% to 1%</t>
  </si>
  <si>
    <t>Sample Variance</t>
  </si>
  <si>
    <t>1% to 1.5%</t>
  </si>
  <si>
    <t>Kurtosis</t>
  </si>
  <si>
    <t>1.5% to 2%</t>
  </si>
  <si>
    <t>Skewness</t>
  </si>
  <si>
    <t>More</t>
  </si>
  <si>
    <t>more than 2%</t>
  </si>
  <si>
    <t>Minimum</t>
  </si>
  <si>
    <t>Maximum</t>
  </si>
  <si>
    <t>Sum</t>
  </si>
  <si>
    <t>23.89M</t>
  </si>
  <si>
    <t>11.16M</t>
  </si>
  <si>
    <t>12.54M</t>
  </si>
  <si>
    <t>14.98M</t>
  </si>
  <si>
    <t>9.25M</t>
  </si>
  <si>
    <t>10.12M</t>
  </si>
  <si>
    <t>9.71M</t>
  </si>
  <si>
    <t>9.20M</t>
  </si>
  <si>
    <t>5.53M</t>
  </si>
  <si>
    <t>5.88M</t>
  </si>
  <si>
    <t>10.97M</t>
  </si>
  <si>
    <t>7.44M</t>
  </si>
  <si>
    <t>13.01M</t>
  </si>
  <si>
    <t>10.51M</t>
  </si>
  <si>
    <t>11.57M</t>
  </si>
  <si>
    <t>9.10M</t>
  </si>
  <si>
    <t>8.01M</t>
  </si>
  <si>
    <t>24.08M</t>
  </si>
  <si>
    <t>13.76M</t>
  </si>
  <si>
    <t>15.56M</t>
  </si>
  <si>
    <t>10.68M</t>
  </si>
  <si>
    <t>11.54M</t>
  </si>
  <si>
    <t>13.43M</t>
  </si>
  <si>
    <t>13.05M</t>
  </si>
  <si>
    <t>11.79M</t>
  </si>
  <si>
    <t>9.55M</t>
  </si>
  <si>
    <t>14.50M</t>
  </si>
  <si>
    <t>10.78M</t>
  </si>
  <si>
    <t>10.80M</t>
  </si>
  <si>
    <t>15.26M</t>
  </si>
  <si>
    <t>16.12M</t>
  </si>
  <si>
    <t>16.66M</t>
  </si>
  <si>
    <t>12.32M</t>
  </si>
  <si>
    <t>15.30M</t>
  </si>
  <si>
    <t>12.93M</t>
  </si>
  <si>
    <t>11.01M</t>
  </si>
  <si>
    <t>8.93M</t>
  </si>
  <si>
    <t>7.87M</t>
  </si>
  <si>
    <t>7.45M</t>
  </si>
  <si>
    <t>5.24M</t>
  </si>
  <si>
    <t>7.03M</t>
  </si>
  <si>
    <t>12.50M</t>
  </si>
  <si>
    <t>8.98M</t>
  </si>
  <si>
    <t>7.02M</t>
  </si>
  <si>
    <t>9.23M</t>
  </si>
  <si>
    <t>7.79M</t>
  </si>
  <si>
    <t>7.82M</t>
  </si>
  <si>
    <t>8.63M</t>
  </si>
  <si>
    <t>4.68M</t>
  </si>
  <si>
    <t>7.60M</t>
  </si>
  <si>
    <t>7.23M</t>
  </si>
  <si>
    <t>7.72M</t>
  </si>
  <si>
    <t>8.34M</t>
  </si>
  <si>
    <t>6.14M</t>
  </si>
  <si>
    <t>10.38M</t>
  </si>
  <si>
    <t>11.13M</t>
  </si>
  <si>
    <t>12.88M</t>
  </si>
  <si>
    <t>8.29M</t>
  </si>
  <si>
    <t>7.86M</t>
  </si>
  <si>
    <t>7.13M</t>
  </si>
  <si>
    <t>10.82M</t>
  </si>
  <si>
    <t>14.53M</t>
  </si>
  <si>
    <t>8.14M</t>
  </si>
  <si>
    <t>10.70M</t>
  </si>
  <si>
    <t>7.48M</t>
  </si>
  <si>
    <t>12.03M</t>
  </si>
  <si>
    <t>12.53M</t>
  </si>
  <si>
    <t>15.00M</t>
  </si>
  <si>
    <t>12.16M</t>
  </si>
  <si>
    <t>11.28M</t>
  </si>
  <si>
    <t>9.61M</t>
  </si>
  <si>
    <t>13.91M</t>
  </si>
  <si>
    <t>15.53M</t>
  </si>
  <si>
    <t>14.90M</t>
  </si>
  <si>
    <t>9.93M</t>
  </si>
  <si>
    <t>9.75M</t>
  </si>
  <si>
    <t>9.76M</t>
  </si>
  <si>
    <t>8.99M</t>
  </si>
  <si>
    <t>11.62M</t>
  </si>
  <si>
    <t>12.78M</t>
  </si>
  <si>
    <t>14.00M</t>
  </si>
  <si>
    <t>16.70M</t>
  </si>
  <si>
    <t>14.11M</t>
  </si>
  <si>
    <t>19.95M</t>
  </si>
  <si>
    <t>15.90M</t>
  </si>
  <si>
    <t>7.58M</t>
  </si>
  <si>
    <t>10.14M</t>
  </si>
  <si>
    <t>12.36M</t>
  </si>
  <si>
    <t>13.94M</t>
  </si>
  <si>
    <t>11.12M</t>
  </si>
  <si>
    <t>11.82M</t>
  </si>
  <si>
    <t>9.48M</t>
  </si>
  <si>
    <t>7.55M</t>
  </si>
  <si>
    <t>15.80M</t>
  </si>
  <si>
    <t>20.53M</t>
  </si>
  <si>
    <t>10.85M</t>
  </si>
  <si>
    <t>10.45M</t>
  </si>
  <si>
    <t>21.85M</t>
  </si>
  <si>
    <t>15.76M</t>
  </si>
  <si>
    <t>14.09M</t>
  </si>
  <si>
    <t>16.51M</t>
  </si>
  <si>
    <t>12.61M</t>
  </si>
  <si>
    <t>15.11M</t>
  </si>
  <si>
    <t>18.82M</t>
  </si>
  <si>
    <t>10.00M</t>
  </si>
  <si>
    <t>8.95M</t>
  </si>
  <si>
    <t>7.24M</t>
  </si>
  <si>
    <t>10.52M</t>
  </si>
  <si>
    <t>6.44M</t>
  </si>
  <si>
    <t>6.36M</t>
  </si>
  <si>
    <t>6.73M</t>
  </si>
  <si>
    <t>10.48M</t>
  </si>
  <si>
    <t>14.48M</t>
  </si>
  <si>
    <t>5.82M</t>
  </si>
  <si>
    <t>18.73M</t>
  </si>
  <si>
    <t>9.87M</t>
  </si>
  <si>
    <t>8.65M</t>
  </si>
  <si>
    <t>12.19M</t>
  </si>
  <si>
    <t>9.00M</t>
  </si>
  <si>
    <t>12.89M</t>
  </si>
  <si>
    <t>13.89M</t>
  </si>
  <si>
    <t>14.52M</t>
  </si>
  <si>
    <t>15.27M</t>
  </si>
  <si>
    <t>16.64M</t>
  </si>
  <si>
    <t>12.07M</t>
  </si>
  <si>
    <t>9.15M</t>
  </si>
  <si>
    <t>11.77M</t>
  </si>
  <si>
    <t>13.99M</t>
  </si>
  <si>
    <t>7.68M</t>
  </si>
  <si>
    <t>10.88M</t>
  </si>
  <si>
    <t>11.15M</t>
  </si>
  <si>
    <t>15.50M</t>
  </si>
  <si>
    <t>12.26M</t>
  </si>
  <si>
    <t>15.14M</t>
  </si>
  <si>
    <t>17.61M</t>
  </si>
  <si>
    <t>11.88M</t>
  </si>
  <si>
    <t>16.01M</t>
  </si>
  <si>
    <t>17.12M</t>
  </si>
  <si>
    <t>22.56M</t>
  </si>
  <si>
    <t>14.05M</t>
  </si>
  <si>
    <t>14.94M</t>
  </si>
  <si>
    <t>31.08M</t>
  </si>
  <si>
    <t>13.49M</t>
  </si>
  <si>
    <t>23.97M</t>
  </si>
  <si>
    <t>16.15M</t>
  </si>
  <si>
    <t>20.49M</t>
  </si>
  <si>
    <t>10.34M</t>
  </si>
  <si>
    <t>10.67M</t>
  </si>
  <si>
    <t>11.27M</t>
  </si>
  <si>
    <t>12.64M</t>
  </si>
  <si>
    <t>14.95M</t>
  </si>
  <si>
    <t>8.46M</t>
  </si>
  <si>
    <t>9.09M</t>
  </si>
  <si>
    <t>14.32M</t>
  </si>
  <si>
    <t>10.65M</t>
  </si>
  <si>
    <t>12.27M</t>
  </si>
  <si>
    <t>8.07M</t>
  </si>
  <si>
    <t>10.95M</t>
  </si>
  <si>
    <t>10.29M</t>
  </si>
  <si>
    <t>9.42M</t>
  </si>
  <si>
    <t>9.06M</t>
  </si>
  <si>
    <t>14.45M</t>
  </si>
  <si>
    <t>10.17M</t>
  </si>
  <si>
    <t>11.14M</t>
  </si>
  <si>
    <t>12.14M</t>
  </si>
  <si>
    <t>11.76M</t>
  </si>
  <si>
    <t>10.99M</t>
  </si>
  <si>
    <t>8.32M</t>
  </si>
  <si>
    <t>7.01M</t>
  </si>
  <si>
    <t>7.74M</t>
  </si>
  <si>
    <t>6.15M</t>
  </si>
  <si>
    <t>6.79M</t>
  </si>
  <si>
    <t>5.63M</t>
  </si>
  <si>
    <t>6.32M</t>
  </si>
  <si>
    <t>5.94M</t>
  </si>
  <si>
    <t>16.13M</t>
  </si>
  <si>
    <t>12.13M</t>
  </si>
  <si>
    <t>14.08M</t>
  </si>
  <si>
    <t>13.19M</t>
  </si>
  <si>
    <t>15.18M</t>
  </si>
  <si>
    <t>17.22M</t>
  </si>
  <si>
    <t>16.41M</t>
  </si>
  <si>
    <t>13.93M</t>
  </si>
  <si>
    <t>18.16M</t>
  </si>
  <si>
    <t>15.96M</t>
  </si>
  <si>
    <t>17.06M</t>
  </si>
  <si>
    <t>18.33M</t>
  </si>
  <si>
    <t>18.01M</t>
  </si>
  <si>
    <t>19.20M</t>
  </si>
  <si>
    <t>17.73M</t>
  </si>
  <si>
    <t>13.25M</t>
  </si>
  <si>
    <t>13.42M</t>
  </si>
  <si>
    <t>10.43M</t>
  </si>
  <si>
    <t>18.03M</t>
  </si>
  <si>
    <t>11.03M</t>
  </si>
  <si>
    <t>8.30M</t>
  </si>
  <si>
    <t>7.59M</t>
  </si>
  <si>
    <t>10.25M</t>
  </si>
  <si>
    <t>10.94M</t>
  </si>
  <si>
    <t>8.15M</t>
  </si>
  <si>
    <t>9.82M</t>
  </si>
  <si>
    <t>7.84M</t>
  </si>
  <si>
    <t>9.19M</t>
  </si>
  <si>
    <t>9.03M</t>
  </si>
  <si>
    <t>10.31M</t>
  </si>
  <si>
    <t>8.23M</t>
  </si>
  <si>
    <t>9.90M</t>
  </si>
  <si>
    <t>5.98M</t>
  </si>
  <si>
    <t>8.79M</t>
  </si>
  <si>
    <t>13.38M</t>
  </si>
  <si>
    <t>19.48M</t>
  </si>
  <si>
    <t>15.23M</t>
  </si>
  <si>
    <t>19.55M</t>
  </si>
  <si>
    <t>26.69M</t>
  </si>
  <si>
    <t>21.62M</t>
  </si>
  <si>
    <t>24.39M</t>
  </si>
  <si>
    <t>20.23M</t>
  </si>
  <si>
    <t>18.07M</t>
  </si>
  <si>
    <t>10.98M</t>
  </si>
  <si>
    <t>13.10M</t>
  </si>
  <si>
    <t>17.39M</t>
  </si>
  <si>
    <t>22.41M</t>
  </si>
  <si>
    <t>24.24M</t>
  </si>
  <si>
    <t>16.78M</t>
  </si>
  <si>
    <t>20.64M</t>
  </si>
  <si>
    <t>20.28M</t>
  </si>
  <si>
    <t>25.26M</t>
  </si>
  <si>
    <t>22.02M</t>
  </si>
  <si>
    <t>20.05M</t>
  </si>
  <si>
    <t>17.69M</t>
  </si>
  <si>
    <t>12.02M</t>
  </si>
  <si>
    <t>13.12M</t>
  </si>
  <si>
    <t>14.55M</t>
  </si>
  <si>
    <t>18.77M</t>
  </si>
  <si>
    <t>15.68M</t>
  </si>
  <si>
    <t>14.84M</t>
  </si>
  <si>
    <t>13.18M</t>
  </si>
  <si>
    <t>16.25M</t>
  </si>
  <si>
    <t>11.23M</t>
  </si>
  <si>
    <t>19.67M</t>
  </si>
  <si>
    <t>16.07M</t>
  </si>
  <si>
    <t>15.92M</t>
  </si>
  <si>
    <t>13.52M</t>
  </si>
  <si>
    <t>18.00M</t>
  </si>
  <si>
    <t>14.78M</t>
  </si>
  <si>
    <t>15.21M</t>
  </si>
  <si>
    <t>20.27M</t>
  </si>
  <si>
    <t>17.81M</t>
  </si>
  <si>
    <t>18.11M</t>
  </si>
  <si>
    <t>16.86M</t>
  </si>
  <si>
    <t>13.48M</t>
  </si>
  <si>
    <t>14.17M</t>
  </si>
  <si>
    <t>13.23M</t>
  </si>
  <si>
    <t>17.41M</t>
  </si>
  <si>
    <t>13.84M</t>
  </si>
  <si>
    <t>9.47M</t>
  </si>
  <si>
    <t>14.21M</t>
  </si>
  <si>
    <t>13.82M</t>
  </si>
  <si>
    <t>13.06M</t>
  </si>
  <si>
    <t>11.63M</t>
  </si>
  <si>
    <t>17.29M</t>
  </si>
  <si>
    <t>20.40M</t>
  </si>
  <si>
    <t>23.16M</t>
  </si>
  <si>
    <t>16.05M</t>
  </si>
  <si>
    <t>14.58M</t>
  </si>
  <si>
    <t>17.16M</t>
  </si>
  <si>
    <t>14.35M</t>
  </si>
  <si>
    <t>18.56M</t>
  </si>
  <si>
    <t>14.41M</t>
  </si>
  <si>
    <t>17.20M</t>
  </si>
  <si>
    <t>15.91M</t>
  </si>
  <si>
    <t>17.48M</t>
  </si>
  <si>
    <t>21.19M</t>
  </si>
  <si>
    <t>17.47M</t>
  </si>
  <si>
    <t>11.99M</t>
  </si>
  <si>
    <t>19.09M</t>
  </si>
  <si>
    <t>15.48M</t>
  </si>
  <si>
    <t>25.15M</t>
  </si>
  <si>
    <t>22.76M</t>
  </si>
  <si>
    <t>18.93M</t>
  </si>
  <si>
    <t>18.92M</t>
  </si>
  <si>
    <t>19.78M</t>
  </si>
  <si>
    <t>25.63M</t>
  </si>
  <si>
    <t>31.24M</t>
  </si>
  <si>
    <t>23.14M</t>
  </si>
  <si>
    <t>17.21M</t>
  </si>
  <si>
    <t>18.06M</t>
  </si>
  <si>
    <t>20.95M</t>
  </si>
  <si>
    <t>21.13M</t>
  </si>
  <si>
    <t>20.65M</t>
  </si>
  <si>
    <t>20.15M</t>
  </si>
  <si>
    <t>20.04M</t>
  </si>
  <si>
    <t>24.79M</t>
  </si>
  <si>
    <t>29.02M</t>
  </si>
  <si>
    <t>22.92M</t>
  </si>
  <si>
    <t>27.96M</t>
  </si>
  <si>
    <t>32.13M</t>
  </si>
  <si>
    <t>27.78M</t>
  </si>
  <si>
    <t>27.32M</t>
  </si>
  <si>
    <t>37.86M</t>
  </si>
  <si>
    <t>24.95M</t>
  </si>
  <si>
    <t>21.70M</t>
  </si>
  <si>
    <t>26.16M</t>
  </si>
  <si>
    <t>21.84M</t>
  </si>
  <si>
    <t>44.51M</t>
  </si>
  <si>
    <t>49.03M</t>
  </si>
  <si>
    <t>22.82M</t>
  </si>
  <si>
    <t>28.86M</t>
  </si>
  <si>
    <t>27.41M</t>
  </si>
  <si>
    <t>25.21M</t>
  </si>
  <si>
    <t>26.57M</t>
  </si>
  <si>
    <t>24.63M</t>
  </si>
  <si>
    <t>23.96M</t>
  </si>
  <si>
    <t>19.04M</t>
  </si>
  <si>
    <t>16.96M</t>
  </si>
  <si>
    <t>16.03M</t>
  </si>
  <si>
    <t>14.79M</t>
  </si>
  <si>
    <t>19.82M</t>
  </si>
  <si>
    <t>16.26M</t>
  </si>
  <si>
    <t>21.83M</t>
  </si>
  <si>
    <t>29.63M</t>
  </si>
  <si>
    <t>19.99M</t>
  </si>
  <si>
    <t>41.53M</t>
  </si>
  <si>
    <t>37.19M</t>
  </si>
  <si>
    <t>36.91M</t>
  </si>
  <si>
    <t>27.27M</t>
  </si>
  <si>
    <t>24.50M</t>
  </si>
  <si>
    <t>33.87M</t>
  </si>
  <si>
    <t>26.11M</t>
  </si>
  <si>
    <t>26.43M</t>
  </si>
  <si>
    <t>43.96M</t>
  </si>
  <si>
    <t>47.80M</t>
  </si>
  <si>
    <t>39.79M</t>
  </si>
  <si>
    <t>37.88M</t>
  </si>
  <si>
    <t>27.37M</t>
  </si>
  <si>
    <t>22.57M</t>
  </si>
  <si>
    <t>26.49M</t>
  </si>
  <si>
    <t>32.92M</t>
  </si>
  <si>
    <t>30.86M</t>
  </si>
  <si>
    <t>41.87M</t>
  </si>
  <si>
    <t>44.61M</t>
  </si>
  <si>
    <t>37.96M</t>
  </si>
  <si>
    <t>33.61M</t>
  </si>
  <si>
    <t>27.22M</t>
  </si>
  <si>
    <t>35.00M</t>
  </si>
  <si>
    <t>38.56M</t>
  </si>
  <si>
    <t>68.12M</t>
  </si>
  <si>
    <t>52.29M</t>
  </si>
  <si>
    <t>43.88M</t>
  </si>
  <si>
    <t>28.59M</t>
  </si>
  <si>
    <t>47.86M</t>
  </si>
  <si>
    <t>38.78M</t>
  </si>
  <si>
    <t>32.02M</t>
  </si>
  <si>
    <t>31.35M</t>
  </si>
  <si>
    <t>32.69M</t>
  </si>
  <si>
    <t>38.52M</t>
  </si>
  <si>
    <t>46.38M</t>
  </si>
  <si>
    <t>38.33M</t>
  </si>
  <si>
    <t>36.77M</t>
  </si>
  <si>
    <t>39.25M</t>
  </si>
  <si>
    <t>32.16M</t>
  </si>
  <si>
    <t>34.53M</t>
  </si>
  <si>
    <t>39.50M</t>
  </si>
  <si>
    <t>28.87M</t>
  </si>
  <si>
    <t>24.05M</t>
  </si>
  <si>
    <t>21.60M</t>
  </si>
  <si>
    <t>33.48M</t>
  </si>
  <si>
    <t>32.81M</t>
  </si>
  <si>
    <t>33.60M</t>
  </si>
  <si>
    <t>31.62M</t>
  </si>
  <si>
    <t>39.61M</t>
  </si>
  <si>
    <t>33.25M</t>
  </si>
  <si>
    <t>31.54M</t>
  </si>
  <si>
    <t>34.51M</t>
  </si>
  <si>
    <t>32.89M</t>
  </si>
  <si>
    <t>33.17M</t>
  </si>
  <si>
    <t>30.46M</t>
  </si>
  <si>
    <t>28.61M</t>
  </si>
  <si>
    <t>33.37M</t>
  </si>
  <si>
    <t>44.11M</t>
  </si>
  <si>
    <t>30.98M</t>
  </si>
  <si>
    <t>36.32M</t>
  </si>
  <si>
    <t>33.84M</t>
  </si>
  <si>
    <t>3.08M</t>
  </si>
  <si>
    <t>25.25M</t>
  </si>
  <si>
    <t>26.28M</t>
  </si>
  <si>
    <t>32.15M</t>
  </si>
  <si>
    <t>35.09M</t>
  </si>
  <si>
    <t>35.19M</t>
  </si>
  <si>
    <t>23.65M</t>
  </si>
  <si>
    <t>23.35M</t>
  </si>
  <si>
    <t>22.09M</t>
  </si>
  <si>
    <t>20.47M</t>
  </si>
  <si>
    <t>23.30M</t>
  </si>
  <si>
    <t>20.43M</t>
  </si>
  <si>
    <t>13.68M</t>
  </si>
  <si>
    <t>20.92M</t>
  </si>
  <si>
    <t>24.14M</t>
  </si>
  <si>
    <t>32.98M</t>
  </si>
  <si>
    <t>40.50M</t>
  </si>
  <si>
    <t>29.88M</t>
  </si>
  <si>
    <t>27.51M</t>
  </si>
  <si>
    <t>26.55M</t>
  </si>
  <si>
    <t>22.25M</t>
  </si>
  <si>
    <t>27.56M</t>
  </si>
  <si>
    <t>16.27M</t>
  </si>
  <si>
    <t>16.95M</t>
  </si>
  <si>
    <t>16.74M</t>
  </si>
  <si>
    <t>27.48M</t>
  </si>
  <si>
    <t>25.68M</t>
  </si>
  <si>
    <t>44.64M</t>
  </si>
  <si>
    <t>33.89M</t>
  </si>
  <si>
    <t>34.27M</t>
  </si>
  <si>
    <t>24.73M</t>
  </si>
  <si>
    <t>22.03M</t>
  </si>
  <si>
    <t>21.32M</t>
  </si>
  <si>
    <t>19.73M</t>
  </si>
  <si>
    <t>14.64M</t>
  </si>
  <si>
    <t>14.23M</t>
  </si>
  <si>
    <t>19.91M</t>
  </si>
  <si>
    <t>18.91M</t>
  </si>
  <si>
    <t>18.55M</t>
  </si>
  <si>
    <t>16.77M</t>
  </si>
  <si>
    <t>19.56M</t>
  </si>
  <si>
    <t>28.77M</t>
  </si>
  <si>
    <t>27.89M</t>
  </si>
  <si>
    <t>25.49M</t>
  </si>
  <si>
    <t>27.64M</t>
  </si>
  <si>
    <t>29.50M</t>
  </si>
  <si>
    <t>23.67M</t>
  </si>
  <si>
    <t>38.61M</t>
  </si>
  <si>
    <t>36.80M</t>
  </si>
  <si>
    <t>26.74M</t>
  </si>
  <si>
    <t>42.16M</t>
  </si>
  <si>
    <t>45.17M</t>
  </si>
  <si>
    <t>52.85M</t>
  </si>
  <si>
    <t>82.95M</t>
  </si>
  <si>
    <t>39.39M</t>
  </si>
  <si>
    <t>46.35M</t>
  </si>
  <si>
    <t>51.89M</t>
  </si>
  <si>
    <t>47.48M</t>
  </si>
  <si>
    <t>55.49M</t>
  </si>
  <si>
    <t>38.14M</t>
  </si>
  <si>
    <t>46.56M</t>
  </si>
  <si>
    <t>31.95M</t>
  </si>
  <si>
    <t>43.94M</t>
  </si>
  <si>
    <t>55.50M</t>
  </si>
  <si>
    <t>45.71M</t>
  </si>
  <si>
    <t>56.96M</t>
  </si>
  <si>
    <t>44.58M</t>
  </si>
  <si>
    <t>72.44M</t>
  </si>
  <si>
    <t>46.43M</t>
  </si>
  <si>
    <t>52.41M</t>
  </si>
  <si>
    <t>49.56M</t>
  </si>
  <si>
    <t>45.33M</t>
  </si>
  <si>
    <t>55.66M</t>
  </si>
  <si>
    <t>37.02M</t>
  </si>
  <si>
    <t>52.80M</t>
  </si>
  <si>
    <t>56.91M</t>
  </si>
  <si>
    <t>45.66M</t>
  </si>
  <si>
    <t>38.07M</t>
  </si>
  <si>
    <t>48.02M</t>
  </si>
  <si>
    <t>34.46M</t>
  </si>
  <si>
    <t>34.64M</t>
  </si>
  <si>
    <t>44.86M</t>
  </si>
  <si>
    <t>58.50M</t>
  </si>
  <si>
    <t>43.43M</t>
  </si>
  <si>
    <t>51.00M</t>
  </si>
  <si>
    <t>54.15M</t>
  </si>
  <si>
    <t>37.74M</t>
  </si>
  <si>
    <t>35.42M</t>
  </si>
  <si>
    <t>37.20M</t>
  </si>
  <si>
    <t>47.27M</t>
  </si>
  <si>
    <t>41.46M</t>
  </si>
  <si>
    <t>39.30M</t>
  </si>
  <si>
    <t>42.47M</t>
  </si>
  <si>
    <t>376.00K</t>
  </si>
  <si>
    <t>88.94M</t>
  </si>
  <si>
    <t>45.02M</t>
  </si>
  <si>
    <t>42.30M</t>
  </si>
  <si>
    <t>38.99M</t>
  </si>
  <si>
    <t>25.37M</t>
  </si>
  <si>
    <t>25.57M</t>
  </si>
  <si>
    <t>26.96M</t>
  </si>
  <si>
    <t>42.53M</t>
  </si>
  <si>
    <t>31.68M</t>
  </si>
  <si>
    <t>31.98M</t>
  </si>
  <si>
    <t>37.07M</t>
  </si>
  <si>
    <t>29.34M</t>
  </si>
  <si>
    <t>41.22M</t>
  </si>
  <si>
    <t>38.75M</t>
  </si>
  <si>
    <t>25.95M</t>
  </si>
  <si>
    <t>49.28M</t>
  </si>
  <si>
    <t>46.54M</t>
  </si>
  <si>
    <t>35.26M</t>
  </si>
  <si>
    <t>29.92M</t>
  </si>
  <si>
    <t>26.94M</t>
  </si>
  <si>
    <t>48.75M</t>
  </si>
  <si>
    <t>32.85M</t>
  </si>
  <si>
    <t>42.39M</t>
  </si>
  <si>
    <t>33.20M</t>
  </si>
  <si>
    <t>38.24M</t>
  </si>
  <si>
    <t>33.16M</t>
  </si>
  <si>
    <t>39.15M</t>
  </si>
  <si>
    <t>31.38M</t>
  </si>
  <si>
    <t>34.05M</t>
  </si>
  <si>
    <t>31.06M</t>
  </si>
  <si>
    <t>26.23M</t>
  </si>
  <si>
    <t>26.87M</t>
  </si>
  <si>
    <t>21.89M</t>
  </si>
  <si>
    <t>40.67M</t>
  </si>
  <si>
    <t>33.36M</t>
  </si>
  <si>
    <t>35.16M</t>
  </si>
  <si>
    <t>28.98M</t>
  </si>
  <si>
    <t>23.04M</t>
  </si>
  <si>
    <t>25.75M</t>
  </si>
  <si>
    <t>28.10M</t>
  </si>
  <si>
    <t>39.43M</t>
  </si>
  <si>
    <t>29.23M</t>
  </si>
  <si>
    <t>31.61M</t>
  </si>
  <si>
    <t>29.71M</t>
  </si>
  <si>
    <t>34.31M</t>
  </si>
  <si>
    <t>29.78M</t>
  </si>
  <si>
    <t>29.21M</t>
  </si>
  <si>
    <t>33.26M</t>
  </si>
  <si>
    <t>30.72M</t>
  </si>
  <si>
    <t>32.52M</t>
  </si>
  <si>
    <t>19.01M</t>
  </si>
  <si>
    <t>25.52M</t>
  </si>
  <si>
    <t>34.34M</t>
  </si>
  <si>
    <t>31.27M</t>
  </si>
  <si>
    <t>24.27M</t>
  </si>
  <si>
    <t>21.50M</t>
  </si>
  <si>
    <t>24.98M</t>
  </si>
  <si>
    <t>18.74M</t>
  </si>
  <si>
    <t>16.30M</t>
  </si>
  <si>
    <t>22.62M</t>
  </si>
  <si>
    <t>17.18M</t>
  </si>
  <si>
    <t>22.89M</t>
  </si>
  <si>
    <t>22.34M</t>
  </si>
  <si>
    <t>20.91M</t>
  </si>
  <si>
    <t>14.75M</t>
  </si>
  <si>
    <t>15.08M</t>
  </si>
  <si>
    <t>20.11M</t>
  </si>
  <si>
    <t>25.12M</t>
  </si>
  <si>
    <t>25.93M</t>
  </si>
  <si>
    <t>22.93M</t>
  </si>
  <si>
    <t>24.32M</t>
  </si>
  <si>
    <t>21.77M</t>
  </si>
  <si>
    <t>50.80M</t>
  </si>
  <si>
    <t>35.44M</t>
  </si>
  <si>
    <t>44.04M</t>
  </si>
  <si>
    <t>29.68M</t>
  </si>
  <si>
    <t>17.15M</t>
  </si>
  <si>
    <t>22.16M</t>
  </si>
  <si>
    <t>34.21M</t>
  </si>
  <si>
    <t>40.48M</t>
  </si>
  <si>
    <t>29.54M</t>
  </si>
  <si>
    <t>45.45M</t>
  </si>
  <si>
    <t>29.62M</t>
  </si>
  <si>
    <t>29.20M</t>
  </si>
  <si>
    <t>27.07M</t>
  </si>
  <si>
    <t>32.33M</t>
  </si>
  <si>
    <t>24.83M</t>
  </si>
  <si>
    <t>24.78M</t>
  </si>
  <si>
    <t>21.82M</t>
  </si>
  <si>
    <t>26.95M</t>
  </si>
  <si>
    <t>35.84M</t>
  </si>
  <si>
    <t>4.23M</t>
  </si>
  <si>
    <t>18.18M</t>
  </si>
  <si>
    <t>31.18M</t>
  </si>
  <si>
    <t>44.07M</t>
  </si>
  <si>
    <t>38.86M</t>
  </si>
  <si>
    <t>41.95M</t>
  </si>
  <si>
    <t>41.62M</t>
  </si>
  <si>
    <t>24.64M</t>
  </si>
  <si>
    <t>27.10M</t>
  </si>
  <si>
    <t>24.51M</t>
  </si>
  <si>
    <t>29.04M</t>
  </si>
  <si>
    <t>25.20M</t>
  </si>
  <si>
    <t>18.67M</t>
  </si>
  <si>
    <t>25.80M</t>
  </si>
  <si>
    <t>22.38M</t>
  </si>
  <si>
    <t>15.94M</t>
  </si>
  <si>
    <t>14.13M</t>
  </si>
  <si>
    <t>14.18M</t>
  </si>
  <si>
    <t>21.17M</t>
  </si>
  <si>
    <t>14.22M</t>
  </si>
  <si>
    <t>17.02M</t>
  </si>
  <si>
    <t>16.81M</t>
  </si>
  <si>
    <t>27.59M</t>
  </si>
  <si>
    <t>17.96M</t>
  </si>
  <si>
    <t>29.96M</t>
  </si>
  <si>
    <t>24.23M</t>
  </si>
  <si>
    <t>16.33M</t>
  </si>
  <si>
    <t>14.49M</t>
  </si>
  <si>
    <t>22.91M</t>
  </si>
  <si>
    <t>18.65M</t>
  </si>
  <si>
    <t>18.83M</t>
  </si>
  <si>
    <t>19.29M</t>
  </si>
  <si>
    <t>22.78M</t>
  </si>
  <si>
    <t>20.10M</t>
  </si>
  <si>
    <t>17.71M</t>
  </si>
  <si>
    <t>16.69M</t>
  </si>
  <si>
    <t>13.47M</t>
  </si>
  <si>
    <t>16.63M</t>
  </si>
  <si>
    <t>13.41M</t>
  </si>
  <si>
    <t>11.33M</t>
  </si>
  <si>
    <t>14.82M</t>
  </si>
  <si>
    <t>16.22M</t>
  </si>
  <si>
    <t>11.68M</t>
  </si>
  <si>
    <t>12.44M</t>
  </si>
  <si>
    <t>12.96M</t>
  </si>
  <si>
    <t>19.86M</t>
  </si>
  <si>
    <t>16.94M</t>
  </si>
  <si>
    <t>19.43M</t>
  </si>
  <si>
    <t>17.75M</t>
  </si>
  <si>
    <t>14.76M</t>
  </si>
  <si>
    <t>17.65M</t>
  </si>
  <si>
    <t>18.14M</t>
  </si>
  <si>
    <t>21.05M</t>
  </si>
  <si>
    <t>12.81M</t>
  </si>
  <si>
    <t>25.50M</t>
  </si>
  <si>
    <t>34.62M</t>
  </si>
  <si>
    <t>38.57M</t>
  </si>
  <si>
    <t>20.36M</t>
  </si>
  <si>
    <t>19.58M</t>
  </si>
  <si>
    <t>17.52M</t>
  </si>
  <si>
    <t>18.54M</t>
  </si>
  <si>
    <t>2.10M</t>
  </si>
  <si>
    <t>14.99M</t>
  </si>
  <si>
    <t>10.90M</t>
  </si>
  <si>
    <t>8.57M</t>
  </si>
  <si>
    <t>8.49M</t>
  </si>
  <si>
    <t>15.71M</t>
  </si>
  <si>
    <t>18.05M</t>
  </si>
  <si>
    <t>14.81M</t>
  </si>
  <si>
    <t>12.34M</t>
  </si>
  <si>
    <t>11.26M</t>
  </si>
  <si>
    <t>18.12M</t>
  </si>
  <si>
    <t>18.80M</t>
  </si>
  <si>
    <t>16.82M</t>
  </si>
  <si>
    <t>16.68M</t>
  </si>
  <si>
    <t>21.14M</t>
  </si>
  <si>
    <t>16.24M</t>
  </si>
  <si>
    <t>15.16M</t>
  </si>
  <si>
    <t>13.51M</t>
  </si>
  <si>
    <t>12.58M</t>
  </si>
  <si>
    <t>11.51M</t>
  </si>
  <si>
    <t>16.16M</t>
  </si>
  <si>
    <t>13.95M</t>
  </si>
  <si>
    <t>11.10M</t>
  </si>
  <si>
    <t>13.90M</t>
  </si>
  <si>
    <t>13.72M</t>
  </si>
  <si>
    <t>15.95M</t>
  </si>
  <si>
    <t>15.05M</t>
  </si>
  <si>
    <t>13.57M</t>
  </si>
  <si>
    <t>12.86M</t>
  </si>
  <si>
    <t>10.37M</t>
  </si>
  <si>
    <t>14.91M</t>
  </si>
  <si>
    <t>21.80M</t>
  </si>
  <si>
    <t>13.73M</t>
  </si>
  <si>
    <t>10.83M</t>
  </si>
  <si>
    <t>12.49M</t>
  </si>
  <si>
    <t>14.03M</t>
  </si>
  <si>
    <t>12.01M</t>
  </si>
  <si>
    <t>17.26M</t>
  </si>
  <si>
    <t>17.32M</t>
  </si>
  <si>
    <t>23.56M</t>
  </si>
  <si>
    <t>21.09M</t>
  </si>
  <si>
    <t>18.04M</t>
  </si>
  <si>
    <t>15.03M</t>
  </si>
  <si>
    <t>18.71M</t>
  </si>
  <si>
    <t>13.29M</t>
  </si>
  <si>
    <t>13.63M</t>
  </si>
  <si>
    <t>13.83M</t>
  </si>
  <si>
    <t>16.89M</t>
  </si>
  <si>
    <t>17.36M</t>
  </si>
  <si>
    <t>15.58M</t>
  </si>
  <si>
    <t>16.19M</t>
  </si>
  <si>
    <t>15.79M</t>
  </si>
  <si>
    <t>14.36M</t>
  </si>
  <si>
    <t>24.42M</t>
  </si>
  <si>
    <t>15.81M</t>
  </si>
  <si>
    <t>11.95M</t>
  </si>
  <si>
    <t>15.77M</t>
  </si>
  <si>
    <t>19.96M</t>
  </si>
  <si>
    <t>14.07M</t>
  </si>
  <si>
    <t>14.96M</t>
  </si>
  <si>
    <t>12.68M</t>
  </si>
  <si>
    <t>14.06M</t>
  </si>
  <si>
    <t>12.29M</t>
  </si>
  <si>
    <t>12.04M</t>
  </si>
  <si>
    <t>12.92M</t>
  </si>
  <si>
    <t>12.24M</t>
  </si>
  <si>
    <t>9.89M</t>
  </si>
  <si>
    <t>11.87M</t>
  </si>
  <si>
    <t>19.90M</t>
  </si>
  <si>
    <t>12.25M</t>
  </si>
  <si>
    <t>13.56M</t>
  </si>
  <si>
    <t>10.10M</t>
  </si>
  <si>
    <t>9.94M</t>
  </si>
  <si>
    <t>34.65M</t>
  </si>
  <si>
    <t>12.23M</t>
  </si>
  <si>
    <t>10.19M</t>
  </si>
  <si>
    <t>13.26M</t>
  </si>
  <si>
    <t>10.01M</t>
  </si>
  <si>
    <t>6.29M</t>
  </si>
  <si>
    <t>10.63M</t>
  </si>
  <si>
    <t>9.05M</t>
  </si>
  <si>
    <t>11.94M</t>
  </si>
  <si>
    <t>13.34M</t>
  </si>
  <si>
    <t>12.33M</t>
  </si>
  <si>
    <t>14.31M</t>
  </si>
  <si>
    <t>13.77M</t>
  </si>
  <si>
    <t>14.87M</t>
  </si>
  <si>
    <t>17.40M</t>
  </si>
  <si>
    <t>10.72M</t>
  </si>
  <si>
    <t>12.39M</t>
  </si>
  <si>
    <t>16.60M</t>
  </si>
  <si>
    <t>13.67M</t>
  </si>
  <si>
    <t>11.91M</t>
  </si>
  <si>
    <t>18.24M</t>
  </si>
  <si>
    <t>18.34M</t>
  </si>
  <si>
    <t>13.15M</t>
  </si>
  <si>
    <t>14.69M</t>
  </si>
  <si>
    <t>11.56M</t>
  </si>
  <si>
    <t>14.30M</t>
  </si>
  <si>
    <t>11.72M</t>
  </si>
  <si>
    <t>18.61M</t>
  </si>
  <si>
    <t>15.20M</t>
  </si>
  <si>
    <t>23.59M</t>
  </si>
  <si>
    <t>22.54M</t>
  </si>
  <si>
    <t>19.15M</t>
  </si>
  <si>
    <t>12.97M</t>
  </si>
  <si>
    <t>14.39M</t>
  </si>
  <si>
    <t>13.87M</t>
  </si>
  <si>
    <t>10.66M</t>
  </si>
  <si>
    <t>8.41M</t>
  </si>
  <si>
    <t>12.30M</t>
  </si>
  <si>
    <t>13.27M</t>
  </si>
  <si>
    <t>10.44M</t>
  </si>
  <si>
    <t>17.10M</t>
  </si>
  <si>
    <t>29.00M</t>
  </si>
  <si>
    <t>31.20M</t>
  </si>
  <si>
    <t>22.60M</t>
  </si>
  <si>
    <t>31.28M</t>
  </si>
  <si>
    <t>16.23M</t>
  </si>
  <si>
    <t>20.16M</t>
  </si>
  <si>
    <t>17.43M</t>
  </si>
  <si>
    <t>23.95M</t>
  </si>
  <si>
    <t>15.35M</t>
  </si>
  <si>
    <t>15.93M</t>
  </si>
  <si>
    <t>15.06M</t>
  </si>
  <si>
    <t>20.08M</t>
  </si>
  <si>
    <t>18.48M</t>
  </si>
  <si>
    <t>16.80M</t>
  </si>
  <si>
    <t>14.42M</t>
  </si>
  <si>
    <t>18.21M</t>
  </si>
  <si>
    <t>15.99M</t>
  </si>
  <si>
    <t>12.75M</t>
  </si>
  <si>
    <t>20.46M</t>
  </si>
  <si>
    <t>15.09M</t>
  </si>
  <si>
    <t>14.57M</t>
  </si>
  <si>
    <t>18.75M</t>
  </si>
  <si>
    <t>20.39M</t>
  </si>
  <si>
    <t>23.45M</t>
  </si>
  <si>
    <t>27.95M</t>
  </si>
  <si>
    <t>19.65M</t>
  </si>
  <si>
    <t>15.69M</t>
  </si>
  <si>
    <t>13.97M</t>
  </si>
  <si>
    <t>48.90M</t>
  </si>
  <si>
    <t>32.31M</t>
  </si>
  <si>
    <t>17.85M</t>
  </si>
  <si>
    <t>17.45M</t>
  </si>
  <si>
    <t>22.47M</t>
  </si>
  <si>
    <t>4.45M</t>
  </si>
  <si>
    <t>19.89M</t>
  </si>
  <si>
    <t>20.71M</t>
  </si>
  <si>
    <t>19.92M</t>
  </si>
  <si>
    <t>25.61M</t>
  </si>
  <si>
    <t>25.40M</t>
  </si>
  <si>
    <t>35.50M</t>
  </si>
  <si>
    <t>21.41M</t>
  </si>
  <si>
    <t>25.92M</t>
  </si>
  <si>
    <t>25.58M</t>
  </si>
  <si>
    <t>28.49M</t>
  </si>
  <si>
    <t>44.83M</t>
  </si>
  <si>
    <t>40.36M</t>
  </si>
  <si>
    <t>24.16M</t>
  </si>
  <si>
    <t>21.53M</t>
  </si>
  <si>
    <t>20.32M</t>
  </si>
  <si>
    <t>21.57M</t>
  </si>
  <si>
    <t>33.01M</t>
  </si>
  <si>
    <t>29.99M</t>
  </si>
  <si>
    <t>34.77M</t>
  </si>
  <si>
    <t>32.87M</t>
  </si>
  <si>
    <t>23.77M</t>
  </si>
  <si>
    <t>20.87M</t>
  </si>
  <si>
    <t>23.47M</t>
  </si>
  <si>
    <t>16.93M</t>
  </si>
  <si>
    <t>15.15M</t>
  </si>
  <si>
    <t>10.08M</t>
  </si>
  <si>
    <t>6.77M</t>
  </si>
  <si>
    <t>8.88M</t>
  </si>
  <si>
    <t>12.56M</t>
  </si>
  <si>
    <t>8.90M</t>
  </si>
  <si>
    <t>16.04M</t>
  </si>
  <si>
    <t>19.69M</t>
  </si>
  <si>
    <t>25.19M</t>
  </si>
  <si>
    <t>21.59M</t>
  </si>
  <si>
    <t>22.30M</t>
  </si>
  <si>
    <t>24.86M</t>
  </si>
  <si>
    <t>18.52M</t>
  </si>
  <si>
    <t>19.30M</t>
  </si>
  <si>
    <t>17.58M</t>
  </si>
  <si>
    <t>16.37M</t>
  </si>
  <si>
    <t>20.74M</t>
  </si>
  <si>
    <t>25.60M</t>
  </si>
  <si>
    <t>26.93M</t>
  </si>
  <si>
    <t>33.83M</t>
  </si>
  <si>
    <t>30.57M</t>
  </si>
  <si>
    <t>19.05M</t>
  </si>
  <si>
    <t>16.56M</t>
  </si>
  <si>
    <t>14.25M</t>
  </si>
  <si>
    <t>14.27M</t>
  </si>
  <si>
    <t>19.76M</t>
  </si>
  <si>
    <t>21.99M</t>
  </si>
  <si>
    <t>17.56M</t>
  </si>
  <si>
    <t>15.44M</t>
  </si>
  <si>
    <t>21.40M</t>
  </si>
  <si>
    <t>13.37M</t>
  </si>
  <si>
    <t>17.92M</t>
  </si>
  <si>
    <t>12.74M</t>
  </si>
  <si>
    <t>12.46M</t>
  </si>
  <si>
    <t>30.49M</t>
  </si>
  <si>
    <t>17.31M</t>
  </si>
  <si>
    <t>20.88M</t>
  </si>
  <si>
    <t>23.32M</t>
  </si>
  <si>
    <t>13.40M</t>
  </si>
  <si>
    <t>11.61M</t>
  </si>
  <si>
    <t>8.55M</t>
  </si>
  <si>
    <t>15.74M</t>
  </si>
  <si>
    <t>8.61M</t>
  </si>
  <si>
    <t>10.53M</t>
  </si>
  <si>
    <t>15.85M</t>
  </si>
  <si>
    <t>12.48M</t>
  </si>
  <si>
    <t>23.41M</t>
  </si>
  <si>
    <t>29.67M</t>
  </si>
  <si>
    <t>14.01M</t>
  </si>
  <si>
    <t>14.28M</t>
  </si>
  <si>
    <t>12.85M</t>
  </si>
  <si>
    <t>15.32M</t>
  </si>
  <si>
    <t>17.42M</t>
  </si>
  <si>
    <t>18.49M</t>
  </si>
  <si>
    <t>14.15M</t>
  </si>
  <si>
    <t>12.59M</t>
  </si>
  <si>
    <t>24.04M</t>
  </si>
  <si>
    <t>18.88M</t>
  </si>
  <si>
    <t>17.34M</t>
  </si>
  <si>
    <t>33.06M</t>
  </si>
  <si>
    <t>26.25M</t>
  </si>
  <si>
    <t>23.18M</t>
  </si>
  <si>
    <t>10.91M</t>
  </si>
  <si>
    <t>11.97M</t>
  </si>
  <si>
    <t>11.66M</t>
  </si>
  <si>
    <t>15.55M</t>
  </si>
  <si>
    <t>20.45M</t>
  </si>
  <si>
    <t>16.75M</t>
  </si>
  <si>
    <t>11.08M</t>
  </si>
  <si>
    <t>15.37M</t>
  </si>
  <si>
    <t>12.37M</t>
  </si>
  <si>
    <t>18.23M</t>
  </si>
  <si>
    <t>21.94M</t>
  </si>
  <si>
    <t>15.73M</t>
  </si>
  <si>
    <t>10.40M</t>
  </si>
  <si>
    <t>11.30M</t>
  </si>
  <si>
    <t>10.75M</t>
  </si>
  <si>
    <t>9.70M</t>
  </si>
  <si>
    <t>7.57M</t>
  </si>
  <si>
    <t>8.35M</t>
  </si>
  <si>
    <t>9.34M</t>
  </si>
  <si>
    <t>8.52M</t>
  </si>
  <si>
    <t>14.10M</t>
  </si>
  <si>
    <t>14.29M</t>
  </si>
  <si>
    <t>11.19M</t>
  </si>
  <si>
    <t>11.69M</t>
  </si>
  <si>
    <t>8.96M</t>
  </si>
  <si>
    <t>16.21M</t>
  </si>
  <si>
    <t>16.06M</t>
  </si>
  <si>
    <t>12.62M</t>
  </si>
  <si>
    <t>23.07M</t>
  </si>
  <si>
    <t>9.60M</t>
  </si>
  <si>
    <t>8.27M</t>
  </si>
  <si>
    <t>11.84M</t>
  </si>
  <si>
    <t>13.66M</t>
  </si>
  <si>
    <t>10.11M</t>
  </si>
  <si>
    <t>8.20M</t>
  </si>
  <si>
    <t>7.42M</t>
  </si>
  <si>
    <t>12.41M</t>
  </si>
  <si>
    <t>20.12M</t>
  </si>
  <si>
    <t>18.85M</t>
  </si>
  <si>
    <t>20.89M</t>
  </si>
  <si>
    <t>18.02M</t>
  </si>
  <si>
    <t>24.19M</t>
  </si>
  <si>
    <t>18.57M</t>
  </si>
  <si>
    <t>11.38M</t>
  </si>
  <si>
    <t>12.17M</t>
  </si>
  <si>
    <t>21.69M</t>
  </si>
  <si>
    <t>19.28M</t>
  </si>
  <si>
    <t>24.69M</t>
  </si>
  <si>
    <t>15.01M</t>
  </si>
  <si>
    <t>14.43M</t>
  </si>
  <si>
    <t>17.19M</t>
  </si>
  <si>
    <t>19.18M</t>
  </si>
  <si>
    <t>26.09M</t>
  </si>
  <si>
    <t>26.51M</t>
  </si>
  <si>
    <t>19.17M</t>
  </si>
  <si>
    <t>19.42M</t>
  </si>
  <si>
    <t>28.81M</t>
  </si>
  <si>
    <t>15.07M</t>
  </si>
  <si>
    <t>21.61M</t>
  </si>
  <si>
    <t>16.55M</t>
  </si>
  <si>
    <t>23.33M</t>
  </si>
  <si>
    <t>17.88M</t>
  </si>
  <si>
    <t>17.55M</t>
  </si>
  <si>
    <t>15.02M</t>
  </si>
  <si>
    <t>14.92M</t>
  </si>
  <si>
    <t>17.46M</t>
  </si>
  <si>
    <t>17.23M</t>
  </si>
  <si>
    <t>25.94M</t>
  </si>
  <si>
    <t>11.20M</t>
  </si>
  <si>
    <t>13.79M</t>
  </si>
  <si>
    <t>17.28M</t>
  </si>
  <si>
    <t>15.10M</t>
  </si>
  <si>
    <t>25.55M</t>
  </si>
  <si>
    <t>21.00M</t>
  </si>
  <si>
    <t>16.62M</t>
  </si>
  <si>
    <t>24.40M</t>
  </si>
  <si>
    <t>29.66M</t>
  </si>
  <si>
    <t>22.11M</t>
  </si>
  <si>
    <t>18.68M</t>
  </si>
  <si>
    <t>21.93M</t>
  </si>
  <si>
    <t>22.12M</t>
  </si>
  <si>
    <t>20.81M</t>
  </si>
  <si>
    <t>13.09M</t>
  </si>
  <si>
    <t>13.39M</t>
  </si>
  <si>
    <t>12.40M</t>
  </si>
  <si>
    <t>55.34M</t>
  </si>
  <si>
    <t>3.68M</t>
  </si>
  <si>
    <t>27.73M</t>
  </si>
  <si>
    <t>23.83M</t>
  </si>
  <si>
    <t>21.29M</t>
  </si>
  <si>
    <t>16.92M</t>
  </si>
  <si>
    <t>25.06M</t>
  </si>
  <si>
    <t>18.30M</t>
  </si>
  <si>
    <t>22.13M</t>
  </si>
  <si>
    <t>15.84M</t>
  </si>
  <si>
    <t>22.31M</t>
  </si>
  <si>
    <t>28.24M</t>
  </si>
  <si>
    <t>21.11M</t>
  </si>
  <si>
    <t>18.66M</t>
  </si>
  <si>
    <t>23.17M</t>
  </si>
  <si>
    <t>57.14M</t>
  </si>
  <si>
    <t>23.99M</t>
  </si>
  <si>
    <t>21.16M</t>
  </si>
  <si>
    <t>20.34M</t>
  </si>
  <si>
    <t>26.66M</t>
  </si>
  <si>
    <t>23.93M</t>
  </si>
  <si>
    <t>31.99M</t>
  </si>
  <si>
    <t>31.04M</t>
  </si>
  <si>
    <t>25.53M</t>
  </si>
  <si>
    <t>26.63M</t>
  </si>
  <si>
    <t>27.18M</t>
  </si>
  <si>
    <t>9.80M</t>
  </si>
  <si>
    <t>11.58M</t>
  </si>
  <si>
    <t>13.98M</t>
  </si>
  <si>
    <t>15.17M</t>
  </si>
  <si>
    <t>18.62M</t>
  </si>
  <si>
    <t>15.33M</t>
  </si>
  <si>
    <t>13.64M</t>
  </si>
  <si>
    <t>18.59M</t>
  </si>
  <si>
    <t>18.53M</t>
  </si>
  <si>
    <t>21.97M</t>
  </si>
  <si>
    <t>18.86M</t>
  </si>
  <si>
    <t>16.11M</t>
  </si>
  <si>
    <t>31.78M</t>
  </si>
  <si>
    <t>42.94M</t>
  </si>
  <si>
    <t>37.16M</t>
  </si>
  <si>
    <t>28.09M</t>
  </si>
  <si>
    <t>26.65M</t>
  </si>
  <si>
    <t>36.13M</t>
  </si>
  <si>
    <t>23.01M</t>
  </si>
  <si>
    <t>28.80M</t>
  </si>
  <si>
    <t>22.05M</t>
  </si>
  <si>
    <t>41.35M</t>
  </si>
  <si>
    <t>22.66M</t>
  </si>
  <si>
    <t>22.69M</t>
  </si>
  <si>
    <t>22.81M</t>
  </si>
  <si>
    <t>21.03M</t>
  </si>
  <si>
    <t>25.65M</t>
  </si>
  <si>
    <t>21.21M</t>
  </si>
  <si>
    <t>28.07M</t>
  </si>
  <si>
    <t>31.53M</t>
  </si>
  <si>
    <t>28.03M</t>
  </si>
  <si>
    <t>29.45M</t>
  </si>
  <si>
    <t>1.04M</t>
  </si>
  <si>
    <t>19.81M</t>
  </si>
  <si>
    <t>19.80M</t>
  </si>
  <si>
    <t>23.81M</t>
  </si>
  <si>
    <t>15.28M</t>
  </si>
  <si>
    <t>22.90M</t>
  </si>
  <si>
    <t>19.71M</t>
  </si>
  <si>
    <t>17.76M</t>
  </si>
  <si>
    <t>16.59M</t>
  </si>
  <si>
    <t>26.41M</t>
  </si>
  <si>
    <t>21.18M</t>
  </si>
  <si>
    <t>37.26M</t>
  </si>
  <si>
    <t>20.69M</t>
  </si>
  <si>
    <t>15.12M</t>
  </si>
  <si>
    <t>10.50M</t>
  </si>
  <si>
    <t>18.09M</t>
  </si>
  <si>
    <t>19.00M</t>
  </si>
  <si>
    <t>17.25M</t>
  </si>
  <si>
    <t>28.79M</t>
  </si>
  <si>
    <t>16.43M</t>
  </si>
  <si>
    <t>16.98M</t>
  </si>
  <si>
    <t>18.51M</t>
  </si>
  <si>
    <t>30.89M</t>
  </si>
  <si>
    <t>18.10M</t>
  </si>
  <si>
    <t>19.32M</t>
  </si>
  <si>
    <t>26.92M</t>
  </si>
  <si>
    <t>19.24M</t>
  </si>
  <si>
    <t>26.61M</t>
  </si>
  <si>
    <t>25.69M</t>
  </si>
  <si>
    <t>18.13M</t>
  </si>
  <si>
    <t>18.47M</t>
  </si>
  <si>
    <t>19.41M</t>
  </si>
  <si>
    <t>24.48M</t>
  </si>
  <si>
    <t>19.26M</t>
  </si>
  <si>
    <t>27.49M</t>
  </si>
  <si>
    <t>18.44M</t>
  </si>
  <si>
    <t>20.80M</t>
  </si>
  <si>
    <t>17.72M</t>
  </si>
  <si>
    <t>17.86M</t>
  </si>
  <si>
    <t>35.01M</t>
  </si>
  <si>
    <t>18.39M</t>
  </si>
  <si>
    <t>16.54M</t>
  </si>
  <si>
    <t>17.38M</t>
  </si>
  <si>
    <t>25.84M</t>
  </si>
  <si>
    <t>22.84M</t>
  </si>
  <si>
    <t>19.70M</t>
  </si>
  <si>
    <t>17.01M</t>
  </si>
  <si>
    <t>18.72M</t>
  </si>
  <si>
    <t>12.82M</t>
  </si>
  <si>
    <t>15.64M</t>
  </si>
  <si>
    <t>49.49M</t>
  </si>
  <si>
    <t>21.54M</t>
  </si>
  <si>
    <t>17.59M</t>
  </si>
  <si>
    <t>18.41M</t>
  </si>
  <si>
    <t>17.94M</t>
  </si>
  <si>
    <t>18.90M</t>
  </si>
  <si>
    <t>18.96M</t>
  </si>
  <si>
    <t>12.35M</t>
  </si>
  <si>
    <t>13.92M</t>
  </si>
  <si>
    <t>15.78M</t>
  </si>
  <si>
    <t>17.80M</t>
  </si>
  <si>
    <t>15.46M</t>
  </si>
  <si>
    <t>28.16M</t>
  </si>
  <si>
    <t>36.51M</t>
  </si>
  <si>
    <t>26.31M</t>
  </si>
  <si>
    <t>16.18M</t>
  </si>
  <si>
    <t>12.87M</t>
  </si>
  <si>
    <t>16.99M</t>
  </si>
  <si>
    <t>19.07M</t>
  </si>
  <si>
    <t>17.57M</t>
  </si>
  <si>
    <t>28.01M</t>
  </si>
  <si>
    <t>19.61M</t>
  </si>
  <si>
    <t>17.24M</t>
  </si>
  <si>
    <t>14.74M</t>
  </si>
  <si>
    <t>13.30M</t>
  </si>
  <si>
    <t>15.61M</t>
  </si>
  <si>
    <t>15.43M</t>
  </si>
  <si>
    <t>17.97M</t>
  </si>
  <si>
    <t>25.22M</t>
  </si>
  <si>
    <t>13.62M</t>
  </si>
  <si>
    <t>22.50M</t>
  </si>
  <si>
    <t>21.27M</t>
  </si>
  <si>
    <t>1.03M</t>
  </si>
  <si>
    <t>38.85M</t>
  </si>
  <si>
    <t>45.64M</t>
  </si>
  <si>
    <t>27.52M</t>
  </si>
  <si>
    <t>40.75M</t>
  </si>
  <si>
    <t>32.93M</t>
  </si>
  <si>
    <t>28.72M</t>
  </si>
  <si>
    <t>21.36M</t>
  </si>
  <si>
    <t>20.07M</t>
  </si>
  <si>
    <t>20.86M</t>
  </si>
  <si>
    <t>24.03M</t>
  </si>
  <si>
    <t>13.86M</t>
  </si>
  <si>
    <t>23.06M</t>
  </si>
  <si>
    <t>16.85M</t>
  </si>
  <si>
    <t>16.02M</t>
  </si>
  <si>
    <t>25.24M</t>
  </si>
  <si>
    <t>22.96M</t>
  </si>
  <si>
    <t>28.17M</t>
  </si>
  <si>
    <t>14.88M</t>
  </si>
  <si>
    <t>26.22M</t>
  </si>
  <si>
    <t>14.24M</t>
  </si>
  <si>
    <t>2.51M</t>
  </si>
  <si>
    <t>13.58M</t>
  </si>
  <si>
    <t>13.78M</t>
  </si>
  <si>
    <t>11.21M</t>
  </si>
  <si>
    <t>14.73M</t>
  </si>
  <si>
    <t>13.75M</t>
  </si>
  <si>
    <t>10.23M</t>
  </si>
  <si>
    <t>21.56M</t>
  </si>
  <si>
    <t>32.11M</t>
  </si>
  <si>
    <t>25.46M</t>
  </si>
  <si>
    <t>16.42M</t>
  </si>
  <si>
    <t>15.65M</t>
  </si>
  <si>
    <t>15.89M</t>
  </si>
  <si>
    <t>17.74M</t>
  </si>
  <si>
    <t>17.83M</t>
  </si>
  <si>
    <t>19.64M</t>
  </si>
  <si>
    <t>18.40M</t>
  </si>
  <si>
    <t>23.38M</t>
  </si>
  <si>
    <t>19.31M</t>
  </si>
  <si>
    <t>17.03M</t>
  </si>
  <si>
    <t>11.71M</t>
  </si>
  <si>
    <t>18.25M</t>
  </si>
  <si>
    <t>11.78M</t>
  </si>
  <si>
    <t>11.48M</t>
  </si>
  <si>
    <t>14.46M</t>
  </si>
  <si>
    <t>15.38M</t>
  </si>
  <si>
    <t>17.95M</t>
  </si>
  <si>
    <t>16.29M</t>
  </si>
  <si>
    <t>18.87M</t>
  </si>
  <si>
    <t>22.10M</t>
  </si>
  <si>
    <t>22.88M</t>
  </si>
  <si>
    <t>13.81M</t>
  </si>
  <si>
    <t>17.99M</t>
  </si>
  <si>
    <t>17.90M</t>
  </si>
  <si>
    <t>43.09M</t>
  </si>
  <si>
    <t>25.44M</t>
  </si>
  <si>
    <t>20.52M</t>
  </si>
  <si>
    <t>23.40M</t>
  </si>
  <si>
    <t>16.88M</t>
  </si>
  <si>
    <t>16.83M</t>
  </si>
  <si>
    <t>22.97M</t>
  </si>
  <si>
    <t>11.67M</t>
  </si>
  <si>
    <t>9.96M</t>
  </si>
  <si>
    <t>13.70M</t>
  </si>
  <si>
    <t>13.36M</t>
  </si>
  <si>
    <t>39.74M</t>
  </si>
  <si>
    <t>24.52M</t>
  </si>
  <si>
    <t>19.45M</t>
  </si>
  <si>
    <t>18.38M</t>
  </si>
  <si>
    <t>17.64M</t>
  </si>
  <si>
    <t>13.08M</t>
  </si>
  <si>
    <t>29.59M</t>
  </si>
  <si>
    <t>24.77M</t>
  </si>
  <si>
    <t>29.13M</t>
  </si>
  <si>
    <t>27.65M</t>
  </si>
  <si>
    <t>21.01M</t>
  </si>
  <si>
    <t>17.35M</t>
  </si>
  <si>
    <t>14.14M</t>
  </si>
  <si>
    <t>19.22M</t>
  </si>
  <si>
    <t>21.98M</t>
  </si>
  <si>
    <t>22.70M</t>
  </si>
  <si>
    <t>26.76M</t>
  </si>
  <si>
    <t>24.91M</t>
  </si>
  <si>
    <t>25.78M</t>
  </si>
  <si>
    <t>31.05M</t>
  </si>
  <si>
    <t>16.87M</t>
  </si>
  <si>
    <t>17.33M</t>
  </si>
  <si>
    <t>25.11M</t>
  </si>
  <si>
    <t>27.93M</t>
  </si>
  <si>
    <t>19.21M</t>
  </si>
  <si>
    <t>1.30M</t>
  </si>
  <si>
    <t>19.72M</t>
  </si>
  <si>
    <t>27.20M</t>
  </si>
  <si>
    <t>21.49M</t>
  </si>
  <si>
    <t>15.52M</t>
  </si>
  <si>
    <t>14.20M</t>
  </si>
  <si>
    <t>23.75M</t>
  </si>
  <si>
    <t>16.71M</t>
  </si>
  <si>
    <t>12.20M</t>
  </si>
  <si>
    <t>24.65M</t>
  </si>
  <si>
    <t>14.66M</t>
  </si>
  <si>
    <t>12.69M</t>
  </si>
  <si>
    <t>15.57M</t>
  </si>
  <si>
    <t>16.65M</t>
  </si>
  <si>
    <t>22.48M</t>
  </si>
  <si>
    <t>20.25M</t>
  </si>
  <si>
    <t>19.47M</t>
  </si>
  <si>
    <t>15.62M</t>
  </si>
  <si>
    <t>13.69M</t>
  </si>
  <si>
    <t>23.90M</t>
  </si>
  <si>
    <t>29.64M</t>
  </si>
  <si>
    <t>27.44M</t>
  </si>
  <si>
    <t>16.20M</t>
  </si>
  <si>
    <t>24.26M</t>
  </si>
  <si>
    <t>17.37M</t>
  </si>
  <si>
    <t>17.13M</t>
  </si>
  <si>
    <t>34.54M</t>
  </si>
  <si>
    <t>39.85M</t>
  </si>
  <si>
    <t>28.78M</t>
  </si>
  <si>
    <t>20.13M</t>
  </si>
  <si>
    <t>53.96M</t>
  </si>
  <si>
    <t>40.83M</t>
  </si>
  <si>
    <t>52.08M</t>
  </si>
  <si>
    <t>27.02M</t>
  </si>
  <si>
    <t>35.14M</t>
  </si>
  <si>
    <t>60.23M</t>
  </si>
  <si>
    <t>53.40M</t>
  </si>
  <si>
    <t>38.76M</t>
  </si>
  <si>
    <t>32.46M</t>
  </si>
  <si>
    <t>37.59M</t>
  </si>
  <si>
    <t>43.42M</t>
  </si>
  <si>
    <t>32.95M</t>
  </si>
  <si>
    <t>45.69M</t>
  </si>
  <si>
    <t>41.04M</t>
  </si>
  <si>
    <t>37.47M</t>
  </si>
  <si>
    <t>48.45M</t>
  </si>
  <si>
    <t>45.77M</t>
  </si>
  <si>
    <t>60.85M</t>
  </si>
  <si>
    <t>88.36M</t>
  </si>
  <si>
    <t>73.30M</t>
  </si>
  <si>
    <t>53.55M</t>
  </si>
  <si>
    <t>39.80M</t>
  </si>
  <si>
    <t>54.30M</t>
  </si>
  <si>
    <t>68.04M</t>
  </si>
  <si>
    <t>56.81M</t>
  </si>
  <si>
    <t>79.31M</t>
  </si>
  <si>
    <t>37.75M</t>
  </si>
  <si>
    <t>47.75M</t>
  </si>
  <si>
    <t>47.97M</t>
  </si>
  <si>
    <t>95.35M</t>
  </si>
  <si>
    <t>67.68M</t>
  </si>
  <si>
    <t>54.67M</t>
  </si>
  <si>
    <t>62.59M</t>
  </si>
  <si>
    <t>54.84M</t>
  </si>
  <si>
    <t>50.63M</t>
  </si>
  <si>
    <t>50.01M</t>
  </si>
  <si>
    <t>35.05M</t>
  </si>
  <si>
    <t>91.51M</t>
  </si>
  <si>
    <t>89.82M</t>
  </si>
  <si>
    <t>54.76M</t>
  </si>
  <si>
    <t>54.96M</t>
  </si>
  <si>
    <t>48.26M</t>
  </si>
  <si>
    <t>45.28M</t>
  </si>
  <si>
    <t>37.04M</t>
  </si>
  <si>
    <t>42.99M</t>
  </si>
  <si>
    <t>41.75M</t>
  </si>
  <si>
    <t>39.28M</t>
  </si>
  <si>
    <t>30.28M</t>
  </si>
  <si>
    <t>41.85M</t>
  </si>
  <si>
    <t>41.71M</t>
  </si>
  <si>
    <t>31.80M</t>
  </si>
  <si>
    <t>41.44M</t>
  </si>
  <si>
    <t>37.49M</t>
  </si>
  <si>
    <t>38.03M</t>
  </si>
  <si>
    <t>42.01M</t>
  </si>
  <si>
    <t>37.46M</t>
  </si>
  <si>
    <t>32.77M</t>
  </si>
  <si>
    <t>49.09M</t>
  </si>
  <si>
    <t>49.00M</t>
  </si>
  <si>
    <t>41.76M</t>
  </si>
  <si>
    <t>30.35M</t>
  </si>
  <si>
    <t>53.63M</t>
  </si>
  <si>
    <t>35.83M</t>
  </si>
  <si>
    <t>79.51M</t>
  </si>
  <si>
    <t>88.55M</t>
  </si>
  <si>
    <t>3.27M</t>
  </si>
  <si>
    <t>58.83M</t>
  </si>
  <si>
    <t>34.78M</t>
  </si>
  <si>
    <t>44.22M</t>
  </si>
  <si>
    <t>41.96M</t>
  </si>
  <si>
    <t>40.18M</t>
  </si>
  <si>
    <t>41.56M</t>
  </si>
  <si>
    <t>55.02M</t>
  </si>
  <si>
    <t>36.31M</t>
  </si>
  <si>
    <t>35.56M</t>
  </si>
  <si>
    <t>36.56M</t>
  </si>
  <si>
    <t>34.28M</t>
  </si>
  <si>
    <t>37.51M</t>
  </si>
  <si>
    <t>31.66M</t>
  </si>
  <si>
    <t>35.91M</t>
  </si>
  <si>
    <t>66.60M</t>
  </si>
  <si>
    <t>30.07M</t>
  </si>
  <si>
    <t>30.95M</t>
  </si>
  <si>
    <t>31.90M</t>
  </si>
  <si>
    <t>25.88M</t>
  </si>
  <si>
    <t>27.83M</t>
  </si>
  <si>
    <t>55.09M</t>
  </si>
  <si>
    <t>39.34M</t>
  </si>
  <si>
    <t>45.08M</t>
  </si>
  <si>
    <t>37.39M</t>
  </si>
  <si>
    <t>28.29M</t>
  </si>
  <si>
    <t>26.80M</t>
  </si>
  <si>
    <t>29.83M</t>
  </si>
  <si>
    <t>49.40M</t>
  </si>
  <si>
    <t>23.58M</t>
  </si>
  <si>
    <t>30.30M</t>
  </si>
  <si>
    <t>21.15M</t>
  </si>
  <si>
    <t>12.09M</t>
  </si>
  <si>
    <t>39.94M</t>
  </si>
  <si>
    <t>30.27M</t>
  </si>
  <si>
    <t>33.42M</t>
  </si>
  <si>
    <t>35.86M</t>
  </si>
  <si>
    <t>26.06M</t>
  </si>
  <si>
    <t>35.90M</t>
  </si>
  <si>
    <t>30.59M</t>
  </si>
  <si>
    <t>22.37M</t>
  </si>
  <si>
    <t>26.15M</t>
  </si>
  <si>
    <t>37.24M</t>
  </si>
  <si>
    <t>46.68M</t>
  </si>
  <si>
    <t>27.90M</t>
  </si>
  <si>
    <t>47.85M</t>
  </si>
  <si>
    <t>44.12M</t>
  </si>
  <si>
    <t>30.41M</t>
  </si>
  <si>
    <t>35.51M</t>
  </si>
  <si>
    <t>27.70M</t>
  </si>
  <si>
    <t>34.76M</t>
  </si>
  <si>
    <t>24.11M</t>
  </si>
  <si>
    <t>28.28M</t>
  </si>
  <si>
    <t>20.00M</t>
  </si>
  <si>
    <t>20.19M</t>
  </si>
  <si>
    <t>24.22M</t>
  </si>
  <si>
    <t>21.31M</t>
  </si>
  <si>
    <t>20.14M</t>
  </si>
  <si>
    <t>36.11M</t>
  </si>
  <si>
    <t>46.41M</t>
  </si>
  <si>
    <t>37.22M</t>
  </si>
  <si>
    <t>70.90M</t>
  </si>
  <si>
    <t>60.33M</t>
  </si>
  <si>
    <t>55.51M</t>
  </si>
  <si>
    <t>33.14M</t>
  </si>
  <si>
    <t>34.35M</t>
  </si>
  <si>
    <t>34.69M</t>
  </si>
  <si>
    <t>38.15M</t>
  </si>
  <si>
    <t>33.28M</t>
  </si>
  <si>
    <t>22.77M</t>
  </si>
  <si>
    <t>33.49M</t>
  </si>
  <si>
    <t>1.62M</t>
  </si>
  <si>
    <t>30.97M</t>
  </si>
  <si>
    <t>24.97M</t>
  </si>
  <si>
    <t>36.25M</t>
  </si>
  <si>
    <t>55.37M</t>
  </si>
  <si>
    <t>48.62M</t>
  </si>
  <si>
    <t>40.63M</t>
  </si>
  <si>
    <t>37.85M</t>
  </si>
  <si>
    <t>40.38M</t>
  </si>
  <si>
    <t>35.36M</t>
  </si>
  <si>
    <t>27.57M</t>
  </si>
  <si>
    <t>40.09M</t>
  </si>
  <si>
    <t>38.38M</t>
  </si>
  <si>
    <t>27.14M</t>
  </si>
  <si>
    <t>32.61M</t>
  </si>
  <si>
    <t>30.12M</t>
  </si>
  <si>
    <t>49.61M</t>
  </si>
  <si>
    <t>40.06M</t>
  </si>
  <si>
    <t>41.07M</t>
  </si>
  <si>
    <t>19.44M</t>
  </si>
  <si>
    <t>33.00M</t>
  </si>
  <si>
    <t>24.62M</t>
  </si>
  <si>
    <t>25.76M</t>
  </si>
  <si>
    <t>23.55M</t>
  </si>
  <si>
    <t>50.62M</t>
  </si>
  <si>
    <t>44.36M</t>
  </si>
  <si>
    <t>62.51M</t>
  </si>
  <si>
    <t>55.15M</t>
  </si>
  <si>
    <t>55.35M</t>
  </si>
  <si>
    <t>103.89M</t>
  </si>
  <si>
    <t>57.77M</t>
  </si>
  <si>
    <t>46.75M</t>
  </si>
  <si>
    <t>36.92M</t>
  </si>
  <si>
    <t>37.48M</t>
  </si>
  <si>
    <t>53.88M</t>
  </si>
  <si>
    <t>52.77M</t>
  </si>
  <si>
    <t>30.64M</t>
  </si>
  <si>
    <t>26.98M</t>
  </si>
  <si>
    <t>44.81M</t>
  </si>
  <si>
    <t>43.26M</t>
  </si>
  <si>
    <t>33.47M</t>
  </si>
  <si>
    <t>32.58M</t>
  </si>
  <si>
    <t>39.72M</t>
  </si>
  <si>
    <t>41.92M</t>
  </si>
  <si>
    <t>30.47M</t>
  </si>
  <si>
    <t>40.21M</t>
  </si>
  <si>
    <t>33.04M</t>
  </si>
  <si>
    <t>32.73M</t>
  </si>
  <si>
    <t>36.26M</t>
  </si>
  <si>
    <t>36.08M</t>
  </si>
  <si>
    <t>26.24M</t>
  </si>
  <si>
    <t>21.88M</t>
  </si>
  <si>
    <t>25.01M</t>
  </si>
  <si>
    <t>29.14M</t>
  </si>
  <si>
    <t>23.37M</t>
  </si>
  <si>
    <t>37.29M</t>
  </si>
  <si>
    <t>29.76M</t>
  </si>
  <si>
    <t>20.78M</t>
  </si>
  <si>
    <t>33.22M</t>
  </si>
  <si>
    <t>26.42M</t>
  </si>
  <si>
    <t>30.66M</t>
  </si>
  <si>
    <t>48.10M</t>
  </si>
  <si>
    <t>33.02M</t>
  </si>
  <si>
    <t>28.20M</t>
  </si>
  <si>
    <t>32.86M</t>
  </si>
  <si>
    <t>26.14M</t>
  </si>
  <si>
    <t>21.71M</t>
  </si>
  <si>
    <t>31.13M</t>
  </si>
  <si>
    <t>28.22M</t>
  </si>
  <si>
    <t>22.72M</t>
  </si>
  <si>
    <t>29.17M</t>
  </si>
  <si>
    <t>39.21M</t>
  </si>
  <si>
    <t>36.34M</t>
  </si>
  <si>
    <t>22.94M</t>
  </si>
  <si>
    <t>27.42M</t>
  </si>
  <si>
    <t>21.26M</t>
  </si>
  <si>
    <t>27.15M</t>
  </si>
  <si>
    <t>27.19M</t>
  </si>
  <si>
    <t>24.75M</t>
  </si>
  <si>
    <t>28.41M</t>
  </si>
  <si>
    <t>31.94M</t>
  </si>
  <si>
    <t>34.52M</t>
  </si>
  <si>
    <t>32.03M</t>
  </si>
  <si>
    <t>21.08M</t>
  </si>
  <si>
    <t>18.35M</t>
  </si>
  <si>
    <t>23.69M</t>
  </si>
  <si>
    <t>26.32M</t>
  </si>
  <si>
    <t>17.49M</t>
  </si>
  <si>
    <t>20.60M</t>
  </si>
  <si>
    <t>30.04M</t>
  </si>
  <si>
    <t>22.58M</t>
  </si>
  <si>
    <t>27.06M</t>
  </si>
  <si>
    <t>22.26M</t>
  </si>
  <si>
    <t>21.55M</t>
  </si>
  <si>
    <t>19.10M</t>
  </si>
  <si>
    <t>26.02M</t>
  </si>
  <si>
    <t>41.72M</t>
  </si>
  <si>
    <t>37.25M</t>
  </si>
  <si>
    <t>20.42M</t>
  </si>
  <si>
    <t>28.37M</t>
  </si>
  <si>
    <t>20.67M</t>
  </si>
  <si>
    <t>19.84M</t>
  </si>
  <si>
    <t>24.18M</t>
  </si>
  <si>
    <t>26.08M</t>
  </si>
  <si>
    <t>32.23M</t>
  </si>
  <si>
    <t>31.31M</t>
  </si>
  <si>
    <t>32.10M</t>
  </si>
  <si>
    <t>37.13M</t>
  </si>
  <si>
    <t>22.17M</t>
  </si>
  <si>
    <t>2.96M</t>
  </si>
  <si>
    <t>19.02M</t>
  </si>
  <si>
    <t>32.01M</t>
  </si>
  <si>
    <t>26.88M</t>
  </si>
  <si>
    <t>27.54M</t>
  </si>
  <si>
    <t>22.49M</t>
  </si>
  <si>
    <t>27.09M</t>
  </si>
  <si>
    <t>23.66M</t>
  </si>
  <si>
    <t>24.17M</t>
  </si>
  <si>
    <t>38.06M</t>
  </si>
  <si>
    <t>56.33M</t>
  </si>
  <si>
    <t>40.44M</t>
  </si>
  <si>
    <t>57.61M</t>
  </si>
  <si>
    <t>32.39M</t>
  </si>
  <si>
    <t>44.02M</t>
  </si>
  <si>
    <t>67.16M</t>
  </si>
  <si>
    <t>43.68M</t>
  </si>
  <si>
    <t>54.74M</t>
  </si>
  <si>
    <t>44.13M</t>
  </si>
  <si>
    <t>46.28M</t>
  </si>
  <si>
    <t>41.36M</t>
  </si>
  <si>
    <t>32.48M</t>
  </si>
  <si>
    <t>39.68M</t>
  </si>
  <si>
    <t>47.19M</t>
  </si>
  <si>
    <t>45.85M</t>
  </si>
  <si>
    <t>63.86M</t>
  </si>
  <si>
    <t>81.37M</t>
  </si>
  <si>
    <t>56.25M</t>
  </si>
  <si>
    <t>63.61M</t>
  </si>
  <si>
    <t>39.13M</t>
  </si>
  <si>
    <t>54.66M</t>
  </si>
  <si>
    <t>29.90M</t>
  </si>
  <si>
    <t>33.79M</t>
  </si>
  <si>
    <t>27.01M</t>
  </si>
  <si>
    <t>41.29M</t>
  </si>
  <si>
    <t>52.07M</t>
  </si>
  <si>
    <t>58.24M</t>
  </si>
  <si>
    <t>51.85M</t>
  </si>
  <si>
    <t>44.60M</t>
  </si>
  <si>
    <t>41.59M</t>
  </si>
  <si>
    <t>86.51M</t>
  </si>
  <si>
    <t>64.06M</t>
  </si>
  <si>
    <t>43.46M</t>
  </si>
  <si>
    <t>53.75M</t>
  </si>
  <si>
    <t>70.75M</t>
  </si>
  <si>
    <t>48.97M</t>
  </si>
  <si>
    <t>60.57M</t>
  </si>
  <si>
    <t>54.24M</t>
  </si>
  <si>
    <t>67.84M</t>
  </si>
  <si>
    <t>74.66M</t>
  </si>
  <si>
    <t>120.25M</t>
  </si>
  <si>
    <t>90.69M</t>
  </si>
  <si>
    <t>107.82M</t>
  </si>
  <si>
    <t>81.36M</t>
  </si>
  <si>
    <t>70.98M</t>
  </si>
  <si>
    <t>72.60M</t>
  </si>
  <si>
    <t>60.43M</t>
  </si>
  <si>
    <t>95.14M</t>
  </si>
  <si>
    <t>56.94M</t>
  </si>
  <si>
    <t>71.08M</t>
  </si>
  <si>
    <t>114.37M</t>
  </si>
  <si>
    <t>57.73M</t>
  </si>
  <si>
    <t>46.74M</t>
  </si>
  <si>
    <t>53.87M</t>
  </si>
  <si>
    <t>63.84M</t>
  </si>
  <si>
    <t>51.09M</t>
  </si>
  <si>
    <t>59.15M</t>
  </si>
  <si>
    <t>54.23M</t>
  </si>
  <si>
    <t>76.88M</t>
  </si>
  <si>
    <t>69.82M</t>
  </si>
  <si>
    <t>100.39M</t>
  </si>
  <si>
    <t>76.97M</t>
  </si>
  <si>
    <t>58.34M</t>
  </si>
  <si>
    <t>118.68M</t>
  </si>
  <si>
    <t>59.88M</t>
  </si>
  <si>
    <t>53.04M</t>
  </si>
  <si>
    <t>57.60M</t>
  </si>
  <si>
    <t>55.36M</t>
  </si>
  <si>
    <t>41.37M</t>
  </si>
  <si>
    <t>54.94M</t>
  </si>
  <si>
    <t>48.15M</t>
  </si>
  <si>
    <t>47.74M</t>
  </si>
  <si>
    <t>59.06M</t>
  </si>
  <si>
    <t>51.68M</t>
  </si>
  <si>
    <t>62.96M</t>
  </si>
  <si>
    <t>62.69M</t>
  </si>
  <si>
    <t>53.99M</t>
  </si>
  <si>
    <t>104.06M</t>
  </si>
  <si>
    <t>79.50M</t>
  </si>
  <si>
    <t>50.87M</t>
  </si>
  <si>
    <t>57.95M</t>
  </si>
  <si>
    <t>45.67M</t>
  </si>
  <si>
    <t>47.59M</t>
  </si>
  <si>
    <t>53.18M</t>
  </si>
  <si>
    <t>45.75M</t>
  </si>
  <si>
    <t>72.68M</t>
  </si>
  <si>
    <t>54.22M</t>
  </si>
  <si>
    <t>43.77M</t>
  </si>
  <si>
    <t>66.39M</t>
  </si>
  <si>
    <t>55.61M</t>
  </si>
  <si>
    <t>57.30M</t>
  </si>
  <si>
    <t>57.29M</t>
  </si>
  <si>
    <t>61.97M</t>
  </si>
  <si>
    <t>56.98M</t>
  </si>
  <si>
    <t>66.54M</t>
  </si>
  <si>
    <t>77.45M</t>
  </si>
  <si>
    <t>60.01M</t>
  </si>
  <si>
    <t>92.16M</t>
  </si>
  <si>
    <t>38.83M</t>
  </si>
  <si>
    <t>39.42M</t>
  </si>
  <si>
    <t>66.73M</t>
  </si>
  <si>
    <t>60.25M</t>
  </si>
  <si>
    <t>88.96M</t>
  </si>
  <si>
    <t>108.50M</t>
  </si>
  <si>
    <t>69.37M</t>
  </si>
  <si>
    <t>63.57M</t>
  </si>
  <si>
    <t>54.45M</t>
  </si>
  <si>
    <t>63.07M</t>
  </si>
  <si>
    <t>46.17M</t>
  </si>
  <si>
    <t>42.77M</t>
  </si>
  <si>
    <t>51.71M</t>
  </si>
  <si>
    <t>110.16M</t>
  </si>
  <si>
    <t>52.10M</t>
  </si>
  <si>
    <t>35.18M</t>
  </si>
  <si>
    <t>47.77M</t>
  </si>
  <si>
    <t>78.59M</t>
  </si>
  <si>
    <t>58.09M</t>
  </si>
  <si>
    <t>35.76M</t>
  </si>
  <si>
    <t>66.80M</t>
  </si>
  <si>
    <t>73.48M</t>
  </si>
  <si>
    <t>68.05M</t>
  </si>
  <si>
    <t>59.92M</t>
  </si>
  <si>
    <t>61.73M</t>
  </si>
  <si>
    <t>57.34M</t>
  </si>
  <si>
    <t>49.73M</t>
  </si>
  <si>
    <t>75.50M</t>
  </si>
  <si>
    <t>56.90M</t>
  </si>
  <si>
    <t>51.23M</t>
  </si>
  <si>
    <t>47.54M</t>
  </si>
  <si>
    <t>50.12M</t>
  </si>
  <si>
    <t>53.46M</t>
  </si>
  <si>
    <t>45.31M</t>
  </si>
  <si>
    <t>61.42M</t>
  </si>
  <si>
    <t>61.66M</t>
  </si>
  <si>
    <t>50.18M</t>
  </si>
  <si>
    <t>83.58M</t>
  </si>
  <si>
    <t>51.90M</t>
  </si>
  <si>
    <t>56.45M</t>
  </si>
  <si>
    <t>57.09M</t>
  </si>
  <si>
    <t>58.56M</t>
  </si>
  <si>
    <t>46.60M</t>
  </si>
  <si>
    <t>37.53M</t>
  </si>
  <si>
    <t>46.34M</t>
  </si>
  <si>
    <t>61.69M</t>
  </si>
  <si>
    <t>40.16M</t>
  </si>
  <si>
    <t>47.37M</t>
  </si>
  <si>
    <t>44.25M</t>
  </si>
  <si>
    <t>39.32M</t>
  </si>
  <si>
    <t>59.75M</t>
  </si>
  <si>
    <t>37.80M</t>
  </si>
  <si>
    <t>57.35M</t>
  </si>
  <si>
    <t>45.25M</t>
  </si>
  <si>
    <t>59.85M</t>
  </si>
  <si>
    <t>48.34M</t>
  </si>
  <si>
    <t>92.77M</t>
  </si>
  <si>
    <t>54.58M</t>
  </si>
  <si>
    <t>106.47M</t>
  </si>
  <si>
    <t>117.41M</t>
  </si>
  <si>
    <t>94.10M</t>
  </si>
  <si>
    <t>104.13M</t>
  </si>
  <si>
    <t>67.02M</t>
  </si>
  <si>
    <t>59.52M</t>
  </si>
  <si>
    <t>41.65M</t>
  </si>
  <si>
    <t>43.12M</t>
  </si>
  <si>
    <t>76.41M</t>
  </si>
  <si>
    <t>68.32M</t>
  </si>
  <si>
    <t>56.50M</t>
  </si>
  <si>
    <t>68.47M</t>
  </si>
  <si>
    <t>122.69M</t>
  </si>
  <si>
    <t>81.71M</t>
  </si>
  <si>
    <t>54.37M</t>
  </si>
  <si>
    <t>76.75M</t>
  </si>
  <si>
    <t>86.61M</t>
  </si>
  <si>
    <t>138.31M</t>
  </si>
  <si>
    <t>123.18M</t>
  </si>
  <si>
    <t>83.96M</t>
  </si>
  <si>
    <t>115.47M</t>
  </si>
  <si>
    <t>76.59M</t>
  </si>
  <si>
    <t>69.19M</t>
  </si>
  <si>
    <t>82.81M</t>
  </si>
  <si>
    <t>92.26M</t>
  </si>
  <si>
    <t>67.62M</t>
  </si>
  <si>
    <t>88.29M</t>
  </si>
  <si>
    <t>70.99M</t>
  </si>
  <si>
    <t>82.22M</t>
  </si>
  <si>
    <t>86.17M</t>
  </si>
  <si>
    <t>62.60M</t>
  </si>
  <si>
    <t>62.31M</t>
  </si>
  <si>
    <t>50.04M</t>
  </si>
  <si>
    <t>62.04M</t>
  </si>
  <si>
    <t>56.13M</t>
  </si>
  <si>
    <t>101.96M</t>
  </si>
  <si>
    <t>54.44M</t>
  </si>
  <si>
    <t>66.79M</t>
  </si>
  <si>
    <t>62.56M</t>
  </si>
  <si>
    <t>57.93M</t>
  </si>
  <si>
    <t>44.27M</t>
  </si>
  <si>
    <t>121.82M</t>
  </si>
  <si>
    <t>69.97M</t>
  </si>
  <si>
    <t>47.94M</t>
  </si>
  <si>
    <t>63.89M</t>
  </si>
  <si>
    <t>54.33M</t>
  </si>
  <si>
    <t>50.52M</t>
  </si>
  <si>
    <t>56.21M</t>
  </si>
  <si>
    <t>42.88M</t>
  </si>
  <si>
    <t>36.20M</t>
  </si>
  <si>
    <t>45.58M</t>
  </si>
  <si>
    <t>47.12M</t>
  </si>
  <si>
    <t>33.08M</t>
  </si>
  <si>
    <t>43.60M</t>
  </si>
  <si>
    <t>75.99M</t>
  </si>
  <si>
    <t>48.48M</t>
  </si>
  <si>
    <t>44.42M</t>
  </si>
  <si>
    <t>88.77M</t>
  </si>
  <si>
    <t>83.59M</t>
  </si>
  <si>
    <t>76.28M</t>
  </si>
  <si>
    <t>48.71M</t>
  </si>
  <si>
    <t>44.37M</t>
  </si>
  <si>
    <t>41.02M</t>
  </si>
  <si>
    <t>46.71M</t>
  </si>
  <si>
    <t>120.19M</t>
  </si>
  <si>
    <t>80.56M</t>
  </si>
  <si>
    <t>60.87M</t>
  </si>
  <si>
    <t>47.16M</t>
  </si>
  <si>
    <t>50.71M</t>
  </si>
  <si>
    <t>53.70M</t>
  </si>
  <si>
    <t>42.91M</t>
  </si>
  <si>
    <t>56.53M</t>
  </si>
  <si>
    <t>45.47M</t>
  </si>
  <si>
    <t>39.69M</t>
  </si>
  <si>
    <t>74.81M</t>
  </si>
  <si>
    <t>70.13M</t>
  </si>
  <si>
    <t>57.55M</t>
  </si>
  <si>
    <t>40.85M</t>
  </si>
  <si>
    <t>41.69M</t>
  </si>
  <si>
    <t>47.28M</t>
  </si>
  <si>
    <t>34.91M</t>
  </si>
  <si>
    <t>43.13M</t>
  </si>
  <si>
    <t>41.30M</t>
  </si>
  <si>
    <t>50.82M</t>
  </si>
  <si>
    <t>79.36M</t>
  </si>
  <si>
    <t>60.76M</t>
  </si>
  <si>
    <t>56.41M</t>
  </si>
  <si>
    <t>67.66M</t>
  </si>
  <si>
    <t>72.12M</t>
  </si>
  <si>
    <t>68.36M</t>
  </si>
  <si>
    <t>43.04M</t>
  </si>
  <si>
    <t>55.65M</t>
  </si>
  <si>
    <t>41.14M</t>
  </si>
  <si>
    <t>36.30M</t>
  </si>
  <si>
    <t>40.94M</t>
  </si>
  <si>
    <t>59.19M</t>
  </si>
  <si>
    <t>29.22M</t>
  </si>
  <si>
    <t>52.32M</t>
  </si>
  <si>
    <t>53.65M</t>
  </si>
  <si>
    <t>55.22M</t>
  </si>
  <si>
    <t>76.23M</t>
  </si>
  <si>
    <t>53.48M</t>
  </si>
  <si>
    <t>67.30M</t>
  </si>
  <si>
    <t>98.50M</t>
  </si>
  <si>
    <t>113.38M</t>
  </si>
  <si>
    <t>81.79M</t>
  </si>
  <si>
    <t>98.89M</t>
  </si>
  <si>
    <t>121.19M</t>
  </si>
  <si>
    <t>85.10M</t>
  </si>
  <si>
    <t>92.65M</t>
  </si>
  <si>
    <t>109.78M</t>
  </si>
  <si>
    <t>87.61M</t>
  </si>
  <si>
    <t>66.20M</t>
  </si>
  <si>
    <t>68.64M</t>
  </si>
  <si>
    <t>85.68M</t>
  </si>
  <si>
    <t>137.13M</t>
  </si>
  <si>
    <t>101.91M</t>
  </si>
  <si>
    <t>117.35M</t>
  </si>
  <si>
    <t>84.64M</t>
  </si>
  <si>
    <t>91.11M</t>
  </si>
  <si>
    <t>97.27M</t>
  </si>
  <si>
    <t>89.20M</t>
  </si>
  <si>
    <t>104.65M</t>
  </si>
  <si>
    <t>125.48M</t>
  </si>
  <si>
    <t>177.10M</t>
  </si>
  <si>
    <t>159.08M</t>
  </si>
  <si>
    <t>173.68M</t>
  </si>
  <si>
    <t>122.48M</t>
  </si>
  <si>
    <t>132.91M</t>
  </si>
  <si>
    <t>108.99M</t>
  </si>
  <si>
    <t>99.33M</t>
  </si>
  <si>
    <t>68.27M</t>
  </si>
  <si>
    <t>81.43M</t>
  </si>
  <si>
    <t>92.13M</t>
  </si>
  <si>
    <t>107.79M</t>
  </si>
  <si>
    <t>102.34M</t>
  </si>
  <si>
    <t>262.46M</t>
  </si>
  <si>
    <t>99.32M</t>
  </si>
  <si>
    <t>176.24M</t>
  </si>
  <si>
    <t>106.18M</t>
  </si>
  <si>
    <t>131.36M</t>
  </si>
  <si>
    <t>93.41M</t>
  </si>
  <si>
    <t>103.17M</t>
  </si>
  <si>
    <t>71.23M</t>
  </si>
  <si>
    <t>76.98M</t>
  </si>
  <si>
    <t>62.57M</t>
  </si>
  <si>
    <t>75.74M</t>
  </si>
  <si>
    <t>80.44M</t>
  </si>
  <si>
    <t>103.77M</t>
  </si>
  <si>
    <t>71.78M</t>
  </si>
  <si>
    <t>73.60M</t>
  </si>
  <si>
    <t>58.61M</t>
  </si>
  <si>
    <t>64.08M</t>
  </si>
  <si>
    <t>83.53M</t>
  </si>
  <si>
    <t>69.54M</t>
  </si>
  <si>
    <t>93.83M</t>
  </si>
  <si>
    <t>161.94M</t>
  </si>
  <si>
    <t>90.42M</t>
  </si>
  <si>
    <t>72.46M</t>
  </si>
  <si>
    <t>125.88M</t>
  </si>
  <si>
    <t>71.13M</t>
  </si>
  <si>
    <t>70.93M</t>
  </si>
  <si>
    <t>53.83M</t>
  </si>
  <si>
    <t>72.00M</t>
  </si>
  <si>
    <t>66.75M</t>
  </si>
  <si>
    <t>84.61M</t>
  </si>
  <si>
    <t>63.26M</t>
  </si>
  <si>
    <t>85.64M</t>
  </si>
  <si>
    <t>149.13M</t>
  </si>
  <si>
    <t>117.89M</t>
  </si>
  <si>
    <t>80.06M</t>
  </si>
  <si>
    <t>104.75M</t>
  </si>
  <si>
    <t>127.30M</t>
  </si>
  <si>
    <t>136.49M</t>
  </si>
  <si>
    <t>138.73M</t>
  </si>
  <si>
    <t>101.32M</t>
  </si>
  <si>
    <t>90.75M</t>
  </si>
  <si>
    <t>114.51M</t>
  </si>
  <si>
    <t>90.44M</t>
  </si>
  <si>
    <t>74.99M</t>
  </si>
  <si>
    <t>75.76M</t>
  </si>
  <si>
    <t>82.06M</t>
  </si>
  <si>
    <t>110.39M</t>
  </si>
  <si>
    <t>86.11M</t>
  </si>
  <si>
    <t>89.06M</t>
  </si>
  <si>
    <t>126.89M</t>
  </si>
  <si>
    <t>99.00M</t>
  </si>
  <si>
    <t>130.87M</t>
  </si>
  <si>
    <t>87.52M</t>
  </si>
  <si>
    <t>73.96M</t>
  </si>
  <si>
    <t>69.31M</t>
  </si>
  <si>
    <t>60.21M</t>
  </si>
  <si>
    <t>134.39M</t>
  </si>
  <si>
    <t>163.23M</t>
  </si>
  <si>
    <t>96.75M</t>
  </si>
  <si>
    <t>115.96M</t>
  </si>
  <si>
    <t>99.17M</t>
  </si>
  <si>
    <t>78.34M</t>
  </si>
  <si>
    <t>89.37M</t>
  </si>
  <si>
    <t>81.25M</t>
  </si>
  <si>
    <t>167.58M</t>
  </si>
  <si>
    <t>123.36M</t>
  </si>
  <si>
    <t>107.53M</t>
  </si>
  <si>
    <t>94.18M</t>
  </si>
  <si>
    <t>72.87M</t>
  </si>
  <si>
    <t>94.80M</t>
  </si>
  <si>
    <t>119.25M</t>
  </si>
  <si>
    <t>132.63M</t>
  </si>
  <si>
    <t>91.95M</t>
  </si>
  <si>
    <t>110.67M</t>
  </si>
  <si>
    <t>73.73M</t>
  </si>
  <si>
    <t>68.94M</t>
  </si>
  <si>
    <t>71.43M</t>
  </si>
  <si>
    <t>164.61M</t>
  </si>
  <si>
    <t>89.95M</t>
  </si>
  <si>
    <t>73.84M</t>
  </si>
  <si>
    <t>60.63M</t>
  </si>
  <si>
    <t>118.53M</t>
  </si>
  <si>
    <t>69.40M</t>
  </si>
  <si>
    <t>88.03M</t>
  </si>
  <si>
    <t>71.76M</t>
  </si>
  <si>
    <t>66.11M</t>
  </si>
  <si>
    <t>71.38M</t>
  </si>
  <si>
    <t>95.54M</t>
  </si>
  <si>
    <t>119.96M</t>
  </si>
  <si>
    <t>91.79M</t>
  </si>
  <si>
    <t>119.59M</t>
  </si>
  <si>
    <t>89.84M</t>
  </si>
  <si>
    <t>119.76M</t>
  </si>
  <si>
    <t>76.19M</t>
  </si>
  <si>
    <t>83.00M</t>
  </si>
  <si>
    <t>98.15M</t>
  </si>
  <si>
    <t>134.30M</t>
  </si>
  <si>
    <t>108.82M</t>
  </si>
  <si>
    <t>102.76M</t>
  </si>
  <si>
    <t>150.82M</t>
  </si>
  <si>
    <t>84.59M</t>
  </si>
  <si>
    <t>107.46M</t>
  </si>
  <si>
    <t>93.80M</t>
  </si>
  <si>
    <t>79.65M</t>
  </si>
  <si>
    <t>99.89M</t>
  </si>
  <si>
    <t>86.19M</t>
  </si>
  <si>
    <t>62.65M</t>
  </si>
  <si>
    <t>80.28M</t>
  </si>
  <si>
    <t>77.58M</t>
  </si>
  <si>
    <t>101.08M</t>
  </si>
  <si>
    <t>198.84M</t>
  </si>
  <si>
    <t>81.06M</t>
  </si>
  <si>
    <t>110.38M</t>
  </si>
  <si>
    <t>72.77M</t>
  </si>
  <si>
    <t>59.39M</t>
  </si>
  <si>
    <t>91.83M</t>
  </si>
  <si>
    <t>62.94M</t>
  </si>
  <si>
    <t>56.15M</t>
  </si>
  <si>
    <t>78.07M</t>
  </si>
  <si>
    <t>227.84M</t>
  </si>
  <si>
    <t>73.41M</t>
  </si>
  <si>
    <t>55.25M</t>
  </si>
  <si>
    <t>102.45M</t>
  </si>
  <si>
    <t>182.17M</t>
  </si>
  <si>
    <t>84.15M</t>
  </si>
  <si>
    <t>99.50M</t>
  </si>
  <si>
    <t>97.97M</t>
  </si>
  <si>
    <t>87.06M</t>
  </si>
  <si>
    <t>68.39M</t>
  </si>
  <si>
    <t>139.01M</t>
  </si>
  <si>
    <t>64.69M</t>
  </si>
  <si>
    <t>55.72M</t>
  </si>
  <si>
    <t>62.25M</t>
  </si>
  <si>
    <t>102.58M</t>
  </si>
  <si>
    <t>96.85M</t>
  </si>
  <si>
    <t>73.98M</t>
  </si>
  <si>
    <t>65.85M</t>
  </si>
  <si>
    <t>117.25M</t>
  </si>
  <si>
    <t>239.44M</t>
  </si>
  <si>
    <t>84.25M</t>
  </si>
  <si>
    <t>66.41M</t>
  </si>
  <si>
    <t>113.39M</t>
  </si>
  <si>
    <t>91.73M</t>
  </si>
  <si>
    <t>74.62M</t>
  </si>
  <si>
    <t>62.68M</t>
  </si>
  <si>
    <t>40.91M</t>
  </si>
  <si>
    <t>95.15M</t>
  </si>
  <si>
    <t>61.80M</t>
  </si>
  <si>
    <t>123.60M</t>
  </si>
  <si>
    <t>104.28M</t>
  </si>
  <si>
    <t>65.35M</t>
  </si>
  <si>
    <t>97.61M</t>
  </si>
  <si>
    <t>69.23M</t>
  </si>
  <si>
    <t>77.83M</t>
  </si>
  <si>
    <t>90.59M</t>
  </si>
  <si>
    <t>143.83M</t>
  </si>
  <si>
    <t>87.65M</t>
  </si>
  <si>
    <t>68.88M</t>
  </si>
  <si>
    <t>61.79M</t>
  </si>
  <si>
    <t>74.37M</t>
  </si>
  <si>
    <t>65.92M</t>
  </si>
  <si>
    <t>76.17M</t>
  </si>
  <si>
    <t>77.29M</t>
  </si>
  <si>
    <t>83.95M</t>
  </si>
  <si>
    <t>169.95M</t>
  </si>
  <si>
    <t>212.50M</t>
  </si>
  <si>
    <t>197.93M</t>
  </si>
  <si>
    <t>208.77M</t>
  </si>
  <si>
    <t>134.59M</t>
  </si>
  <si>
    <t>106.73M</t>
  </si>
  <si>
    <t>79.39M</t>
  </si>
  <si>
    <t>135.62M</t>
  </si>
  <si>
    <t>119.91M</t>
  </si>
  <si>
    <t>73.80M</t>
  </si>
  <si>
    <t>120.48M</t>
  </si>
  <si>
    <t>81.09M</t>
  </si>
  <si>
    <t>106.89M</t>
  </si>
  <si>
    <t>81.51M</t>
  </si>
  <si>
    <t>89.14M</t>
  </si>
  <si>
    <t>62.88M</t>
  </si>
  <si>
    <t>84.31M</t>
  </si>
  <si>
    <t>55.03M</t>
  </si>
  <si>
    <t>100.89M</t>
  </si>
  <si>
    <t>75.65M</t>
  </si>
  <si>
    <t>53.58M</t>
  </si>
  <si>
    <t>54.73M</t>
  </si>
  <si>
    <t>56.29M</t>
  </si>
  <si>
    <t>82.79M</t>
  </si>
  <si>
    <t>81.87M</t>
  </si>
  <si>
    <t>53.85M</t>
  </si>
  <si>
    <t>45.88M</t>
  </si>
  <si>
    <t>50.28M</t>
  </si>
  <si>
    <t>53.61M</t>
  </si>
  <si>
    <t>45.89M</t>
  </si>
  <si>
    <t>50.27M</t>
  </si>
  <si>
    <t>57.50M</t>
  </si>
  <si>
    <t>83.31M</t>
  </si>
  <si>
    <t>54.35M</t>
  </si>
  <si>
    <t>74.45M</t>
  </si>
  <si>
    <t>64.51M</t>
  </si>
  <si>
    <t>50.51M</t>
  </si>
  <si>
    <t>42.68M</t>
  </si>
  <si>
    <t>59.99M</t>
  </si>
  <si>
    <t>102.84M</t>
  </si>
  <si>
    <t>66.29M</t>
  </si>
  <si>
    <t>55.76M</t>
  </si>
  <si>
    <t>59.32M</t>
  </si>
  <si>
    <t>63.69M</t>
  </si>
  <si>
    <t>83.68M</t>
  </si>
  <si>
    <t>110.14M</t>
  </si>
  <si>
    <t>97.15M</t>
  </si>
  <si>
    <t>81.72M</t>
  </si>
  <si>
    <t>131.03M</t>
  </si>
  <si>
    <t>157.25M</t>
  </si>
  <si>
    <t>71.18M</t>
  </si>
  <si>
    <t>67.34M</t>
  </si>
  <si>
    <t>145.91M</t>
  </si>
  <si>
    <t>116.96M</t>
  </si>
  <si>
    <t>113.71M</t>
  </si>
  <si>
    <t>99.28M</t>
  </si>
  <si>
    <t>109.43M</t>
  </si>
  <si>
    <t>85.90M</t>
  </si>
  <si>
    <t>107.56M</t>
  </si>
  <si>
    <t>117.60M</t>
  </si>
  <si>
    <t>108.97M</t>
  </si>
  <si>
    <t>69.83M</t>
  </si>
  <si>
    <t>74.20M</t>
  </si>
  <si>
    <t>81.49M</t>
  </si>
  <si>
    <t>197.06M</t>
  </si>
  <si>
    <t>66.18M</t>
  </si>
  <si>
    <t>74.59M</t>
  </si>
  <si>
    <t>95.41M</t>
  </si>
  <si>
    <t>60.50M</t>
  </si>
  <si>
    <t>76.66M</t>
  </si>
  <si>
    <t>75.54M</t>
  </si>
  <si>
    <t>81.04M</t>
  </si>
  <si>
    <t>56.09M</t>
  </si>
  <si>
    <t>63.11M</t>
  </si>
  <si>
    <t>59.78M</t>
  </si>
  <si>
    <t>53.54M</t>
  </si>
  <si>
    <t>98.70M</t>
  </si>
  <si>
    <t>75.24M</t>
  </si>
  <si>
    <t>73.92M</t>
  </si>
  <si>
    <t>92.31M</t>
  </si>
  <si>
    <t>50.38M</t>
  </si>
  <si>
    <t>72.94M</t>
  </si>
  <si>
    <t>83.73M</t>
  </si>
  <si>
    <t>60.39M</t>
  </si>
  <si>
    <t>124.80M</t>
  </si>
  <si>
    <t>97.62M</t>
  </si>
  <si>
    <t>95.26M</t>
  </si>
  <si>
    <t>119.20M</t>
  </si>
  <si>
    <t>111.13M</t>
  </si>
  <si>
    <t>103.21M</t>
  </si>
  <si>
    <t>61.07M</t>
  </si>
  <si>
    <t>84.60M</t>
  </si>
  <si>
    <t>93.69M</t>
  </si>
  <si>
    <t>96.29M</t>
  </si>
  <si>
    <t>57.49M</t>
  </si>
  <si>
    <t>89.43M</t>
  </si>
  <si>
    <t>78.97M</t>
  </si>
  <si>
    <t>71.47M</t>
  </si>
  <si>
    <t>85.18M</t>
  </si>
  <si>
    <t>81.45M</t>
  </si>
  <si>
    <t>100.13M</t>
  </si>
  <si>
    <t>77.25M</t>
  </si>
  <si>
    <t>88.82M</t>
  </si>
  <si>
    <t>133.89M</t>
  </si>
  <si>
    <t>166.57M</t>
  </si>
  <si>
    <t>167.78M</t>
  </si>
  <si>
    <t>140.74M</t>
  </si>
  <si>
    <t>130.70M</t>
  </si>
  <si>
    <t>226.41M</t>
  </si>
  <si>
    <t>255.19M</t>
  </si>
  <si>
    <t>106.48M</t>
  </si>
  <si>
    <t>81.03M</t>
  </si>
  <si>
    <t>73.50M</t>
  </si>
  <si>
    <t>78.86M</t>
  </si>
  <si>
    <t>96.40M</t>
  </si>
  <si>
    <t>74.70M</t>
  </si>
  <si>
    <t>134.78M</t>
  </si>
  <si>
    <t>96.26M</t>
  </si>
  <si>
    <t>113.42M</t>
  </si>
  <si>
    <t>154.94M</t>
  </si>
  <si>
    <t>99.78M</t>
  </si>
  <si>
    <t>114.21M</t>
  </si>
  <si>
    <t>91.99M</t>
  </si>
  <si>
    <t>132.71M</t>
  </si>
  <si>
    <t>78.88M</t>
  </si>
  <si>
    <t>60.05M</t>
  </si>
  <si>
    <t>66.71M</t>
  </si>
  <si>
    <t>182.92M</t>
  </si>
  <si>
    <t>67.22M</t>
  </si>
  <si>
    <t>52.20M</t>
  </si>
  <si>
    <t>54.09M</t>
  </si>
  <si>
    <t>64.83M</t>
  </si>
  <si>
    <t>58.40M</t>
  </si>
  <si>
    <t>56.37M</t>
  </si>
  <si>
    <t>72.76M</t>
  </si>
  <si>
    <t>102.16M</t>
  </si>
  <si>
    <t>60.48M</t>
  </si>
  <si>
    <t>71.82M</t>
  </si>
  <si>
    <t>62.33M</t>
  </si>
  <si>
    <t>79.04M</t>
  </si>
  <si>
    <t>74.95M</t>
  </si>
  <si>
    <t>101.34M</t>
  </si>
  <si>
    <t>95.52M</t>
  </si>
  <si>
    <t>146.86M</t>
  </si>
  <si>
    <t>70.72M</t>
  </si>
  <si>
    <t>51.04M</t>
  </si>
  <si>
    <t>55.29M</t>
  </si>
  <si>
    <t>89.71M</t>
  </si>
  <si>
    <t>130.09M</t>
  </si>
  <si>
    <t>78.96M</t>
  </si>
  <si>
    <t>69.66M</t>
  </si>
  <si>
    <t>84.98M</t>
  </si>
  <si>
    <t>71.05M</t>
  </si>
  <si>
    <t>65.78M</t>
  </si>
  <si>
    <t>75.08M</t>
  </si>
  <si>
    <t>72.82M</t>
  </si>
  <si>
    <t>91.52M</t>
  </si>
  <si>
    <t>65.32M</t>
  </si>
  <si>
    <t>74.48M</t>
  </si>
  <si>
    <t>76.55M</t>
  </si>
  <si>
    <t>132.70M</t>
  </si>
  <si>
    <t>152.25M</t>
  </si>
  <si>
    <t>100.04M</t>
  </si>
  <si>
    <t>130.10M</t>
  </si>
  <si>
    <t>71.83M</t>
  </si>
  <si>
    <t>86.36M</t>
  </si>
  <si>
    <t>88.21M</t>
  </si>
  <si>
    <t>67.78M</t>
  </si>
  <si>
    <t>52.22M</t>
  </si>
  <si>
    <t>70.79M</t>
  </si>
  <si>
    <t>78.29M</t>
  </si>
  <si>
    <t>87.72M</t>
  </si>
  <si>
    <t>157.83M</t>
  </si>
  <si>
    <t>76.33M</t>
  </si>
  <si>
    <t>94.86M</t>
  </si>
  <si>
    <t>69.55M</t>
  </si>
  <si>
    <t>69.87M</t>
  </si>
  <si>
    <t>70.22M</t>
  </si>
  <si>
    <t>69.11M</t>
  </si>
  <si>
    <t>72.36M</t>
  </si>
  <si>
    <t>52.18M</t>
  </si>
  <si>
    <t>60.92M</t>
  </si>
  <si>
    <t>47.42M</t>
  </si>
  <si>
    <t>79.85M</t>
  </si>
  <si>
    <t>66.91M</t>
  </si>
  <si>
    <t>52.53M</t>
  </si>
  <si>
    <t>47.76M</t>
  </si>
  <si>
    <t>59.01M</t>
  </si>
  <si>
    <t>69.70M</t>
  </si>
  <si>
    <t>47.09M</t>
  </si>
  <si>
    <t>60.81M</t>
  </si>
  <si>
    <t>66.93M</t>
  </si>
  <si>
    <t>68.34M</t>
  </si>
  <si>
    <t>77.73M</t>
  </si>
  <si>
    <t>114.57M</t>
  </si>
  <si>
    <t>65.91M</t>
  </si>
  <si>
    <t>60.12K</t>
  </si>
  <si>
    <t>87.38K</t>
  </si>
  <si>
    <t>72.28K</t>
  </si>
  <si>
    <t>91.29K</t>
  </si>
  <si>
    <t>92.66K</t>
  </si>
  <si>
    <t>66.24K</t>
  </si>
  <si>
    <t>80.41K</t>
  </si>
  <si>
    <t>136.68K</t>
  </si>
  <si>
    <t>71.70K</t>
  </si>
  <si>
    <t>66.83K</t>
  </si>
  <si>
    <t>61.74K</t>
  </si>
  <si>
    <t>67.13K</t>
  </si>
  <si>
    <t>84.21K</t>
  </si>
  <si>
    <t>66.56K</t>
  </si>
  <si>
    <t>62.76K</t>
  </si>
  <si>
    <t>75.49K</t>
  </si>
  <si>
    <t>73.28K</t>
  </si>
  <si>
    <t>89.30K</t>
  </si>
  <si>
    <t>118.31K</t>
  </si>
  <si>
    <t>94.49K</t>
  </si>
  <si>
    <t>161.56K</t>
  </si>
  <si>
    <t>20.25K</t>
  </si>
  <si>
    <t>97.55K</t>
  </si>
  <si>
    <t>111.80K</t>
  </si>
  <si>
    <t>855.27K</t>
  </si>
  <si>
    <t>432.39K</t>
  </si>
  <si>
    <t>237.95K</t>
  </si>
  <si>
    <t>186.72K</t>
  </si>
  <si>
    <t>156.99K</t>
  </si>
  <si>
    <t>210.66K</t>
  </si>
  <si>
    <t>141.56K</t>
  </si>
  <si>
    <t>209.61K</t>
  </si>
  <si>
    <t>113.27K</t>
  </si>
  <si>
    <t>142.01K</t>
  </si>
  <si>
    <t>129.90K</t>
  </si>
  <si>
    <t>107.37K</t>
  </si>
  <si>
    <t>195.00K</t>
  </si>
  <si>
    <t>128.57K</t>
  </si>
  <si>
    <t>109.49K</t>
  </si>
  <si>
    <t>129.99K</t>
  </si>
  <si>
    <t>109.71K</t>
  </si>
  <si>
    <t>151.00K</t>
  </si>
  <si>
    <t>84.96K</t>
  </si>
  <si>
    <t>90.30K</t>
  </si>
  <si>
    <t>102.04K</t>
  </si>
  <si>
    <t>79.02K</t>
  </si>
  <si>
    <t>70.11K</t>
  </si>
  <si>
    <t>74.09K</t>
  </si>
  <si>
    <t>84.40K</t>
  </si>
  <si>
    <t>74.98K</t>
  </si>
  <si>
    <t>141.63K</t>
  </si>
  <si>
    <t>87.55K</t>
  </si>
  <si>
    <t>75.65K</t>
  </si>
  <si>
    <t>85.70K</t>
  </si>
  <si>
    <t>72.79K</t>
  </si>
  <si>
    <t>60.23K</t>
  </si>
  <si>
    <t>74.11K</t>
  </si>
  <si>
    <t>57.22K</t>
  </si>
  <si>
    <t>81.54K</t>
  </si>
  <si>
    <t>86.13K</t>
  </si>
  <si>
    <t>78.22K</t>
  </si>
  <si>
    <t>117.59K</t>
  </si>
  <si>
    <t>139.13K</t>
  </si>
  <si>
    <t>79.48K</t>
  </si>
  <si>
    <t>119.15K</t>
  </si>
  <si>
    <t>76.74K</t>
  </si>
  <si>
    <t>83.03K</t>
  </si>
  <si>
    <t>60.21K</t>
  </si>
  <si>
    <t>73.08K</t>
  </si>
  <si>
    <t>111.43K</t>
  </si>
  <si>
    <t>65.58K</t>
  </si>
  <si>
    <t>57.58K</t>
  </si>
  <si>
    <t>72.03K</t>
  </si>
  <si>
    <t>59.73K</t>
  </si>
  <si>
    <t>106.00K</t>
  </si>
  <si>
    <t>123.62K</t>
  </si>
  <si>
    <t>127.53K</t>
  </si>
  <si>
    <t>101.82K</t>
  </si>
  <si>
    <t>81.09K</t>
  </si>
  <si>
    <t>122.70K</t>
  </si>
  <si>
    <t>110.84K</t>
  </si>
  <si>
    <t>192.16K</t>
  </si>
  <si>
    <t>169.87K</t>
  </si>
  <si>
    <t>172.09K</t>
  </si>
  <si>
    <t>224.02K</t>
  </si>
  <si>
    <t>134.39K</t>
  </si>
  <si>
    <t>113.87K</t>
  </si>
  <si>
    <t>169.33K</t>
  </si>
  <si>
    <t>174.33K</t>
  </si>
  <si>
    <t>193.34K</t>
  </si>
  <si>
    <t>114.10K</t>
  </si>
  <si>
    <t>111.01K</t>
  </si>
  <si>
    <t>109.51K</t>
  </si>
  <si>
    <t>131.19K</t>
  </si>
  <si>
    <t>147.52K</t>
  </si>
  <si>
    <t>122.73K</t>
  </si>
  <si>
    <t>153.71K</t>
  </si>
  <si>
    <t>121.04K</t>
  </si>
  <si>
    <t>91.01K</t>
  </si>
  <si>
    <t>75.99K</t>
  </si>
  <si>
    <t>161.18K</t>
  </si>
  <si>
    <t>197.29K</t>
  </si>
  <si>
    <t>291.48K</t>
  </si>
  <si>
    <t>278.14K</t>
  </si>
  <si>
    <t>273.46K</t>
  </si>
  <si>
    <t>258.22K</t>
  </si>
  <si>
    <t>152.41K</t>
  </si>
  <si>
    <t>167.44K</t>
  </si>
  <si>
    <t>127.86K</t>
  </si>
  <si>
    <t>110.90K</t>
  </si>
  <si>
    <t>289.81K</t>
  </si>
  <si>
    <t>311.47K</t>
  </si>
  <si>
    <t>214.53K</t>
  </si>
  <si>
    <t>138.68K</t>
  </si>
  <si>
    <t>135.11K</t>
  </si>
  <si>
    <t>187.52K</t>
  </si>
  <si>
    <t>169.55K</t>
  </si>
  <si>
    <t>129.96K</t>
  </si>
  <si>
    <t>165.22K</t>
  </si>
  <si>
    <t>235.99K</t>
  </si>
  <si>
    <t>209.05K</t>
  </si>
  <si>
    <t>130.38K</t>
  </si>
  <si>
    <t>189.69K</t>
  </si>
  <si>
    <t>147.61K</t>
  </si>
  <si>
    <t>127.99K</t>
  </si>
  <si>
    <t>112.90K</t>
  </si>
  <si>
    <t>131.44K</t>
  </si>
  <si>
    <t>180.65K</t>
  </si>
  <si>
    <t>193.63K</t>
  </si>
  <si>
    <t>178.62K</t>
  </si>
  <si>
    <t>183.84K</t>
  </si>
  <si>
    <t>147.65K</t>
  </si>
  <si>
    <t>135.57K</t>
  </si>
  <si>
    <t>126.22K</t>
  </si>
  <si>
    <t>133.77K</t>
  </si>
  <si>
    <t>160.97K</t>
  </si>
  <si>
    <t>165.40K</t>
  </si>
  <si>
    <t>171.76K</t>
  </si>
  <si>
    <t>107.07K</t>
  </si>
  <si>
    <t>111.78K</t>
  </si>
  <si>
    <t>110.29K</t>
  </si>
  <si>
    <t>89.03K</t>
  </si>
  <si>
    <t>89.72K</t>
  </si>
  <si>
    <t>112.44K</t>
  </si>
  <si>
    <t>95.47K</t>
  </si>
  <si>
    <t>109.58K</t>
  </si>
  <si>
    <t>82.79K</t>
  </si>
  <si>
    <t>87.40K</t>
  </si>
  <si>
    <t>81.84K</t>
  </si>
  <si>
    <t>173.43K</t>
  </si>
  <si>
    <t>232.37K</t>
  </si>
  <si>
    <t>124.58K</t>
  </si>
  <si>
    <t>117.93K</t>
  </si>
  <si>
    <t>100.39K</t>
  </si>
  <si>
    <t>97.34K</t>
  </si>
  <si>
    <t>92.74K</t>
  </si>
  <si>
    <t>198.85K</t>
  </si>
  <si>
    <t>96.44K</t>
  </si>
  <si>
    <t>214.48K</t>
  </si>
  <si>
    <t>109.01K</t>
  </si>
  <si>
    <t>97.25K</t>
  </si>
  <si>
    <t>150.00K</t>
  </si>
  <si>
    <t>232.08K</t>
  </si>
  <si>
    <t>126.93K</t>
  </si>
  <si>
    <t>113.57K</t>
  </si>
  <si>
    <t>120.00K</t>
  </si>
  <si>
    <t>179.39K</t>
  </si>
  <si>
    <t>170.57K</t>
  </si>
  <si>
    <t>110.03K</t>
  </si>
  <si>
    <t>98.94K</t>
  </si>
  <si>
    <t>136.87K</t>
  </si>
  <si>
    <t>106.15K</t>
  </si>
  <si>
    <t>118.97K</t>
  </si>
  <si>
    <t>318.90K</t>
  </si>
  <si>
    <t>132.34K</t>
  </si>
  <si>
    <t>137.56K</t>
  </si>
  <si>
    <t>107.94K</t>
  </si>
  <si>
    <t>144.16K</t>
  </si>
  <si>
    <t>131.30K</t>
  </si>
  <si>
    <t>115.66K</t>
  </si>
  <si>
    <t>144.12K</t>
  </si>
  <si>
    <t>132.11K</t>
  </si>
  <si>
    <t>116.84K</t>
  </si>
  <si>
    <t>99.12K</t>
  </si>
  <si>
    <t>147.56K</t>
  </si>
  <si>
    <t>101.36K</t>
  </si>
  <si>
    <t>112.38K</t>
  </si>
  <si>
    <t>105.13K</t>
  </si>
  <si>
    <t>122.20K</t>
  </si>
  <si>
    <t>127.69K</t>
  </si>
  <si>
    <t>89.75K</t>
  </si>
  <si>
    <t>97.36K</t>
  </si>
  <si>
    <t>124.79K</t>
  </si>
  <si>
    <t>242.25K</t>
  </si>
  <si>
    <t>128.24K</t>
  </si>
  <si>
    <t>174.87K</t>
  </si>
  <si>
    <t>104.59K</t>
  </si>
  <si>
    <t>82.89K</t>
  </si>
  <si>
    <t>91.43K</t>
  </si>
  <si>
    <t>120.29K</t>
  </si>
  <si>
    <t>101.83K</t>
  </si>
  <si>
    <t>103.57K</t>
  </si>
  <si>
    <t>91.73K</t>
  </si>
  <si>
    <t>108.52K</t>
  </si>
  <si>
    <t>102.57K</t>
  </si>
  <si>
    <t>105.76K</t>
  </si>
  <si>
    <t>217.93K</t>
  </si>
  <si>
    <t>192.21K</t>
  </si>
  <si>
    <t>130.75K</t>
  </si>
  <si>
    <t>125.72K</t>
  </si>
  <si>
    <t>115.10K</t>
  </si>
  <si>
    <t>100.79K</t>
  </si>
  <si>
    <t>256.49K</t>
  </si>
  <si>
    <t>215.77K</t>
  </si>
  <si>
    <t>308.46K</t>
  </si>
  <si>
    <t>185.19K</t>
  </si>
  <si>
    <t>152.83K</t>
  </si>
  <si>
    <t>119.10K</t>
  </si>
  <si>
    <t>164.82K</t>
  </si>
  <si>
    <t>184.02K</t>
  </si>
  <si>
    <t>249.21K</t>
  </si>
  <si>
    <t>149.99K</t>
  </si>
  <si>
    <t>254.18K</t>
  </si>
  <si>
    <t>285.47K</t>
  </si>
  <si>
    <t>165.77K</t>
  </si>
  <si>
    <t>116.47K</t>
  </si>
  <si>
    <t>185.10K</t>
  </si>
  <si>
    <t>156.31K</t>
  </si>
  <si>
    <t>177.84K</t>
  </si>
  <si>
    <t>142.44K</t>
  </si>
  <si>
    <t>133.39K</t>
  </si>
  <si>
    <t>169.95K</t>
  </si>
  <si>
    <t>146.71K</t>
  </si>
  <si>
    <t>144.03K</t>
  </si>
  <si>
    <t>168.88K</t>
  </si>
  <si>
    <t>186.36K</t>
  </si>
  <si>
    <t>229.62K</t>
  </si>
  <si>
    <t>127.01K</t>
  </si>
  <si>
    <t>165.86K</t>
  </si>
  <si>
    <t>131.88K</t>
  </si>
  <si>
    <t>144.91K</t>
  </si>
  <si>
    <t>178.15K</t>
  </si>
  <si>
    <t>160.83K</t>
  </si>
  <si>
    <t>174.20K</t>
  </si>
  <si>
    <t>136.63K</t>
  </si>
  <si>
    <t>115.28K</t>
  </si>
  <si>
    <t>308.58K</t>
  </si>
  <si>
    <t>244.39K</t>
  </si>
  <si>
    <t>547.29K</t>
  </si>
  <si>
    <t>272.40K</t>
  </si>
  <si>
    <t>329.55K</t>
  </si>
  <si>
    <t>215.06K</t>
  </si>
  <si>
    <t>262.82K</t>
  </si>
  <si>
    <t>367.11K</t>
  </si>
  <si>
    <t>304.70K</t>
  </si>
  <si>
    <t>261.06K</t>
  </si>
  <si>
    <t>245.81K</t>
  </si>
  <si>
    <t>230.43K</t>
  </si>
  <si>
    <t>223.87K</t>
  </si>
  <si>
    <t>175.37K</t>
  </si>
  <si>
    <t>227.01K</t>
  </si>
  <si>
    <t>255.41K</t>
  </si>
  <si>
    <t>200.60K</t>
  </si>
  <si>
    <t>146.64K</t>
  </si>
  <si>
    <t>226.06K</t>
  </si>
  <si>
    <t>182.76K</t>
  </si>
  <si>
    <t>200.90K</t>
  </si>
  <si>
    <t>172.42K</t>
  </si>
  <si>
    <t>176.62K</t>
  </si>
  <si>
    <t>215.03K</t>
  </si>
  <si>
    <t>219.13K</t>
  </si>
  <si>
    <t>279.84K</t>
  </si>
  <si>
    <t>257.59K</t>
  </si>
  <si>
    <t>241.79K</t>
  </si>
  <si>
    <t>216.61K</t>
  </si>
  <si>
    <t>297.78K</t>
  </si>
  <si>
    <t>188.02K</t>
  </si>
  <si>
    <t>162.09K</t>
  </si>
  <si>
    <t>1.80K</t>
  </si>
  <si>
    <t>145.01K</t>
  </si>
  <si>
    <t>115.95K</t>
  </si>
  <si>
    <t>141.87K</t>
  </si>
  <si>
    <t>194.94K</t>
  </si>
  <si>
    <t>171.79K</t>
  </si>
  <si>
    <t>235.67K</t>
  </si>
  <si>
    <t>172.34K</t>
  </si>
  <si>
    <t>189.68K</t>
  </si>
  <si>
    <t>159.32K</t>
  </si>
  <si>
    <t>153.93K</t>
  </si>
  <si>
    <t>174.54K</t>
  </si>
  <si>
    <t>176.10K</t>
  </si>
  <si>
    <t>255.36K</t>
  </si>
  <si>
    <t>472.11K</t>
  </si>
  <si>
    <t>228.85K</t>
  </si>
  <si>
    <t>205.82K</t>
  </si>
  <si>
    <t>172.61K</t>
  </si>
  <si>
    <t>144.48K</t>
  </si>
  <si>
    <t>139.14K</t>
  </si>
  <si>
    <t>185.53K</t>
  </si>
  <si>
    <t>156.93K</t>
  </si>
  <si>
    <t>264.19K</t>
  </si>
  <si>
    <t>215.68K</t>
  </si>
  <si>
    <t>236.40K</t>
  </si>
  <si>
    <t>168.46K</t>
  </si>
  <si>
    <t>118.70K</t>
  </si>
  <si>
    <t>158.14K</t>
  </si>
  <si>
    <t>215.62K</t>
  </si>
  <si>
    <t>191.70K</t>
  </si>
  <si>
    <t>177.07K</t>
  </si>
  <si>
    <t>128.00K</t>
  </si>
  <si>
    <t>148.91K</t>
  </si>
  <si>
    <t>169.90K</t>
  </si>
  <si>
    <t>109.84K</t>
  </si>
  <si>
    <t>83.81K</t>
  </si>
  <si>
    <t>116.38K</t>
  </si>
  <si>
    <t>176.60K</t>
  </si>
  <si>
    <t>151.20K</t>
  </si>
  <si>
    <t>189.45K</t>
  </si>
  <si>
    <t>161.03K</t>
  </si>
  <si>
    <t>150.55K</t>
  </si>
  <si>
    <t>199.82K</t>
  </si>
  <si>
    <t>139.27K</t>
  </si>
  <si>
    <t>116.55K</t>
  </si>
  <si>
    <t>212.86K</t>
  </si>
  <si>
    <t>161.40K</t>
  </si>
  <si>
    <t>183.69K</t>
  </si>
  <si>
    <t>212.32K</t>
  </si>
  <si>
    <t>129.07K</t>
  </si>
  <si>
    <t>128.88K</t>
  </si>
  <si>
    <t>139.00K</t>
  </si>
  <si>
    <t>126.94K</t>
  </si>
  <si>
    <t>210.28K</t>
  </si>
  <si>
    <t>284.54K</t>
  </si>
  <si>
    <t>181.84K</t>
  </si>
  <si>
    <t>194.37K</t>
  </si>
  <si>
    <t>249.27K</t>
  </si>
  <si>
    <t>306.29K</t>
  </si>
  <si>
    <t>238.80K</t>
  </si>
  <si>
    <t>173.08K</t>
  </si>
  <si>
    <t>189.86K</t>
  </si>
  <si>
    <t>164.75K</t>
  </si>
  <si>
    <t>156.63K</t>
  </si>
  <si>
    <t>142.26K</t>
  </si>
  <si>
    <t>117.31K</t>
  </si>
  <si>
    <t>117.43K</t>
  </si>
  <si>
    <t>112.12K</t>
  </si>
  <si>
    <t>374.94K</t>
  </si>
  <si>
    <t>252.67K</t>
  </si>
  <si>
    <t>175.45K</t>
  </si>
  <si>
    <t>129.76K</t>
  </si>
  <si>
    <t>130.71K</t>
  </si>
  <si>
    <t>148.28K</t>
  </si>
  <si>
    <t>221.45K</t>
  </si>
  <si>
    <t>141.10K</t>
  </si>
  <si>
    <t>201.08K</t>
  </si>
  <si>
    <t>193.75K</t>
  </si>
  <si>
    <t>191.59K</t>
  </si>
  <si>
    <t>189.43K</t>
  </si>
  <si>
    <t>207.44K</t>
  </si>
  <si>
    <t>179.78K</t>
  </si>
  <si>
    <t>208.02K</t>
  </si>
  <si>
    <t>140.52K</t>
  </si>
  <si>
    <t>148.24K</t>
  </si>
  <si>
    <t>184.26K</t>
  </si>
  <si>
    <t>207.00K</t>
  </si>
  <si>
    <t>187.14K</t>
  </si>
  <si>
    <t>296.22K</t>
  </si>
  <si>
    <t>185.74K</t>
  </si>
  <si>
    <t>222.30K</t>
  </si>
  <si>
    <t>194.92K</t>
  </si>
  <si>
    <t>219.82K</t>
  </si>
  <si>
    <t>132.02K</t>
  </si>
  <si>
    <t>131.21K</t>
  </si>
  <si>
    <t>260.55K</t>
  </si>
  <si>
    <t>292.11K</t>
  </si>
  <si>
    <t>219.69K</t>
  </si>
  <si>
    <t>224.44K</t>
  </si>
  <si>
    <t>196.48K</t>
  </si>
  <si>
    <t>193.07K</t>
  </si>
  <si>
    <t>199.63K</t>
  </si>
  <si>
    <t>154.14K</t>
  </si>
  <si>
    <t>147.20K</t>
  </si>
  <si>
    <t>165.46K</t>
  </si>
  <si>
    <t>165.25K</t>
  </si>
  <si>
    <t>108.25K</t>
  </si>
  <si>
    <t>104.86K</t>
  </si>
  <si>
    <t>90.61K</t>
  </si>
  <si>
    <t>117.82K</t>
  </si>
  <si>
    <t>141.70K</t>
  </si>
  <si>
    <t>132.78K</t>
  </si>
  <si>
    <t>145.86K</t>
  </si>
  <si>
    <t>129.53K</t>
  </si>
  <si>
    <t>201.02K</t>
  </si>
  <si>
    <t>158.19K</t>
  </si>
  <si>
    <t>362.56K</t>
  </si>
  <si>
    <t>242.31K</t>
  </si>
  <si>
    <t>181.38K</t>
  </si>
  <si>
    <t>188.23K</t>
  </si>
  <si>
    <t>180.58K</t>
  </si>
  <si>
    <t>179.42K</t>
  </si>
  <si>
    <t>206.03K</t>
  </si>
  <si>
    <t>223.52K</t>
  </si>
  <si>
    <t>253.60K</t>
  </si>
  <si>
    <t>256.59K</t>
  </si>
  <si>
    <t>218.78K</t>
  </si>
  <si>
    <t>189.44K</t>
  </si>
  <si>
    <t>257.11K</t>
  </si>
  <si>
    <t>321.10K</t>
  </si>
  <si>
    <t>216.42K</t>
  </si>
  <si>
    <t>224.43K</t>
  </si>
  <si>
    <t>494.08K</t>
  </si>
  <si>
    <t>282.77K</t>
  </si>
  <si>
    <t>239.16K</t>
  </si>
  <si>
    <t>297.60K</t>
  </si>
  <si>
    <t>205.16K</t>
  </si>
  <si>
    <t>202.70K</t>
  </si>
  <si>
    <t>230.85K</t>
  </si>
  <si>
    <t>160.09K</t>
  </si>
  <si>
    <t>172.43K</t>
  </si>
  <si>
    <t>283.14K</t>
  </si>
  <si>
    <t>215.27K</t>
  </si>
  <si>
    <t>208.61K</t>
  </si>
  <si>
    <t>188.12K</t>
  </si>
  <si>
    <t>143.70K</t>
  </si>
  <si>
    <t>341.89K</t>
  </si>
  <si>
    <t>184.47K</t>
  </si>
  <si>
    <t>241.87K</t>
  </si>
  <si>
    <t>252.89K</t>
  </si>
  <si>
    <t>293.13K</t>
  </si>
  <si>
    <t>238.84K</t>
  </si>
  <si>
    <t>165.30K</t>
  </si>
  <si>
    <t>145.14K</t>
  </si>
  <si>
    <t>171.97K</t>
  </si>
  <si>
    <t>231.10K</t>
  </si>
  <si>
    <t>223.61K</t>
  </si>
  <si>
    <t>133.17K</t>
  </si>
  <si>
    <t>233.88K</t>
  </si>
  <si>
    <t>224.15K</t>
  </si>
  <si>
    <t>242.99K</t>
  </si>
  <si>
    <t>384.29K</t>
  </si>
  <si>
    <t>390.50K</t>
  </si>
  <si>
    <t>259.25K</t>
  </si>
  <si>
    <t>184.33K</t>
  </si>
  <si>
    <t>173.56K</t>
  </si>
  <si>
    <t>156.25K</t>
  </si>
  <si>
    <t>223.02K</t>
  </si>
  <si>
    <t>369.34K</t>
  </si>
  <si>
    <t>367.51K</t>
  </si>
  <si>
    <t>352.03K</t>
  </si>
  <si>
    <t>287.39K</t>
  </si>
  <si>
    <t>350.33K</t>
  </si>
  <si>
    <t>333.50K</t>
  </si>
  <si>
    <t>244.08K</t>
  </si>
  <si>
    <t>296.56K</t>
  </si>
  <si>
    <t>383.57K</t>
  </si>
  <si>
    <t>303.51K</t>
  </si>
  <si>
    <t>301.28K</t>
  </si>
  <si>
    <t>346.51K</t>
  </si>
  <si>
    <t>282.24K</t>
  </si>
  <si>
    <t>319.93K</t>
  </si>
  <si>
    <t>334.37K</t>
  </si>
  <si>
    <t>291.00K</t>
  </si>
  <si>
    <t>353.40K</t>
  </si>
  <si>
    <t>303.60K</t>
  </si>
  <si>
    <t>336.83K</t>
  </si>
  <si>
    <t>335.81K</t>
  </si>
  <si>
    <t>290.41K</t>
  </si>
  <si>
    <t>274.02K</t>
  </si>
  <si>
    <t>241.81K</t>
  </si>
  <si>
    <t>288.24K</t>
  </si>
  <si>
    <t>358.84K</t>
  </si>
  <si>
    <t>465.07K</t>
  </si>
  <si>
    <t>485.54K</t>
  </si>
  <si>
    <t>519.22K</t>
  </si>
  <si>
    <t>386.84K</t>
  </si>
  <si>
    <t>384.11K</t>
  </si>
  <si>
    <t>377.44K</t>
  </si>
  <si>
    <t>427.08K</t>
  </si>
  <si>
    <t>392.43K</t>
  </si>
  <si>
    <t>309.52K</t>
  </si>
  <si>
    <t>327.08K</t>
  </si>
  <si>
    <t>251.99K</t>
  </si>
  <si>
    <t>286.11K</t>
  </si>
  <si>
    <t>467.42K</t>
  </si>
  <si>
    <t>377.82K</t>
  </si>
  <si>
    <t>438.50K</t>
  </si>
  <si>
    <t>234.06K</t>
  </si>
  <si>
    <t>277.76K</t>
  </si>
  <si>
    <t>307.78K</t>
  </si>
  <si>
    <t>450.44K</t>
  </si>
  <si>
    <t>844.58K</t>
  </si>
  <si>
    <t>552.17K</t>
  </si>
  <si>
    <t>348.81K</t>
  </si>
  <si>
    <t>352.81K</t>
  </si>
  <si>
    <t>540.44K</t>
  </si>
  <si>
    <t>464.10K</t>
  </si>
  <si>
    <t>580.25K</t>
  </si>
  <si>
    <t>1.19M</t>
  </si>
  <si>
    <t>825.76K</t>
  </si>
  <si>
    <t>732.72K</t>
  </si>
  <si>
    <t>554.31K</t>
  </si>
  <si>
    <t>574.83K</t>
  </si>
  <si>
    <t>381.15K</t>
  </si>
  <si>
    <t>558.92K</t>
  </si>
  <si>
    <t>387.66K</t>
  </si>
  <si>
    <t>350.93K</t>
  </si>
  <si>
    <t>400.38K</t>
  </si>
  <si>
    <t>617.85K</t>
  </si>
  <si>
    <t>605.17K</t>
  </si>
  <si>
    <t>582.22K</t>
  </si>
  <si>
    <t>497.77K</t>
  </si>
  <si>
    <t>439.98K</t>
  </si>
  <si>
    <t>632.22K</t>
  </si>
  <si>
    <t>567.56K</t>
  </si>
  <si>
    <t>448.80K</t>
  </si>
  <si>
    <t>646.75K</t>
  </si>
  <si>
    <t>613.02K</t>
  </si>
  <si>
    <t>534.71K</t>
  </si>
  <si>
    <t>403.96K</t>
  </si>
  <si>
    <t>364.82K</t>
  </si>
  <si>
    <t>620.05K</t>
  </si>
  <si>
    <t>422.78K</t>
  </si>
  <si>
    <t>474.51K</t>
  </si>
  <si>
    <t>383.31K</t>
  </si>
  <si>
    <t>393.95K</t>
  </si>
  <si>
    <t>331.73K</t>
  </si>
  <si>
    <t>429.95K</t>
  </si>
  <si>
    <t>419.00K</t>
  </si>
  <si>
    <t>296.15K</t>
  </si>
  <si>
    <t>257.77K</t>
  </si>
  <si>
    <t>317.31K</t>
  </si>
  <si>
    <t>856.69K</t>
  </si>
  <si>
    <t>417.57K</t>
  </si>
  <si>
    <t>498.31K</t>
  </si>
  <si>
    <t>667.78K</t>
  </si>
  <si>
    <t>496.00K</t>
  </si>
  <si>
    <t>431.51K</t>
  </si>
  <si>
    <t>516.80K</t>
  </si>
  <si>
    <t>393.28K</t>
  </si>
  <si>
    <t>485.39K</t>
  </si>
  <si>
    <t>494.48K</t>
  </si>
  <si>
    <t>505.39K</t>
  </si>
  <si>
    <t>815.35K</t>
  </si>
  <si>
    <t>529.69K</t>
  </si>
  <si>
    <t>390.51K</t>
  </si>
  <si>
    <t>306.02K</t>
  </si>
  <si>
    <t>259.93K</t>
  </si>
  <si>
    <t>258.84K</t>
  </si>
  <si>
    <t>436.93K</t>
  </si>
  <si>
    <t>535.24K</t>
  </si>
  <si>
    <t>391.46K</t>
  </si>
  <si>
    <t>330.83K</t>
  </si>
  <si>
    <t>339.79K</t>
  </si>
  <si>
    <t>332.43K</t>
  </si>
  <si>
    <t>274.05K</t>
  </si>
  <si>
    <t>251.41K</t>
  </si>
  <si>
    <t>184.67K</t>
  </si>
  <si>
    <t>253.56K</t>
  </si>
  <si>
    <t>217.58K</t>
  </si>
  <si>
    <t>256.24K</t>
  </si>
  <si>
    <t>294.37K</t>
  </si>
  <si>
    <t>304.49K</t>
  </si>
  <si>
    <t>307.98K</t>
  </si>
  <si>
    <t>444.71K</t>
  </si>
  <si>
    <t>291.44K</t>
  </si>
  <si>
    <t>438.91K</t>
  </si>
  <si>
    <t>545.71K</t>
  </si>
  <si>
    <t>253.72K</t>
  </si>
  <si>
    <t>308.14K</t>
  </si>
  <si>
    <t>282.23K</t>
  </si>
  <si>
    <t>227.48K</t>
  </si>
  <si>
    <t>200.58K</t>
  </si>
  <si>
    <t>343.82K</t>
  </si>
  <si>
    <t>424.62K</t>
  </si>
  <si>
    <t>309.94K</t>
  </si>
  <si>
    <t>239.61K</t>
  </si>
  <si>
    <t>268.79K</t>
  </si>
  <si>
    <t>328.86K</t>
  </si>
  <si>
    <t>333.44K</t>
  </si>
  <si>
    <t>337.11K</t>
  </si>
  <si>
    <t>336.61K</t>
  </si>
  <si>
    <t>427.60K</t>
  </si>
  <si>
    <t>334.00K</t>
  </si>
  <si>
    <t>254.38K</t>
  </si>
  <si>
    <t>239.70K</t>
  </si>
  <si>
    <t>198.89K</t>
  </si>
  <si>
    <t>225.96K</t>
  </si>
  <si>
    <t>303.03K</t>
  </si>
  <si>
    <t>341.37K</t>
  </si>
  <si>
    <t>251.93K</t>
  </si>
  <si>
    <t>398.87K</t>
  </si>
  <si>
    <t>268.82K</t>
  </si>
  <si>
    <t>273.07K</t>
  </si>
  <si>
    <t>254.24K</t>
  </si>
  <si>
    <t>215.91K</t>
  </si>
  <si>
    <t>290.96K</t>
  </si>
  <si>
    <t>358.02K</t>
  </si>
  <si>
    <t>386.88K</t>
  </si>
  <si>
    <t>368.26K</t>
  </si>
  <si>
    <t>367.32K</t>
  </si>
  <si>
    <t>425.85K</t>
  </si>
  <si>
    <t>1.08M</t>
  </si>
  <si>
    <t>1.57M</t>
  </si>
  <si>
    <t>1.06M</t>
  </si>
  <si>
    <t>723.30K</t>
  </si>
  <si>
    <t>760.58K</t>
  </si>
  <si>
    <t>783.39K</t>
  </si>
  <si>
    <t>481.91K</t>
  </si>
  <si>
    <t>537.69K</t>
  </si>
  <si>
    <t>875.29K</t>
  </si>
  <si>
    <t>476.62K</t>
  </si>
  <si>
    <t>501.77K</t>
  </si>
  <si>
    <t>307.64K</t>
  </si>
  <si>
    <t>391.70K</t>
  </si>
  <si>
    <t>394.56K</t>
  </si>
  <si>
    <t>482.88K</t>
  </si>
  <si>
    <t>539.42K</t>
  </si>
  <si>
    <t>326.99K</t>
  </si>
  <si>
    <t>309.81K</t>
  </si>
  <si>
    <t>274.87K</t>
  </si>
  <si>
    <t>342.53K</t>
  </si>
  <si>
    <t>435.42K</t>
  </si>
  <si>
    <t>508.45K</t>
  </si>
  <si>
    <t>389.99K</t>
  </si>
  <si>
    <t>288.21K</t>
  </si>
  <si>
    <t>389.87K</t>
  </si>
  <si>
    <t>350.28K</t>
  </si>
  <si>
    <t>475.04K</t>
  </si>
  <si>
    <t>438.64K</t>
  </si>
  <si>
    <t>311.92K</t>
  </si>
  <si>
    <t>349.36K</t>
  </si>
  <si>
    <t>325.39K</t>
  </si>
  <si>
    <t>305.74K</t>
  </si>
  <si>
    <t>299.86K</t>
  </si>
  <si>
    <t>367.77K</t>
  </si>
  <si>
    <t>400.63K</t>
  </si>
  <si>
    <t>471.51K</t>
  </si>
  <si>
    <t>328.81K</t>
  </si>
  <si>
    <t>381.27K</t>
  </si>
  <si>
    <t>395.56K</t>
  </si>
  <si>
    <t>300.14K</t>
  </si>
  <si>
    <t>330.61K</t>
  </si>
  <si>
    <t>342.56K</t>
  </si>
  <si>
    <t>395.41K</t>
  </si>
  <si>
    <t>520.83K</t>
  </si>
  <si>
    <t>333.04K</t>
  </si>
  <si>
    <t>240.59K</t>
  </si>
  <si>
    <t>434.76K</t>
  </si>
  <si>
    <t>415.47K</t>
  </si>
  <si>
    <t>326.23K</t>
  </si>
  <si>
    <t>347.58K</t>
  </si>
  <si>
    <t>484.79K</t>
  </si>
  <si>
    <t>336.76K</t>
  </si>
  <si>
    <t>538.00K</t>
  </si>
  <si>
    <t>561.12K</t>
  </si>
  <si>
    <t>581.73K</t>
  </si>
  <si>
    <t>558.07K</t>
  </si>
  <si>
    <t>448.33K</t>
  </si>
  <si>
    <t>616.87K</t>
  </si>
  <si>
    <t>587.86K</t>
  </si>
  <si>
    <t>637.45K</t>
  </si>
  <si>
    <t>748.11K</t>
  </si>
  <si>
    <t>641.25K</t>
  </si>
  <si>
    <t>582.99K</t>
  </si>
  <si>
    <t>747.07K</t>
  </si>
  <si>
    <t>599.19K</t>
  </si>
  <si>
    <t>465.01K</t>
  </si>
  <si>
    <t>552.45K</t>
  </si>
  <si>
    <t>453.53K</t>
  </si>
  <si>
    <t>362.84K</t>
  </si>
  <si>
    <t>523.37K</t>
  </si>
  <si>
    <t>664.61K</t>
  </si>
  <si>
    <t>527.94K</t>
  </si>
  <si>
    <t>684.58K</t>
  </si>
  <si>
    <t>586.18K</t>
  </si>
  <si>
    <t>375.59K</t>
  </si>
  <si>
    <t>328.01K</t>
  </si>
  <si>
    <t>292.66K</t>
  </si>
  <si>
    <t>385.96K</t>
  </si>
  <si>
    <t>398.99K</t>
  </si>
  <si>
    <t>256.18K</t>
  </si>
  <si>
    <t>290.92K</t>
  </si>
  <si>
    <t>455.77K</t>
  </si>
  <si>
    <t>673.13K</t>
  </si>
  <si>
    <t>355.98K</t>
  </si>
  <si>
    <t>457.10K</t>
  </si>
  <si>
    <t>293.70K</t>
  </si>
  <si>
    <t>338.50K</t>
  </si>
  <si>
    <t>359.15K</t>
  </si>
  <si>
    <t>348.56K</t>
  </si>
  <si>
    <t>294.92K</t>
  </si>
  <si>
    <t>349.65K</t>
  </si>
  <si>
    <t>316.65K</t>
  </si>
  <si>
    <t>412.72K</t>
  </si>
  <si>
    <t>307.58K</t>
  </si>
  <si>
    <t>436.27K</t>
  </si>
  <si>
    <t>340.89K</t>
  </si>
  <si>
    <t>379.79K</t>
  </si>
  <si>
    <t>400.36K</t>
  </si>
  <si>
    <t>299.57K</t>
  </si>
  <si>
    <t>397.34K</t>
  </si>
  <si>
    <t>431.03K</t>
  </si>
  <si>
    <t>297.02K</t>
  </si>
  <si>
    <t>338.83K</t>
  </si>
  <si>
    <t>386.60K</t>
  </si>
  <si>
    <t>378.62K</t>
  </si>
  <si>
    <t>261.80K</t>
  </si>
  <si>
    <t>377.91K</t>
  </si>
  <si>
    <t>507.47K</t>
  </si>
  <si>
    <t>289.10K</t>
  </si>
  <si>
    <t>318.84K</t>
  </si>
  <si>
    <t>263.36K</t>
  </si>
  <si>
    <t>311.81K</t>
  </si>
  <si>
    <t>348.01K</t>
  </si>
  <si>
    <t>314.84K</t>
  </si>
  <si>
    <t>347.08K</t>
  </si>
  <si>
    <t>346.27K</t>
  </si>
  <si>
    <t>422.19K</t>
  </si>
  <si>
    <t>337.92K</t>
  </si>
  <si>
    <t>430.93K</t>
  </si>
  <si>
    <t>812.65K</t>
  </si>
  <si>
    <t>712.98K</t>
  </si>
  <si>
    <t>484.33K</t>
  </si>
  <si>
    <t>293.51K</t>
  </si>
  <si>
    <t>214.82K</t>
  </si>
  <si>
    <t>341.04K</t>
  </si>
  <si>
    <t>245.26K</t>
  </si>
  <si>
    <t>231.45K</t>
  </si>
  <si>
    <t>305.09K</t>
  </si>
  <si>
    <t>278.55K</t>
  </si>
  <si>
    <t>214.79K</t>
  </si>
  <si>
    <t>265.40K</t>
  </si>
  <si>
    <t>248.83K</t>
  </si>
  <si>
    <t>245.86K</t>
  </si>
  <si>
    <t>216.41K</t>
  </si>
  <si>
    <t>320.59K</t>
  </si>
  <si>
    <t>283.53K</t>
  </si>
  <si>
    <t>325.40K</t>
  </si>
  <si>
    <t>299.20K</t>
  </si>
  <si>
    <t>276.42K</t>
  </si>
  <si>
    <t>280.65K</t>
  </si>
  <si>
    <t>240.22K</t>
  </si>
  <si>
    <t>240.05K</t>
  </si>
  <si>
    <t>348.73K</t>
  </si>
  <si>
    <t>325.42K</t>
  </si>
  <si>
    <t>247.98K</t>
  </si>
  <si>
    <t>236.10K</t>
  </si>
  <si>
    <t>280.14K</t>
  </si>
  <si>
    <t>350.98K</t>
  </si>
  <si>
    <t>280.70K</t>
  </si>
  <si>
    <t>190.83K</t>
  </si>
  <si>
    <t>225.36K</t>
  </si>
  <si>
    <t>270.33K</t>
  </si>
  <si>
    <t>229.44K</t>
  </si>
  <si>
    <t>388.15K</t>
  </si>
  <si>
    <t>254.15K</t>
  </si>
  <si>
    <t>335.66K</t>
  </si>
  <si>
    <t>241.41K</t>
  </si>
  <si>
    <t>196.85K</t>
  </si>
  <si>
    <t>260.45K</t>
  </si>
  <si>
    <t>299.01K</t>
  </si>
  <si>
    <t>272.72K</t>
  </si>
  <si>
    <t>340.55K</t>
  </si>
  <si>
    <t>271.83K</t>
  </si>
  <si>
    <t>437.22K</t>
  </si>
  <si>
    <t>407.59K</t>
  </si>
  <si>
    <t>409.25K</t>
  </si>
  <si>
    <t>385.31K</t>
  </si>
  <si>
    <t>357.69K</t>
  </si>
  <si>
    <t>365.12K</t>
  </si>
  <si>
    <t>595.80K</t>
  </si>
  <si>
    <t>497.51K</t>
  </si>
  <si>
    <t>308.96K</t>
  </si>
  <si>
    <t>330.89K</t>
  </si>
  <si>
    <t>487.62K</t>
  </si>
  <si>
    <t>358.60K</t>
  </si>
  <si>
    <t>320.01K</t>
  </si>
  <si>
    <t>395.63K</t>
  </si>
  <si>
    <t>348.06K</t>
  </si>
  <si>
    <t>546.08K</t>
  </si>
  <si>
    <t>369.37K</t>
  </si>
  <si>
    <t>494.40K</t>
  </si>
  <si>
    <t>325.61K</t>
  </si>
  <si>
    <t>374.28K</t>
  </si>
  <si>
    <t>419.24K</t>
  </si>
  <si>
    <t>466.91K</t>
  </si>
  <si>
    <t>431.77K</t>
  </si>
  <si>
    <t>586.85K</t>
  </si>
  <si>
    <t>542.52K</t>
  </si>
  <si>
    <t>335.77K</t>
  </si>
  <si>
    <t>409.94K</t>
  </si>
  <si>
    <t>269.04K</t>
  </si>
  <si>
    <t>279.37K</t>
  </si>
  <si>
    <t>380.59K</t>
  </si>
  <si>
    <t>260.66K</t>
  </si>
  <si>
    <t>278.15K</t>
  </si>
  <si>
    <t>390.94K</t>
  </si>
  <si>
    <t>464.42K</t>
  </si>
  <si>
    <t>379.38K</t>
  </si>
  <si>
    <t>300.01K</t>
  </si>
  <si>
    <t>317.21K</t>
  </si>
  <si>
    <t>389.22K</t>
  </si>
  <si>
    <t>267.80K</t>
  </si>
  <si>
    <t>364.12K</t>
  </si>
  <si>
    <t>362.82K</t>
  </si>
  <si>
    <t>455.78K</t>
  </si>
  <si>
    <t>427.04K</t>
  </si>
  <si>
    <t>546.15K</t>
  </si>
  <si>
    <t>503.48K</t>
  </si>
  <si>
    <t>320.08K</t>
  </si>
  <si>
    <t>262.15K</t>
  </si>
  <si>
    <t>518.13K</t>
  </si>
  <si>
    <t>631.81K</t>
  </si>
  <si>
    <t>418.77K</t>
  </si>
  <si>
    <t>441.55K</t>
  </si>
  <si>
    <t>396.84K</t>
  </si>
  <si>
    <t>354.80K</t>
  </si>
  <si>
    <t>463.37K</t>
  </si>
  <si>
    <t>429.69K</t>
  </si>
  <si>
    <t>447.19K</t>
  </si>
  <si>
    <t>354.69K</t>
  </si>
  <si>
    <t>374.96K</t>
  </si>
  <si>
    <t>616.60K</t>
  </si>
  <si>
    <t>491.24K</t>
  </si>
  <si>
    <t>724.60K</t>
  </si>
  <si>
    <t>672.20K</t>
  </si>
  <si>
    <t>605.20K</t>
  </si>
  <si>
    <t>829.67K</t>
  </si>
  <si>
    <t>929.58K</t>
  </si>
  <si>
    <t>448.65K</t>
  </si>
  <si>
    <t>692.48K</t>
  </si>
  <si>
    <t>454.61K</t>
  </si>
  <si>
    <t>397.93K</t>
  </si>
  <si>
    <t>400.61K</t>
  </si>
  <si>
    <t>395.96K</t>
  </si>
  <si>
    <t>498.42K</t>
  </si>
  <si>
    <t>850.49K</t>
  </si>
  <si>
    <t>860.33K</t>
  </si>
  <si>
    <t>558.74K</t>
  </si>
  <si>
    <t>495.06K</t>
  </si>
  <si>
    <t>272.88K</t>
  </si>
  <si>
    <t>455.94K</t>
  </si>
  <si>
    <t>583.02K</t>
  </si>
  <si>
    <t>321.45K</t>
  </si>
  <si>
    <t>313.57K</t>
  </si>
  <si>
    <t>526.96K</t>
  </si>
  <si>
    <t>518.58K</t>
  </si>
  <si>
    <t>479.02K</t>
  </si>
  <si>
    <t>300.22K</t>
  </si>
  <si>
    <t>276.57K</t>
  </si>
  <si>
    <t>210.56K</t>
  </si>
  <si>
    <t>273.64K</t>
  </si>
  <si>
    <t>353.01K</t>
  </si>
  <si>
    <t>311.78K</t>
  </si>
  <si>
    <t>294.34K</t>
  </si>
  <si>
    <t>365.80K</t>
  </si>
  <si>
    <t>457.21K</t>
  </si>
  <si>
    <t>298.86K</t>
  </si>
  <si>
    <t>365.21K</t>
  </si>
  <si>
    <t>345.48K</t>
  </si>
  <si>
    <t>486.19K</t>
  </si>
  <si>
    <t>291.67K</t>
  </si>
  <si>
    <t>374.23K</t>
  </si>
  <si>
    <t>370.02K</t>
  </si>
  <si>
    <t>312.72K</t>
  </si>
  <si>
    <t>342.86K</t>
  </si>
  <si>
    <t>300.87K</t>
  </si>
  <si>
    <t>341.13K</t>
  </si>
  <si>
    <t>279.33K</t>
  </si>
  <si>
    <t>398.60K</t>
  </si>
  <si>
    <t>575.53K</t>
  </si>
  <si>
    <t>441.41K</t>
  </si>
  <si>
    <t>408.65K</t>
  </si>
  <si>
    <t>317.53K</t>
  </si>
  <si>
    <t>419.36K</t>
  </si>
  <si>
    <t>337.22K</t>
  </si>
  <si>
    <t>368.43K</t>
  </si>
  <si>
    <t>377.14K</t>
  </si>
  <si>
    <t>344.63K</t>
  </si>
  <si>
    <t>342.32K</t>
  </si>
  <si>
    <t>399.92K</t>
  </si>
  <si>
    <t>429.54K</t>
  </si>
  <si>
    <t>350.90K</t>
  </si>
  <si>
    <t>786.75K</t>
  </si>
  <si>
    <t>IV at Spot</t>
  </si>
  <si>
    <t>ATM Strike</t>
  </si>
  <si>
    <t>Spot</t>
  </si>
  <si>
    <t>CALL</t>
  </si>
  <si>
    <t>PUT</t>
  </si>
  <si>
    <t>Interpretation</t>
  </si>
  <si>
    <t>Further Interpretation</t>
  </si>
  <si>
    <t>This probability of the movement (87.30%) of the instrument by this much percentage is calculated from historical volatility</t>
  </si>
  <si>
    <t>There is a 87.30% chance that this instrument can move this much percent from its regular mean movement in a period of one month</t>
  </si>
  <si>
    <t>True Range</t>
  </si>
  <si>
    <t>1D</t>
  </si>
  <si>
    <t>Years</t>
  </si>
  <si>
    <t>Days</t>
  </si>
  <si>
    <t>ATR</t>
  </si>
  <si>
    <t>Interpretation:- ATR IS Increasing for shorter periods over the past 5 years so more short term oppurtunities</t>
  </si>
  <si>
    <t>Bear Market</t>
  </si>
  <si>
    <t>Bull Market</t>
  </si>
  <si>
    <t>0.8*Index High from the prev. fin year</t>
  </si>
  <si>
    <t>1.2*Index low from the prev. financial year</t>
  </si>
  <si>
    <t>Prev. Years High</t>
  </si>
  <si>
    <t>Prev. Years Low</t>
  </si>
  <si>
    <t>GDP</t>
  </si>
  <si>
    <t>May 31, 2021 (Q4)</t>
  </si>
  <si>
    <t>Feb 26, 2021 (Q3)</t>
  </si>
  <si>
    <t>Nov 27, 2020 (Q2)</t>
  </si>
  <si>
    <t>Aug 31, 2020 (Q1)</t>
  </si>
  <si>
    <t>May 29, 2020 (Q4)</t>
  </si>
  <si>
    <t>Feb 28, 2020 (Q3)</t>
  </si>
  <si>
    <t>Nov 29, 2019 (Q2)</t>
  </si>
  <si>
    <t>Aug 30, 2019 (Q1)</t>
  </si>
  <si>
    <t>May 31, 2019 (Q4)</t>
  </si>
  <si>
    <t>Feb 28, 2019 (Q3)</t>
  </si>
  <si>
    <t>Nov 30, 2018 (Q2)</t>
  </si>
  <si>
    <t>Aug 31, 2018 (Q1)</t>
  </si>
  <si>
    <t>May 31, 2018 (Q4)</t>
  </si>
  <si>
    <t>Feb 28, 2018 (Q3)</t>
  </si>
  <si>
    <t>Nov 30, 2017 (Q2)</t>
  </si>
  <si>
    <t>Aug 31, 2017 (Q1)</t>
  </si>
  <si>
    <t>May 31, 2017 (Q4)</t>
  </si>
  <si>
    <t>Feb 28, 2017 (Q3)</t>
  </si>
  <si>
    <t>Nov 30, 2016 (Q2)</t>
  </si>
  <si>
    <t>Aug 31, 2016 (Q1)</t>
  </si>
  <si>
    <t>May 31, 2016 (Q4)</t>
  </si>
  <si>
    <t>Feb 08, 2016 (Q3)</t>
  </si>
  <si>
    <t>Nov 30, 2015 (Q2)</t>
  </si>
  <si>
    <t>Aug 31, 2015 (Q1)</t>
  </si>
  <si>
    <t>May 29, 2015 (Q4)</t>
  </si>
  <si>
    <t>Feb 09, 2015 (Q3)</t>
  </si>
  <si>
    <t>Nov 28, 2014 (Q2)</t>
  </si>
  <si>
    <t>Aug 29, 2014 (Q1)</t>
  </si>
  <si>
    <t>May 30, 2014</t>
  </si>
  <si>
    <t>Feb 28, 2014</t>
  </si>
  <si>
    <t>Nov 29, 2013</t>
  </si>
  <si>
    <t>Aug 30, 2013</t>
  </si>
  <si>
    <t>May 31, 2013</t>
  </si>
  <si>
    <t>Feb 28, 2013</t>
  </si>
  <si>
    <t>Nov 30, 2012</t>
  </si>
  <si>
    <t>Aug 31, 2012</t>
  </si>
  <si>
    <t>May 31, 2012</t>
  </si>
  <si>
    <t>Feb 29, 2012</t>
  </si>
  <si>
    <t>Nov 30, 2011</t>
  </si>
  <si>
    <t>Aug 30, 2011</t>
  </si>
  <si>
    <t>May 31, 2011</t>
  </si>
  <si>
    <t>Feb 28, 2011</t>
  </si>
  <si>
    <t>Nov 30, 2010</t>
  </si>
  <si>
    <t>Aug 31, 2010</t>
  </si>
  <si>
    <t>May 31, 2010</t>
  </si>
  <si>
    <t>Feb 26, 2010</t>
  </si>
  <si>
    <t>Total</t>
  </si>
  <si>
    <t>0,0</t>
  </si>
  <si>
    <t>1,1</t>
  </si>
  <si>
    <t>0,1</t>
  </si>
  <si>
    <t>1,0</t>
  </si>
  <si>
    <t>Nifty50</t>
  </si>
  <si>
    <t>A</t>
  </si>
  <si>
    <t>B</t>
  </si>
  <si>
    <t>C</t>
  </si>
  <si>
    <t>D</t>
  </si>
  <si>
    <t xml:space="preserve">Total </t>
  </si>
  <si>
    <t xml:space="preserve">A = </t>
  </si>
  <si>
    <t xml:space="preserve">B = </t>
  </si>
  <si>
    <t xml:space="preserve">C = </t>
  </si>
  <si>
    <t xml:space="preserve">D = </t>
  </si>
  <si>
    <t>Unpredicatble, Stay Flat</t>
  </si>
  <si>
    <t>Historically GDP Explains 53% of the Nifty50 moves.</t>
  </si>
  <si>
    <t xml:space="preserve">Majority of the times, when things have gone wrong, Nifty50 moves up, but the GDP moves down. </t>
  </si>
  <si>
    <t>This is due to reasons like:-</t>
  </si>
  <si>
    <t>Demonetisation</t>
  </si>
  <si>
    <t>Poor Policies,</t>
  </si>
  <si>
    <t>Manufacturing Shrinkage</t>
  </si>
  <si>
    <t>MSME Shrinkage</t>
  </si>
  <si>
    <t>More disorganization of the markets!</t>
  </si>
  <si>
    <t>Also when Nifty has gone down, but the GDP moves up. This is due to sell off, as expectations get ahead of results and people</t>
  </si>
  <si>
    <t>start profit booking</t>
  </si>
  <si>
    <t>BNF</t>
  </si>
  <si>
    <t>PMI</t>
  </si>
  <si>
    <t>PMI_C</t>
  </si>
  <si>
    <t>Nifty50_C</t>
  </si>
  <si>
    <t>Predictable</t>
  </si>
  <si>
    <t>Predict Nifty50 will fall, Sell</t>
  </si>
  <si>
    <t>Predict Nifty50 will rise, buy</t>
  </si>
  <si>
    <t>Predict Profit taking, sell</t>
  </si>
  <si>
    <t>PMI RISE, Nifty50 RISE</t>
  </si>
  <si>
    <t>PMI FALL, Nifty50 FALL</t>
  </si>
  <si>
    <t>PMI FALL, Nifty50 RISE</t>
  </si>
  <si>
    <t>PMI RISE, Nifty50 Fall</t>
  </si>
  <si>
    <t>Buy</t>
  </si>
  <si>
    <t>Sell</t>
  </si>
  <si>
    <t>Flat</t>
  </si>
  <si>
    <t>Predict GDP will fall, Sell</t>
  </si>
  <si>
    <t>Predict Profit taking, Sell</t>
  </si>
  <si>
    <t>Market as Leading Indicator to GDP</t>
  </si>
  <si>
    <t>PMI as Leading Indicator to Market</t>
  </si>
  <si>
    <t>05-Aug-2021</t>
  </si>
  <si>
    <t>Predict rise, buy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</si>
</sst>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1"/>
      <name val="Bahnschrift SemiBold SemiConden"/>
      <family val="2"/>
    </font>
    <font>
      <b/>
      <sz val="11"/>
      <color theme="1"/>
      <name val="Bahnschrift SemiBold SemiConden"/>
      <family val="2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Segoe UI"/>
      <family val="2"/>
    </font>
    <font>
      <sz val="10"/>
      <color rgb="FF000000"/>
      <name val="Segoe UI"/>
      <family val="2"/>
    </font>
    <font>
      <sz val="10"/>
      <color rgb="FF0EA600"/>
      <name val="Segoe UI"/>
      <family val="2"/>
    </font>
    <font>
      <sz val="10"/>
      <color rgb="FFFF0000"/>
      <name val="Segoe UI"/>
      <family val="2"/>
    </font>
    <font>
      <b/>
      <sz val="11"/>
      <color theme="1"/>
      <name val="Calibri"/>
      <family val="2"/>
      <scheme val="minor"/>
    </font>
    <font>
      <sz val="10"/>
      <color rgb="FF66758A"/>
      <name val="Segoe UI"/>
      <family val="2"/>
    </font>
    <font>
      <sz val="11"/>
      <color rgb="FF66758A"/>
      <name val="Segoe UI"/>
      <family val="2"/>
    </font>
    <font>
      <sz val="11"/>
      <color rgb="FF000000"/>
      <name val="Segoe UI"/>
      <family val="2"/>
    </font>
    <font>
      <sz val="11"/>
      <color rgb="FFFF0000"/>
      <name val="Segoe UI"/>
      <family val="2"/>
    </font>
    <font>
      <sz val="11"/>
      <color rgb="FF0EA600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A5A5A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CFDFE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/>
      <right/>
      <top/>
      <bottom style="medium">
        <color rgb="FFE3EAF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7" fillId="6" borderId="4" applyNumberFormat="0" applyAlignment="0" applyProtection="0"/>
  </cellStyleXfs>
  <cellXfs count="101">
    <xf numFmtId="0" fontId="0" fillId="0" borderId="0" xfId="0"/>
    <xf numFmtId="0" fontId="0" fillId="0" borderId="0" xfId="0" applyNumberFormat="1"/>
    <xf numFmtId="0" fontId="2" fillId="4" borderId="1" xfId="1" applyFill="1" applyAlignment="1">
      <alignment wrapText="1"/>
    </xf>
    <xf numFmtId="0" fontId="2" fillId="4" borderId="1" xfId="1" applyFill="1"/>
    <xf numFmtId="0" fontId="3" fillId="5" borderId="2" xfId="2" applyFill="1"/>
    <xf numFmtId="0" fontId="0" fillId="0" borderId="0" xfId="0" applyFill="1"/>
    <xf numFmtId="14" fontId="0" fillId="0" borderId="0" xfId="0" applyNumberFormat="1"/>
    <xf numFmtId="14" fontId="5" fillId="0" borderId="0" xfId="0" applyNumberFormat="1" applyFont="1"/>
    <xf numFmtId="0" fontId="5" fillId="0" borderId="0" xfId="0" applyFont="1"/>
    <xf numFmtId="0" fontId="5" fillId="3" borderId="0" xfId="0" applyFont="1" applyFill="1"/>
    <xf numFmtId="0" fontId="5" fillId="0" borderId="0" xfId="0" applyFont="1" applyFill="1"/>
    <xf numFmtId="0" fontId="5" fillId="2" borderId="0" xfId="0" applyFont="1" applyFill="1"/>
    <xf numFmtId="0" fontId="6" fillId="0" borderId="0" xfId="0" applyFon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/>
    <xf numFmtId="10" fontId="0" fillId="0" borderId="0" xfId="0" applyNumberFormat="1"/>
    <xf numFmtId="0" fontId="7" fillId="6" borderId="4" xfId="4"/>
    <xf numFmtId="0" fontId="7" fillId="6" borderId="4" xfId="4" applyNumberFormat="1"/>
    <xf numFmtId="0" fontId="7" fillId="6" borderId="8" xfId="4" applyBorder="1"/>
    <xf numFmtId="14" fontId="0" fillId="7" borderId="5" xfId="0" applyNumberFormat="1" applyFill="1" applyBorder="1"/>
    <xf numFmtId="0" fontId="0" fillId="7" borderId="6" xfId="0" applyFill="1" applyBorder="1"/>
    <xf numFmtId="0" fontId="0" fillId="7" borderId="7" xfId="0" applyFill="1" applyBorder="1"/>
    <xf numFmtId="0" fontId="8" fillId="0" borderId="9" xfId="0" applyFont="1" applyBorder="1" applyAlignment="1">
      <alignment horizontal="center"/>
    </xf>
    <xf numFmtId="49" fontId="0" fillId="0" borderId="9" xfId="0" applyNumberFormat="1" applyBorder="1"/>
    <xf numFmtId="0" fontId="0" fillId="0" borderId="9" xfId="0" applyBorder="1"/>
    <xf numFmtId="0" fontId="8" fillId="0" borderId="10" xfId="0" applyFont="1" applyBorder="1" applyAlignment="1">
      <alignment horizontal="centerContinuous"/>
    </xf>
    <xf numFmtId="14" fontId="0" fillId="0" borderId="5" xfId="0" applyNumberFormat="1" applyBorder="1"/>
    <xf numFmtId="0" fontId="0" fillId="0" borderId="6" xfId="0" applyBorder="1"/>
    <xf numFmtId="0" fontId="0" fillId="0" borderId="7" xfId="0" applyBorder="1"/>
    <xf numFmtId="10" fontId="0" fillId="0" borderId="9" xfId="0" applyNumberFormat="1" applyBorder="1"/>
    <xf numFmtId="0" fontId="0" fillId="0" borderId="11" xfId="0" applyBorder="1"/>
    <xf numFmtId="0" fontId="7" fillId="6" borderId="12" xfId="4" applyBorder="1"/>
    <xf numFmtId="10" fontId="7" fillId="6" borderId="12" xfId="4" applyNumberFormat="1" applyBorder="1"/>
    <xf numFmtId="0" fontId="0" fillId="0" borderId="0" xfId="0" applyAlignment="1">
      <alignment horizontal="center"/>
    </xf>
    <xf numFmtId="0" fontId="9" fillId="0" borderId="0" xfId="0" applyFont="1" applyAlignment="1">
      <alignment wrapText="1"/>
    </xf>
    <xf numFmtId="0" fontId="10" fillId="0" borderId="13" xfId="0" applyFont="1" applyBorder="1" applyAlignment="1">
      <alignment horizontal="left" vertical="center" indent="1"/>
    </xf>
    <xf numFmtId="0" fontId="11" fillId="0" borderId="13" xfId="0" applyFont="1" applyBorder="1" applyAlignment="1">
      <alignment horizontal="right" vertical="center" indent="1"/>
    </xf>
    <xf numFmtId="10" fontId="11" fillId="0" borderId="13" xfId="0" applyNumberFormat="1" applyFont="1" applyBorder="1" applyAlignment="1">
      <alignment horizontal="right" vertical="center" indent="1"/>
    </xf>
    <xf numFmtId="10" fontId="12" fillId="0" borderId="13" xfId="0" applyNumberFormat="1" applyFont="1" applyBorder="1" applyAlignment="1">
      <alignment horizontal="right" vertical="center" indent="1"/>
    </xf>
    <xf numFmtId="10" fontId="13" fillId="0" borderId="13" xfId="0" applyNumberFormat="1" applyFont="1" applyBorder="1" applyAlignment="1">
      <alignment horizontal="right" vertical="center" indent="1"/>
    </xf>
    <xf numFmtId="0" fontId="10" fillId="8" borderId="0" xfId="0" applyFont="1" applyFill="1" applyAlignment="1">
      <alignment horizontal="left" vertical="center" indent="1"/>
    </xf>
    <xf numFmtId="10" fontId="13" fillId="8" borderId="0" xfId="0" applyNumberFormat="1" applyFont="1" applyFill="1" applyAlignment="1">
      <alignment horizontal="right" vertical="center" indent="1"/>
    </xf>
    <xf numFmtId="0" fontId="0" fillId="0" borderId="13" xfId="0" applyBorder="1"/>
    <xf numFmtId="0" fontId="0" fillId="0" borderId="0" xfId="0" applyBorder="1"/>
    <xf numFmtId="0" fontId="11" fillId="0" borderId="0" xfId="0" applyFont="1" applyBorder="1" applyAlignment="1">
      <alignment horizontal="right" vertical="center" indent="1"/>
    </xf>
    <xf numFmtId="1" fontId="0" fillId="0" borderId="0" xfId="0" applyNumberFormat="1"/>
    <xf numFmtId="1" fontId="12" fillId="0" borderId="13" xfId="0" applyNumberFormat="1" applyFont="1" applyBorder="1" applyAlignment="1">
      <alignment horizontal="right" vertical="center" indent="1"/>
    </xf>
    <xf numFmtId="1" fontId="13" fillId="8" borderId="0" xfId="0" applyNumberFormat="1" applyFont="1" applyFill="1" applyAlignment="1">
      <alignment horizontal="right" vertical="center" indent="1"/>
    </xf>
    <xf numFmtId="1" fontId="11" fillId="0" borderId="13" xfId="0" applyNumberFormat="1" applyFont="1" applyBorder="1" applyAlignment="1">
      <alignment horizontal="right" indent="1"/>
    </xf>
    <xf numFmtId="1" fontId="10" fillId="0" borderId="13" xfId="0" applyNumberFormat="1" applyFont="1" applyBorder="1" applyAlignment="1">
      <alignment horizontal="left" vertical="center" indent="1"/>
    </xf>
    <xf numFmtId="1" fontId="10" fillId="8" borderId="0" xfId="0" applyNumberFormat="1" applyFont="1" applyFill="1" applyAlignment="1">
      <alignment horizontal="left" vertical="center" indent="1"/>
    </xf>
    <xf numFmtId="0" fontId="0" fillId="9" borderId="0" xfId="0" applyFill="1"/>
    <xf numFmtId="1" fontId="0" fillId="9" borderId="0" xfId="0" applyNumberFormat="1" applyFill="1"/>
    <xf numFmtId="0" fontId="14" fillId="10" borderId="9" xfId="0" applyFont="1" applyFill="1" applyBorder="1" applyAlignment="1">
      <alignment horizontal="center"/>
    </xf>
    <xf numFmtId="0" fontId="14" fillId="11" borderId="9" xfId="0" applyFont="1" applyFill="1" applyBorder="1" applyAlignment="1">
      <alignment horizontal="center"/>
    </xf>
    <xf numFmtId="0" fontId="14" fillId="12" borderId="9" xfId="0" applyFont="1" applyFill="1" applyBorder="1" applyAlignment="1">
      <alignment horizontal="center"/>
    </xf>
    <xf numFmtId="0" fontId="0" fillId="13" borderId="9" xfId="0" applyFill="1" applyBorder="1"/>
    <xf numFmtId="0" fontId="0" fillId="14" borderId="14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3" borderId="9" xfId="0" applyFill="1" applyBorder="1" applyAlignment="1">
      <alignment horizontal="center"/>
    </xf>
    <xf numFmtId="0" fontId="14" fillId="10" borderId="17" xfId="0" applyFont="1" applyFill="1" applyBorder="1" applyAlignment="1">
      <alignment horizontal="center"/>
    </xf>
    <xf numFmtId="0" fontId="14" fillId="10" borderId="0" xfId="0" applyFont="1" applyFill="1"/>
    <xf numFmtId="0" fontId="14" fillId="10" borderId="18" xfId="0" applyFont="1" applyFill="1" applyBorder="1"/>
    <xf numFmtId="0" fontId="0" fillId="2" borderId="9" xfId="0" applyFill="1" applyBorder="1" applyAlignment="1">
      <alignment horizontal="center"/>
    </xf>
    <xf numFmtId="0" fontId="0" fillId="15" borderId="9" xfId="0" applyFill="1" applyBorder="1" applyAlignment="1">
      <alignment horizontal="center"/>
    </xf>
    <xf numFmtId="0" fontId="14" fillId="11" borderId="17" xfId="0" applyFont="1" applyFill="1" applyBorder="1" applyAlignment="1">
      <alignment horizontal="center"/>
    </xf>
    <xf numFmtId="0" fontId="14" fillId="11" borderId="0" xfId="0" applyFont="1" applyFill="1"/>
    <xf numFmtId="0" fontId="14" fillId="11" borderId="18" xfId="0" applyFont="1" applyFill="1" applyBorder="1"/>
    <xf numFmtId="10" fontId="0" fillId="2" borderId="9" xfId="0" applyNumberFormat="1" applyFill="1" applyBorder="1" applyAlignment="1">
      <alignment horizontal="center"/>
    </xf>
    <xf numFmtId="10" fontId="0" fillId="15" borderId="9" xfId="0" applyNumberFormat="1" applyFill="1" applyBorder="1" applyAlignment="1">
      <alignment horizontal="center"/>
    </xf>
    <xf numFmtId="0" fontId="14" fillId="12" borderId="17" xfId="0" applyFont="1" applyFill="1" applyBorder="1" applyAlignment="1">
      <alignment horizontal="center"/>
    </xf>
    <xf numFmtId="0" fontId="14" fillId="12" borderId="0" xfId="0" applyFont="1" applyFill="1"/>
    <xf numFmtId="0" fontId="14" fillId="12" borderId="18" xfId="0" applyFont="1" applyFill="1" applyBorder="1"/>
    <xf numFmtId="0" fontId="0" fillId="2" borderId="19" xfId="0" applyFill="1" applyBorder="1" applyAlignment="1">
      <alignment horizontal="center"/>
    </xf>
    <xf numFmtId="10" fontId="0" fillId="2" borderId="19" xfId="0" applyNumberFormat="1" applyFill="1" applyBorder="1" applyAlignment="1">
      <alignment horizontal="center"/>
    </xf>
    <xf numFmtId="0" fontId="0" fillId="15" borderId="19" xfId="0" applyFill="1" applyBorder="1" applyAlignment="1">
      <alignment horizontal="center"/>
    </xf>
    <xf numFmtId="10" fontId="0" fillId="15" borderId="19" xfId="0" applyNumberFormat="1" applyFill="1" applyBorder="1" applyAlignment="1">
      <alignment horizontal="center"/>
    </xf>
    <xf numFmtId="0" fontId="0" fillId="14" borderId="20" xfId="0" applyFill="1" applyBorder="1"/>
    <xf numFmtId="0" fontId="0" fillId="14" borderId="21" xfId="0" applyFill="1" applyBorder="1"/>
    <xf numFmtId="0" fontId="0" fillId="14" borderId="22" xfId="0" applyFill="1" applyBorder="1"/>
    <xf numFmtId="0" fontId="15" fillId="0" borderId="13" xfId="0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right" vertical="center" indent="1"/>
    </xf>
    <xf numFmtId="4" fontId="12" fillId="0" borderId="13" xfId="0" applyNumberFormat="1" applyFont="1" applyBorder="1" applyAlignment="1">
      <alignment horizontal="right" vertical="center" indent="1"/>
    </xf>
    <xf numFmtId="4" fontId="13" fillId="0" borderId="0" xfId="0" applyNumberFormat="1" applyFont="1" applyBorder="1" applyAlignment="1">
      <alignment horizontal="right" vertical="center" indent="1"/>
    </xf>
    <xf numFmtId="0" fontId="16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right" vertical="center" indent="1"/>
    </xf>
    <xf numFmtId="0" fontId="17" fillId="0" borderId="13" xfId="0" applyFont="1" applyBorder="1" applyAlignment="1">
      <alignment horizontal="right" vertical="center" indent="1"/>
    </xf>
    <xf numFmtId="0" fontId="19" fillId="0" borderId="13" xfId="0" applyFont="1" applyBorder="1" applyAlignment="1">
      <alignment horizontal="right" vertical="center" indent="1"/>
    </xf>
    <xf numFmtId="0" fontId="19" fillId="0" borderId="0" xfId="0" applyFont="1" applyAlignment="1">
      <alignment horizontal="right" vertical="center" indent="1"/>
    </xf>
    <xf numFmtId="0" fontId="14" fillId="9" borderId="9" xfId="0" applyFont="1" applyFill="1" applyBorder="1" applyAlignment="1">
      <alignment horizontal="center"/>
    </xf>
    <xf numFmtId="0" fontId="0" fillId="9" borderId="9" xfId="0" applyFill="1" applyBorder="1"/>
    <xf numFmtId="0" fontId="0" fillId="9" borderId="9" xfId="0" applyFill="1" applyBorder="1" applyAlignment="1">
      <alignment horizontal="center"/>
    </xf>
    <xf numFmtId="10" fontId="0" fillId="9" borderId="9" xfId="0" applyNumberFormat="1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10" fontId="0" fillId="9" borderId="19" xfId="0" applyNumberFormat="1" applyFill="1" applyBorder="1" applyAlignment="1">
      <alignment horizontal="center"/>
    </xf>
    <xf numFmtId="0" fontId="14" fillId="16" borderId="17" xfId="0" applyFont="1" applyFill="1" applyBorder="1" applyAlignment="1">
      <alignment horizontal="center"/>
    </xf>
    <xf numFmtId="0" fontId="14" fillId="16" borderId="0" xfId="0" applyFont="1" applyFill="1"/>
    <xf numFmtId="0" fontId="14" fillId="16" borderId="18" xfId="0" applyFont="1" applyFill="1" applyBorder="1"/>
    <xf numFmtId="0" fontId="3" fillId="0" borderId="2" xfId="2"/>
    <xf numFmtId="0" fontId="4" fillId="5" borderId="3" xfId="3" applyFill="1" applyAlignment="1">
      <alignment horizontal="center"/>
    </xf>
  </cellXfs>
  <cellStyles count="5">
    <cellStyle name="Check Cell" xfId="4" builtinId="23"/>
    <cellStyle name="Heading 1" xfId="2" builtinId="16"/>
    <cellStyle name="Heading 2" xfId="3" builtinId="17"/>
    <cellStyle name="Heading 3" xfId="1" builtinId="18"/>
    <cellStyle name="Normal" xfId="0" builtinId="0"/>
  </cellStyles>
  <dxfs count="1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numFmt numFmtId="0" formatCode="General"/>
    </dxf>
    <dxf>
      <numFmt numFmtId="164" formatCode="dd/mm/yyyy"/>
    </dxf>
    <dxf>
      <numFmt numFmtId="0" formatCode="General"/>
    </dxf>
    <dxf>
      <numFmt numFmtId="0" formatCode="General"/>
    </dxf>
    <dxf>
      <numFmt numFmtId="164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'[1]^NSEBANK'!$N$8:$N$17</c:f>
              <c:strCache>
                <c:ptCount val="10"/>
                <c:pt idx="0">
                  <c:v>less than -2%</c:v>
                </c:pt>
                <c:pt idx="1">
                  <c:v>-2% to -1.5%</c:v>
                </c:pt>
                <c:pt idx="2">
                  <c:v>-1.5% to -1%</c:v>
                </c:pt>
                <c:pt idx="3">
                  <c:v>-1% to -0.5%</c:v>
                </c:pt>
                <c:pt idx="4">
                  <c:v>-0.5% to 0%</c:v>
                </c:pt>
                <c:pt idx="5">
                  <c:v>0% to 0.5%</c:v>
                </c:pt>
                <c:pt idx="6">
                  <c:v>0.5% to 1%</c:v>
                </c:pt>
                <c:pt idx="7">
                  <c:v>1% to 1.5%</c:v>
                </c:pt>
                <c:pt idx="8">
                  <c:v>1.5% to 2%</c:v>
                </c:pt>
                <c:pt idx="9">
                  <c:v>more than 2%</c:v>
                </c:pt>
              </c:strCache>
            </c:strRef>
          </c:cat>
          <c:val>
            <c:numRef>
              <c:f>'[1]^NSEBANK'!$M$8:$M$17</c:f>
              <c:numCache>
                <c:formatCode>General</c:formatCode>
                <c:ptCount val="10"/>
                <c:pt idx="0">
                  <c:v>333</c:v>
                </c:pt>
                <c:pt idx="1">
                  <c:v>158</c:v>
                </c:pt>
                <c:pt idx="2">
                  <c:v>269</c:v>
                </c:pt>
                <c:pt idx="3">
                  <c:v>441</c:v>
                </c:pt>
                <c:pt idx="4">
                  <c:v>641</c:v>
                </c:pt>
                <c:pt idx="5">
                  <c:v>618</c:v>
                </c:pt>
                <c:pt idx="6">
                  <c:v>369</c:v>
                </c:pt>
                <c:pt idx="7">
                  <c:v>265</c:v>
                </c:pt>
                <c:pt idx="8">
                  <c:v>159</c:v>
                </c:pt>
                <c:pt idx="9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1F-4556-A0EE-B87F18523C1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107473184"/>
        <c:axId val="107469024"/>
      </c:barChart>
      <c:catAx>
        <c:axId val="10747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Daily Return Range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69024"/>
        <c:crosses val="autoZero"/>
        <c:auto val="1"/>
        <c:lblAlgn val="ctr"/>
        <c:lblOffset val="100"/>
        <c:noMultiLvlLbl val="0"/>
      </c:catAx>
      <c:valAx>
        <c:axId val="107469024"/>
        <c:scaling>
          <c:orientation val="minMax"/>
        </c:scaling>
        <c:delete val="0"/>
        <c:axPos val="l"/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7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505327</xdr:colOff>
      <xdr:row>20</xdr:row>
      <xdr:rowOff>80211</xdr:rowOff>
    </xdr:from>
    <xdr:to>
      <xdr:col>17</xdr:col>
      <xdr:colOff>7621</xdr:colOff>
      <xdr:row>35</xdr:row>
      <xdr:rowOff>80210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63BE3E-D983-4AB2-8452-61C4ED7CB0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502920</xdr:colOff>
      <xdr:row>15</xdr:row>
      <xdr:rowOff>175260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6A4D2C-43C0-4690-9061-767A07379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876800" cy="291846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%5eNSEBAN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^NSEBANK"/>
      <sheetName val="IV"/>
      <sheetName val="Sheet2"/>
      <sheetName val="Sheet3"/>
      <sheetName val="Sheet4"/>
      <sheetName val="Sheet5"/>
      <sheetName val="Sheet6"/>
      <sheetName val="Data"/>
    </sheetNames>
    <sheetDataSet>
      <sheetData sheetId="0">
        <row r="8">
          <cell r="M8">
            <v>333</v>
          </cell>
          <cell r="N8" t="str">
            <v>less than -2%</v>
          </cell>
        </row>
        <row r="9">
          <cell r="M9">
            <v>158</v>
          </cell>
          <cell r="N9" t="str">
            <v>-2% to -1.5%</v>
          </cell>
        </row>
        <row r="10">
          <cell r="M10">
            <v>269</v>
          </cell>
          <cell r="N10" t="str">
            <v>-1.5% to -1%</v>
          </cell>
        </row>
        <row r="11">
          <cell r="M11">
            <v>441</v>
          </cell>
          <cell r="N11" t="str">
            <v>-1% to -0.5%</v>
          </cell>
        </row>
        <row r="12">
          <cell r="M12">
            <v>641</v>
          </cell>
          <cell r="N12" t="str">
            <v>-0.5% to 0%</v>
          </cell>
        </row>
        <row r="13">
          <cell r="M13">
            <v>618</v>
          </cell>
          <cell r="N13" t="str">
            <v>0% to 0.5%</v>
          </cell>
        </row>
        <row r="14">
          <cell r="M14">
            <v>369</v>
          </cell>
          <cell r="N14" t="str">
            <v>0.5% to 1%</v>
          </cell>
        </row>
        <row r="15">
          <cell r="M15">
            <v>265</v>
          </cell>
          <cell r="N15" t="str">
            <v>1% to 1.5%</v>
          </cell>
        </row>
        <row r="16">
          <cell r="M16">
            <v>159</v>
          </cell>
          <cell r="N16" t="str">
            <v>1.5% to 2%</v>
          </cell>
        </row>
        <row r="17">
          <cell r="M17">
            <v>291</v>
          </cell>
          <cell r="N17" t="str">
            <v>more than 2%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A1A8AFA0-BA86-47CB-B2A6-56DCEDC861F0}" autoFormatId="16" applyNumberFormats="0" applyBorderFormats="0" applyFontFormats="0" applyPatternFormats="0" applyAlignmentFormats="0" applyWidthHeightFormats="0">
  <queryTableRefresh nextId="2">
    <queryTableFields count="1">
      <queryTableField id="1" name="Invoked Function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1E01C546-39DE-453E-AE83-775200EA60E7}" autoFormatId="16" applyNumberFormats="0" applyBorderFormats="0" applyFontFormats="0" applyPatternFormats="0" applyAlignmentFormats="0" applyWidthHeightFormats="0">
  <queryTableRefresh nextId="37">
    <queryTableFields count="22">
      <queryTableField id="1" name="strikePrice" tableColumnId="1"/>
      <queryTableField id="2" name="expiryDate" tableColumnId="2"/>
      <queryTableField id="3" name="CE.openInterest" tableColumnId="3"/>
      <queryTableField id="4" name="CE.changeinOpenInterest" tableColumnId="4"/>
      <queryTableField id="25" name="CE.pchangeinOpenInterest" tableColumnId="17"/>
      <queryTableField id="33" name="CE.impliedVolatility" tableColumnId="21"/>
      <queryTableField id="9" name="CE.lastPrice" tableColumnId="9"/>
      <queryTableField id="21" name="CE.change" tableColumnId="15"/>
      <queryTableField id="26" name="CE.pChange" tableColumnId="18"/>
      <queryTableField id="10" name="CE.totalBuyQuantity" tableColumnId="10"/>
      <queryTableField id="11" name="CE.totalSellQuantity" tableColumnId="11"/>
      <queryTableField id="5" name="CE.underlyingValue" tableColumnId="5"/>
      <queryTableField id="6" name="PE.openInterest" tableColumnId="6"/>
      <queryTableField id="7" name="PE.changeinOpenInterest" tableColumnId="7"/>
      <queryTableField id="27" name="PE.pchangeinOpenInterest" tableColumnId="19"/>
      <queryTableField id="34" name="PE.impliedVolatility" tableColumnId="22"/>
      <queryTableField id="12" name="PE.lastPrice" tableColumnId="12"/>
      <queryTableField id="22" name="PE.change" tableColumnId="16"/>
      <queryTableField id="28" name="PE.pChange" tableColumnId="20"/>
      <queryTableField id="13" name="PE.totalBuyQuantity" tableColumnId="13"/>
      <queryTableField id="14" name="PE.totalSellQuantity" tableColumnId="14"/>
      <queryTableField id="8" name="PE.underlyingValu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789036F-7318-4286-950A-7701E1CE73C5}" autoFormatId="16" applyNumberFormats="0" applyBorderFormats="0" applyFontFormats="0" applyPatternFormats="0" applyAlignmentFormats="0" applyWidthHeightFormats="0">
  <queryTableRefresh nextId="10">
    <queryTableFields count="7">
      <queryTableField id="3" name="Name" tableColumnId="3"/>
      <queryTableField id="4" name="Last" tableColumnId="4"/>
      <queryTableField id="5" name="High" tableColumnId="5"/>
      <queryTableField id="6" name="Low" tableColumnId="6"/>
      <queryTableField id="7" name="Chg%_x000a__x0009__x0009__x0009__x0009__x0009__x0009__x0009__x0009__x0009__x0009__x0009__x0009__x0009__x0009__x0009__x0009__x0009__x0009__x0009__x0009__x0009__x0009__x0009__x0009__x0009_ _x000a__x0009__x0009__x0009__x0009__x0009__x0009__x0009__x0009__x0009__x0009__x000a__x0009__x0009__x0009__x0009__x0009__x0009__x0009__x0009__x0009__x0009__x0009__x000a__x0009__x0009__x0009__x0009__x0009__x0009__x0009__x0009__x0009__x0009_ _x000a__x0009__x0009__x0009__x0009__x0009__x0009__x0009__x0009__x0009__x0009__x0009_ _x000a__x0009__x0009__x0009__x0009__x0009__x0009__x0009__x0009__x0009__x0009__x0009__x0009_ _x000a__x0009__x0009__x0009__x0009__x0009__x0009__x0009__x0009__x0009__x0009__x0009__x0009__x0009__x000a__x0009__x0009__x0009__x0009__x0009__x0009__x0009__x0009__x0009__x0009__x0009__x0009__x0009_ _x000a__x0009__x0009__x0009__x0009__x0009__x0009__x0009__x0009__x0009__x0009__x0009__x0009__x0009__x000a__x0009__x0009__x0009__x0009__x0009__x0009__x0009__x0009__x0009__x0009__x0009__x0009_ _x000a__x0009__x0009__x0009__x0009__x0009__x0009__x0009__x0009__x0009__x0009__x0009__x0009_ _x000a__x0009__x0009__x0009__x0009__x0009__x0009__x0009__x0009__x0009__x0009__x0009__x0009__x0009_Clear_x000a__x0009__x0009__x0009__x0009__x0009__x0009__x0009__x0009__x0009__x0009__x0009__x0009__x0009_Save" tableColumnId="7"/>
      <queryTableField id="8" name="Chg_x000a__x0009__x0009__x0009__x0009__x0009__x0009__x0009__x0009__x0009__x0009__x0009__x0009__x0009__x0009__x0009__x0009__x0009__x0009__x0009__x0009__x0009__x0009__x0009__x0009__x0009_ _x000a__x0009__x0009__x0009__x0009__x0009__x0009__x0009__x0009__x0009__x0009__x000a__x0009__x0009__x0009__x0009__x0009__x0009__x0009__x0009__x0009__x0009__x0009__x000a__x0009__x0009__x0009__x0009__x0009__x0009__x0009__x0009__x0009__x0009_ _x000a__x0009__x0009__x0009__x0009__x0009__x0009__x0009__x0009__x0009__x0009__x0009_ _x000a__x0009__x0009__x0009__x0009__x0009__x0009__x0009__x0009__x0009__x0009__x0009__x0009_ _x000a__x0009__x0009__x0009__x0009__x0009__x0009__x0009__x0009__x0009__x0009__x0009__x0009__x0009__x000a__x0009__x0009__x0009__x0009__x0009__x0009__x0009__x0009__x0009__x0009__x0009__x0009__x0009_ _x000a__x0009__x0009__x0009__x0009__x0009__x0009__x0009__x0009__x0009__x0009__x0009__x0009__x0009__x000a__x0009__x0009__x0009__x0009__x0009__x0009__x0009__x0009__x0009__x0009__x0009__x0009_ _x000a__x0009__x0009__x0009__x0009__x0009__x0009__x0009__x0009__x0009__x0009__x0009__x0009_ _x000a__x0009__x0009__x0009__x0009__x0009__x0009__x0009__x0009__x0009__x0009__x0009__x0009__x0009_Clear_x000a__x0009__x0009__x0009__x0009__x0009__x0009__x0009__x0009__x0009__x0009__x0009__x0009__x0009_Save" tableColumnId="8"/>
      <queryTableField id="9" name="Time" tableColumnId="9"/>
    </queryTableFields>
    <queryTableDeletedFields count="2">
      <deletedField name="Column1"/>
      <deletedField name="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5" xr16:uid="{8EB37C6D-33F3-48FC-95B0-5090F6F99F77}" autoFormatId="16" applyNumberFormats="0" applyBorderFormats="0" applyFontFormats="0" applyPatternFormats="0" applyAlignmentFormats="0" applyWidthHeightFormats="0">
  <queryTableRefresh nextId="11">
    <queryTableFields count="8">
      <queryTableField id="3" name="Name" tableColumnId="3"/>
      <queryTableField id="4" name="Month" tableColumnId="4"/>
      <queryTableField id="5" name="Last" tableColumnId="5"/>
      <queryTableField id="6" name="High" tableColumnId="6"/>
      <queryTableField id="7" name="Low" tableColumnId="7"/>
      <queryTableField id="8" name="Chg_x000a__x0009__x0009__x0009__x0009__x0009__x0009__x0009__x0009__x0009__x0009__x0009__x0009__x0009__x0009__x0009__x0009__x0009__x0009__x0009__x0009__x0009__x0009__x0009__x0009__x0009_ _x000a__x0009__x0009__x0009__x0009__x0009__x0009__x0009__x0009__x0009__x0009__x000a__x0009__x0009__x0009__x0009__x0009__x0009__x0009__x0009__x0009__x0009__x0009__x000a__x0009__x0009__x0009__x0009__x0009__x0009__x0009__x0009__x0009__x0009_ _x000a__x0009__x0009__x0009__x0009__x0009__x0009__x0009__x0009__x0009__x0009__x0009_ _x000a__x0009__x0009__x0009__x0009__x0009__x0009__x0009__x0009__x0009__x0009__x0009__x0009_ _x000a__x0009__x0009__x0009__x0009__x0009__x0009__x0009__x0009__x0009__x0009__x0009__x0009__x0009__x000a__x0009__x0009__x0009__x0009__x0009__x0009__x0009__x0009__x0009__x0009__x0009__x0009__x0009_ _x000a__x0009__x0009__x0009__x0009__x0009__x0009__x0009__x0009__x0009__x0009__x0009__x0009__x0009__x000a__x0009__x0009__x0009__x0009__x0009__x0009__x0009__x0009__x0009__x0009__x0009__x0009_ _x000a__x0009__x0009__x0009__x0009__x0009__x0009__x0009__x0009__x0009__x0009__x0009__x0009_ _x000a__x0009__x0009__x0009__x0009__x0009__x0009__x0009__x0009__x0009__x0009__x0009__x0009__x0009_Clear_x000a__x0009__x0009__x0009__x0009__x0009__x0009__x0009__x0009__x0009__x0009__x0009__x0009__x0009_Save" tableColumnId="8"/>
      <queryTableField id="9" name="Chg%_x000a__x0009__x0009__x0009__x0009__x0009__x0009__x0009__x0009__x0009__x0009__x0009__x0009__x0009__x0009__x0009__x0009__x0009__x0009__x0009__x0009__x0009__x0009__x0009__x0009__x0009_ _x000a__x0009__x0009__x0009__x0009__x0009__x0009__x0009__x0009__x0009__x0009__x000a__x0009__x0009__x0009__x0009__x0009__x0009__x0009__x0009__x0009__x0009__x0009__x000a__x0009__x0009__x0009__x0009__x0009__x0009__x0009__x0009__x0009__x0009_ _x000a__x0009__x0009__x0009__x0009__x0009__x0009__x0009__x0009__x0009__x0009__x0009_ _x000a__x0009__x0009__x0009__x0009__x0009__x0009__x0009__x0009__x0009__x0009__x0009__x0009_ _x000a__x0009__x0009__x0009__x0009__x0009__x0009__x0009__x0009__x0009__x0009__x0009__x0009__x0009__x000a__x0009__x0009__x0009__x0009__x0009__x0009__x0009__x0009__x0009__x0009__x0009__x0009__x0009_ _x000a__x0009__x0009__x0009__x0009__x0009__x0009__x0009__x0009__x0009__x0009__x0009__x0009__x0009__x000a__x0009__x0009__x0009__x0009__x0009__x0009__x0009__x0009__x0009__x0009__x0009__x0009_ _x000a__x0009__x0009__x0009__x0009__x0009__x0009__x0009__x0009__x0009__x0009__x0009__x0009_ _x000a__x0009__x0009__x0009__x0009__x0009__x0009__x0009__x0009__x0009__x0009__x0009__x0009__x0009_Clear_x000a__x0009__x0009__x0009__x0009__x0009__x0009__x0009__x0009__x0009__x0009__x0009__x0009__x0009_Save" tableColumnId="9"/>
      <queryTableField id="10" name="Time" tableColumnId="10"/>
    </queryTableFields>
    <queryTableDeletedFields count="2">
      <deletedField name="Column1"/>
      <deletedField name="2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AE907868-F75A-4D01-9230-4E35DF8C0DA1}" autoFormatId="16" applyNumberFormats="0" applyBorderFormats="0" applyFontFormats="0" applyPatternFormats="0" applyAlignmentFormats="0" applyWidthHeightFormats="0">
  <queryTableRefresh nextId="2">
    <queryTableFields count="1">
      <queryTableField id="1" name="cookies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97F47A-BAE9-4A88-95B5-E43EB4D954AA}" name="Invoked_Function" displayName="Invoked_Function" ref="A1:A2" tableType="queryTable" totalsRowShown="0">
  <autoFilter ref="A1:A2" xr:uid="{5F054808-FCD7-49DB-ACA9-67DA1566B571}"/>
  <tableColumns count="1">
    <tableColumn id="1" xr3:uid="{3A3EF49A-ABBE-41D9-81F5-55454C87579C}" uniqueName="1" name="Invoked Function" queryTableFieldId="1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FDD974-DE0E-4439-92CE-E7FC3F78BF5D}" name="Data" displayName="Data" ref="A1:V98" tableType="queryTable" totalsRowShown="0">
  <autoFilter ref="A1:V98" xr:uid="{80A9B7B5-51C9-4918-9E12-D8010DC32FD2}"/>
  <tableColumns count="22">
    <tableColumn id="1" xr3:uid="{257EF142-A909-4CFE-858A-371A946EBBBC}" uniqueName="1" name="strikePrice" queryTableFieldId="1"/>
    <tableColumn id="2" xr3:uid="{86318410-9AAB-4FB8-89B6-46F7513929E3}" uniqueName="2" name="expiryDate" queryTableFieldId="2"/>
    <tableColumn id="3" xr3:uid="{6008389F-CA5A-4827-B6CF-341390EA37F5}" uniqueName="3" name="CE.openInterest" queryTableFieldId="3"/>
    <tableColumn id="4" xr3:uid="{53E53D9C-5A76-4BF2-9E77-6A6EFB2D5C8B}" uniqueName="4" name="CE.changeinOpenInterest" queryTableFieldId="4"/>
    <tableColumn id="17" xr3:uid="{77735115-B09E-45C9-8C55-10B557A85C76}" uniqueName="17" name="CE.pchangeinOpenInterest" queryTableFieldId="25"/>
    <tableColumn id="21" xr3:uid="{83A44FFD-152A-49FE-B44C-8677BB910EE2}" uniqueName="21" name="CE.impliedVolatility" queryTableFieldId="33"/>
    <tableColumn id="9" xr3:uid="{FE7E0020-A3FB-40BD-A9E0-E84C2F2FDF0C}" uniqueName="9" name="CE.lastPrice" queryTableFieldId="9"/>
    <tableColumn id="15" xr3:uid="{BD112890-0824-4D35-893B-F83D6C300D1A}" uniqueName="15" name="CE.change" queryTableFieldId="21"/>
    <tableColumn id="18" xr3:uid="{52D35B47-00BF-476B-A0EC-9B1EDB50E878}" uniqueName="18" name="CE.pChange" queryTableFieldId="26"/>
    <tableColumn id="10" xr3:uid="{5E6C1C85-194F-402A-865F-C9DFEDBED688}" uniqueName="10" name="CE.totalBuyQuantity" queryTableFieldId="10"/>
    <tableColumn id="11" xr3:uid="{158FC16F-55F9-486A-8EBA-C7C3B87B642B}" uniqueName="11" name="CE.totalSellQuantity" queryTableFieldId="11"/>
    <tableColumn id="5" xr3:uid="{BAEE6A6E-33EB-41BD-AB50-C78910BD529B}" uniqueName="5" name="CE.underlyingValue" queryTableFieldId="5"/>
    <tableColumn id="6" xr3:uid="{761DB1F7-EFAF-4556-876F-C61E31E16957}" uniqueName="6" name="PE.openInterest" queryTableFieldId="6"/>
    <tableColumn id="7" xr3:uid="{832B5B83-D9F2-4828-91EC-092D84FDD774}" uniqueName="7" name="PE.changeinOpenInterest" queryTableFieldId="7"/>
    <tableColumn id="19" xr3:uid="{F7DB6F4D-F5B8-49BD-BDC9-5416B8929B56}" uniqueName="19" name="PE.pchangeinOpenInterest" queryTableFieldId="27"/>
    <tableColumn id="22" xr3:uid="{D3FBF17C-FD82-435A-810A-4808DE506ACF}" uniqueName="22" name="PE.impliedVolatility" queryTableFieldId="34"/>
    <tableColumn id="12" xr3:uid="{FC167DFA-47C1-4627-AA2D-565E004A08A3}" uniqueName="12" name="PE.lastPrice" queryTableFieldId="12"/>
    <tableColumn id="16" xr3:uid="{7D4A495C-65CE-4A76-BEFB-EDA428118CE3}" uniqueName="16" name="PE.change" queryTableFieldId="22"/>
    <tableColumn id="20" xr3:uid="{98CAA97F-FD58-4B5B-8856-2D5C33E8BC01}" uniqueName="20" name="PE.pChange" queryTableFieldId="28"/>
    <tableColumn id="13" xr3:uid="{EA56A2F5-0DC6-4FCF-9BBC-024136218ED3}" uniqueName="13" name="PE.totalBuyQuantity" queryTableFieldId="13"/>
    <tableColumn id="14" xr3:uid="{452A00EC-3CCB-4C96-948B-70A4A76A9524}" uniqueName="14" name="PE.totalSellQuantity" queryTableFieldId="14"/>
    <tableColumn id="8" xr3:uid="{226B40D6-B3E1-4FFD-B219-608727B00C5A}" uniqueName="8" name="PE.underlyingValue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0D20892-E524-418A-B752-99587A85FE4B}" name="Table_0" displayName="Table_0" ref="A1:G11" tableType="queryTable" totalsRowShown="0">
  <autoFilter ref="A1:G11" xr:uid="{2C3AC810-4B45-4DE4-9FEF-ACB1BB00AB3C}"/>
  <tableColumns count="7">
    <tableColumn id="3" xr3:uid="{FFA3C585-70AD-42D2-9F34-DFD594C70090}" uniqueName="3" name="Name" queryTableFieldId="3" dataDxfId="11"/>
    <tableColumn id="4" xr3:uid="{A9689EBF-E767-4E9A-9043-971783BF2226}" uniqueName="4" name="Last" queryTableFieldId="4"/>
    <tableColumn id="5" xr3:uid="{A3E4E290-B73B-44ED-9B24-015ADBFFF10F}" uniqueName="5" name="High" queryTableFieldId="5"/>
    <tableColumn id="6" xr3:uid="{7ACF0D6B-F6FC-4373-A87D-A04FA6C6C4CC}" uniqueName="6" name="Low" queryTableFieldId="6"/>
    <tableColumn id="7" xr3:uid="{36314933-3535-4D4C-81E0-2367DDDFB515}" uniqueName="7" name="Chg%_x000a__x0009__x0009__x0009__x0009__x0009__x0009__x0009__x0009__x0009__x0009__x0009__x0009__x0009__x0009__x0009__x0009__x0009__x0009__x0009__x0009__x0009__x0009__x0009__x0009__x0009_ _x000a__x0009__x0009__x0009__x0009__x0009__x0009__x0009__x0009__x0009__x0009__x000a__x0009__x0009__x0009__x0009__x0009__x0009__x0009__x0009__x0009__x0009__x0009__x000a__x0009__x0009__x0009__x0009__x0009__x0009__x0009__x0009__x0009__x0009_ _x000a__x0009__x0009__x0009__x0009__x0009__x0009__x0009__x0009__x0009__x0009__x0009_ _x000a__x0009__x0009__x0009__x0009__x0009__x0009__x0009__x0009__x0009__x0009__x0009__x0009_ _x000a__x0009__x0009__x0009__x0009__x0009__x0009__x0009__x0009__x0009__x0009__x0009__x0009__x0009__x000a__x0009__x0009__x0009__x0009__x0009__x0009__x0009__x0009__x0009__x0009__x0009__x0009__x0009_ _x000a__x0009__x0009__x0009__x0009__x0009__x0009__x0009__x0009__x0009__x0009__x0009__x0009__x0009__x000a__x0009__x0009__x0009__x0009__x0009__x0009__x0009__x0009__x0009__x0009__x0009__x0009_ _x000a__x0009__x0009__x0009__x0009__x0009__x0009__x0009__x0009__x0009__x0009__x0009__x0009_ _x000a__x0009__x0009__x0009__x0009__x0009__x0009__x0009__x0009__x0009__x0009__x0009__x0009__x0009_Clear_x000a__x0009__x0009__x0009__x0009__x0009__x0009__x0009__x0009__x0009__x0009__x0009__x0009__x0009_Save" queryTableFieldId="7"/>
    <tableColumn id="8" xr3:uid="{83F961F5-AE50-4D73-84A8-A670D0A34C1B}" uniqueName="8" name="Chg_x000a__x0009__x0009__x0009__x0009__x0009__x0009__x0009__x0009__x0009__x0009__x0009__x0009__x0009__x0009__x0009__x0009__x0009__x0009__x0009__x0009__x0009__x0009__x0009__x0009__x0009_ _x000a__x0009__x0009__x0009__x0009__x0009__x0009__x0009__x0009__x0009__x0009__x000a__x0009__x0009__x0009__x0009__x0009__x0009__x0009__x0009__x0009__x0009__x0009__x000a__x0009__x0009__x0009__x0009__x0009__x0009__x0009__x0009__x0009__x0009_ _x000a__x0009__x0009__x0009__x0009__x0009__x0009__x0009__x0009__x0009__x0009__x0009_ _x000a__x0009__x0009__x0009__x0009__x0009__x0009__x0009__x0009__x0009__x0009__x0009__x0009_ _x000a__x0009__x0009__x0009__x0009__x0009__x0009__x0009__x0009__x0009__x0009__x0009__x0009__x0009__x000a__x0009__x0009__x0009__x0009__x0009__x0009__x0009__x0009__x0009__x0009__x0009__x0009__x0009_ _x000a__x0009__x0009__x0009__x0009__x0009__x0009__x0009__x0009__x0009__x0009__x0009__x0009__x0009__x000a__x0009__x0009__x0009__x0009__x0009__x0009__x0009__x0009__x0009__x0009__x0009__x0009_ _x000a__x0009__x0009__x0009__x0009__x0009__x0009__x0009__x0009__x0009__x0009__x0009__x0009_ _x000a__x0009__x0009__x0009__x0009__x0009__x0009__x0009__x0009__x0009__x0009__x0009__x0009__x0009_Clear_x000a__x0009__x0009__x0009__x0009__x0009__x0009__x0009__x0009__x0009__x0009__x0009__x0009__x0009_Save" queryTableFieldId="8"/>
    <tableColumn id="9" xr3:uid="{D1D43A2F-42A3-4FBB-9DCC-503F6AF97B04}" uniqueName="9" name="Time" queryTableFieldId="9" dataDxf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013C7E4-CFE6-44BC-A9EC-356B9014D49E}" name="Table_1" displayName="Table_1" ref="A1:H33" tableType="queryTable" totalsRowShown="0">
  <autoFilter ref="A1:H33" xr:uid="{6E3DB3A4-8DE4-47D3-BF42-E0486E138A8A}"/>
  <tableColumns count="8">
    <tableColumn id="3" xr3:uid="{64F44CA4-0B66-4114-BF02-5C392529B1E7}" uniqueName="3" name="Name" queryTableFieldId="3" dataDxfId="9"/>
    <tableColumn id="4" xr3:uid="{8857E6AF-669C-4C20-905D-63F375853380}" uniqueName="4" name="Month" queryTableFieldId="4" dataDxfId="8"/>
    <tableColumn id="5" xr3:uid="{4FB5CF2C-033B-4D29-A7D0-B358324A5586}" uniqueName="5" name="Last" queryTableFieldId="5"/>
    <tableColumn id="6" xr3:uid="{95A9F857-DD2D-490A-921D-6CCF825B0098}" uniqueName="6" name="High" queryTableFieldId="6"/>
    <tableColumn id="7" xr3:uid="{C283110A-949F-42ED-9B83-CB20EB91272C}" uniqueName="7" name="Low" queryTableFieldId="7"/>
    <tableColumn id="8" xr3:uid="{5715D813-7732-4F48-98AF-085219FD9906}" uniqueName="8" name="Chg_x000a__x0009__x0009__x0009__x0009__x0009__x0009__x0009__x0009__x0009__x0009__x0009__x0009__x0009__x0009__x0009__x0009__x0009__x0009__x0009__x0009__x0009__x0009__x0009__x0009__x0009_ _x000a__x0009__x0009__x0009__x0009__x0009__x0009__x0009__x0009__x0009__x0009__x000a__x0009__x0009__x0009__x0009__x0009__x0009__x0009__x0009__x0009__x0009__x0009__x000a__x0009__x0009__x0009__x0009__x0009__x0009__x0009__x0009__x0009__x0009_ _x000a__x0009__x0009__x0009__x0009__x0009__x0009__x0009__x0009__x0009__x0009__x0009_ _x000a__x0009__x0009__x0009__x0009__x0009__x0009__x0009__x0009__x0009__x0009__x0009__x0009_ _x000a__x0009__x0009__x0009__x0009__x0009__x0009__x0009__x0009__x0009__x0009__x0009__x0009__x0009__x000a__x0009__x0009__x0009__x0009__x0009__x0009__x0009__x0009__x0009__x0009__x0009__x0009__x0009_ _x000a__x0009__x0009__x0009__x0009__x0009__x0009__x0009__x0009__x0009__x0009__x0009__x0009__x0009__x000a__x0009__x0009__x0009__x0009__x0009__x0009__x0009__x0009__x0009__x0009__x0009__x0009_ _x000a__x0009__x0009__x0009__x0009__x0009__x0009__x0009__x0009__x0009__x0009__x0009__x0009_ _x000a__x0009__x0009__x0009__x0009__x0009__x0009__x0009__x0009__x0009__x0009__x0009__x0009__x0009_Clear_x000a__x0009__x0009__x0009__x0009__x0009__x0009__x0009__x0009__x0009__x0009__x0009__x0009__x0009_Save" queryTableFieldId="8"/>
    <tableColumn id="9" xr3:uid="{AD5E57FA-37C8-4269-9BE0-041A5169F0EA}" uniqueName="9" name="Chg%_x000a__x0009__x0009__x0009__x0009__x0009__x0009__x0009__x0009__x0009__x0009__x0009__x0009__x0009__x0009__x0009__x0009__x0009__x0009__x0009__x0009__x0009__x0009__x0009__x0009__x0009_ _x000a__x0009__x0009__x0009__x0009__x0009__x0009__x0009__x0009__x0009__x0009__x000a__x0009__x0009__x0009__x0009__x0009__x0009__x0009__x0009__x0009__x0009__x0009__x000a__x0009__x0009__x0009__x0009__x0009__x0009__x0009__x0009__x0009__x0009_ _x000a__x0009__x0009__x0009__x0009__x0009__x0009__x0009__x0009__x0009__x0009__x0009_ _x000a__x0009__x0009__x0009__x0009__x0009__x0009__x0009__x0009__x0009__x0009__x0009__x0009_ _x000a__x0009__x0009__x0009__x0009__x0009__x0009__x0009__x0009__x0009__x0009__x0009__x0009__x0009__x000a__x0009__x0009__x0009__x0009__x0009__x0009__x0009__x0009__x0009__x0009__x0009__x0009__x0009_ _x000a__x0009__x0009__x0009__x0009__x0009__x0009__x0009__x0009__x0009__x0009__x0009__x0009__x0009__x000a__x0009__x0009__x0009__x0009__x0009__x0009__x0009__x0009__x0009__x0009__x0009__x0009_ _x000a__x0009__x0009__x0009__x0009__x0009__x0009__x0009__x0009__x0009__x0009__x0009__x0009_ _x000a__x0009__x0009__x0009__x0009__x0009__x0009__x0009__x0009__x0009__x0009__x0009__x0009__x0009_Clear_x000a__x0009__x0009__x0009__x0009__x0009__x0009__x0009__x0009__x0009__x0009__x0009__x0009__x0009_Save" queryTableFieldId="9"/>
    <tableColumn id="10" xr3:uid="{1597FB1A-D170-4118-BEE7-556CEB64031B}" uniqueName="10" name="Time" queryTableFieldId="10" dataDxfId="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A5BDA4-DA7C-4AA3-964D-F85C5020133D}" name="Table1_2" displayName="Table1_2" ref="A1:A2" tableType="queryTable" totalsRowShown="0">
  <autoFilter ref="A1:A2" xr:uid="{2FCA12C5-69C8-45A8-9687-D7713A158354}"/>
  <tableColumns count="1">
    <tableColumn id="1" xr3:uid="{8F378449-CA90-4823-A277-595D31339A21}" uniqueName="1" name="cookies" queryTableFieldId="1" dataDxf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DF8BC8-D8CA-42F7-86F4-AEC55B441B05}" name="Table1" displayName="Table1" ref="B2:B3" totalsRowShown="0">
  <autoFilter ref="B2:B3" xr:uid="{E5B368DA-DA30-4DBF-B2FA-FD28FFC13144}"/>
  <tableColumns count="1">
    <tableColumn id="1" xr3:uid="{9712BB54-FB22-4636-8B88-F8CBBCC3512D}" name="cooki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654BD-1503-4F79-8910-E6059346F2A8}">
  <sheetPr codeName="Sheet6"/>
  <dimension ref="A1:A2"/>
  <sheetViews>
    <sheetView workbookViewId="0">
      <selection activeCell="D4" sqref="D4"/>
    </sheetView>
  </sheetViews>
  <sheetFormatPr defaultRowHeight="14.4" x14ac:dyDescent="0.3"/>
  <cols>
    <col min="1" max="1" width="80.88671875" bestFit="1" customWidth="1"/>
  </cols>
  <sheetData>
    <row r="1" spans="1:1" x14ac:dyDescent="0.3">
      <c r="A1" t="s">
        <v>23</v>
      </c>
    </row>
    <row r="2" spans="1:1" x14ac:dyDescent="0.3">
      <c r="A2" s="1" t="s">
        <v>24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3F3B5-BDB5-44F6-B414-BCB288B34980}">
  <sheetPr codeName="Sheet1"/>
  <dimension ref="A1:V98"/>
  <sheetViews>
    <sheetView topLeftCell="C1" workbookViewId="0">
      <selection activeCell="L2" sqref="L2"/>
    </sheetView>
  </sheetViews>
  <sheetFormatPr defaultRowHeight="14.4" x14ac:dyDescent="0.3"/>
  <cols>
    <col min="1" max="1" width="11.88671875" bestFit="1" customWidth="1"/>
    <col min="2" max="2" width="12.21875" bestFit="1" customWidth="1"/>
    <col min="3" max="3" width="16.77734375" bestFit="1" customWidth="1"/>
    <col min="4" max="4" width="24.88671875" bestFit="1" customWidth="1"/>
    <col min="5" max="5" width="26" bestFit="1" customWidth="1"/>
    <col min="6" max="6" width="19.77734375" bestFit="1" customWidth="1"/>
    <col min="7" max="7" width="12.88671875" bestFit="1" customWidth="1"/>
    <col min="8" max="8" width="12" bestFit="1" customWidth="1"/>
    <col min="9" max="9" width="13.33203125" bestFit="1" customWidth="1"/>
    <col min="10" max="10" width="20.5546875" bestFit="1" customWidth="1"/>
    <col min="11" max="11" width="20.21875" bestFit="1" customWidth="1"/>
    <col min="12" max="12" width="19.88671875" bestFit="1" customWidth="1"/>
    <col min="13" max="13" width="16.77734375" bestFit="1" customWidth="1"/>
    <col min="14" max="14" width="24.88671875" bestFit="1" customWidth="1"/>
    <col min="15" max="15" width="26" bestFit="1" customWidth="1"/>
    <col min="16" max="16" width="19.77734375" bestFit="1" customWidth="1"/>
    <col min="17" max="17" width="12.88671875" bestFit="1" customWidth="1"/>
    <col min="18" max="18" width="12" bestFit="1" customWidth="1"/>
    <col min="19" max="19" width="13.33203125" bestFit="1" customWidth="1"/>
    <col min="20" max="20" width="20.5546875" bestFit="1" customWidth="1"/>
    <col min="21" max="21" width="20.21875" bestFit="1" customWidth="1"/>
    <col min="22" max="22" width="19.88671875" customWidth="1"/>
  </cols>
  <sheetData>
    <row r="1" spans="1:22" x14ac:dyDescent="0.3">
      <c r="A1" t="s">
        <v>3</v>
      </c>
      <c r="B1" t="s">
        <v>4</v>
      </c>
      <c r="C1" t="s">
        <v>5</v>
      </c>
      <c r="D1" t="s">
        <v>6</v>
      </c>
      <c r="E1" t="s">
        <v>19</v>
      </c>
      <c r="F1" t="s">
        <v>36</v>
      </c>
      <c r="G1" t="s">
        <v>7</v>
      </c>
      <c r="H1" t="s">
        <v>8</v>
      </c>
      <c r="I1" t="s">
        <v>20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21</v>
      </c>
      <c r="P1" t="s">
        <v>37</v>
      </c>
      <c r="Q1" t="s">
        <v>14</v>
      </c>
      <c r="R1" t="s">
        <v>15</v>
      </c>
      <c r="S1" t="s">
        <v>22</v>
      </c>
      <c r="T1" t="s">
        <v>16</v>
      </c>
      <c r="U1" t="s">
        <v>17</v>
      </c>
      <c r="V1" t="s">
        <v>18</v>
      </c>
    </row>
    <row r="2" spans="1:22" x14ac:dyDescent="0.3">
      <c r="A2">
        <v>30400</v>
      </c>
      <c r="B2" t="s">
        <v>3256</v>
      </c>
      <c r="C2">
        <v>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6000</v>
      </c>
      <c r="K2">
        <v>7125</v>
      </c>
      <c r="L2">
        <v>35776.699999999997</v>
      </c>
      <c r="M2">
        <v>5343</v>
      </c>
      <c r="N2">
        <v>1272</v>
      </c>
      <c r="O2">
        <v>31.245394252026529</v>
      </c>
      <c r="P2">
        <v>117.1</v>
      </c>
      <c r="Q2">
        <v>2.25</v>
      </c>
      <c r="R2">
        <v>0.30000000000000004</v>
      </c>
      <c r="S2">
        <v>15.384615384615389</v>
      </c>
      <c r="T2">
        <v>101050</v>
      </c>
      <c r="U2">
        <v>28050</v>
      </c>
      <c r="V2">
        <v>35776.699999999997</v>
      </c>
    </row>
    <row r="3" spans="1:22" x14ac:dyDescent="0.3">
      <c r="A3">
        <v>30500</v>
      </c>
      <c r="B3" t="s">
        <v>3256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3200</v>
      </c>
      <c r="K3">
        <v>4350</v>
      </c>
      <c r="L3">
        <v>35776.699999999997</v>
      </c>
      <c r="M3">
        <v>5701</v>
      </c>
      <c r="N3">
        <v>1913</v>
      </c>
      <c r="O3">
        <v>50.50158394931362</v>
      </c>
      <c r="P3">
        <v>115.21</v>
      </c>
      <c r="Q3">
        <v>2.35</v>
      </c>
      <c r="R3">
        <v>0.10000000000000007</v>
      </c>
      <c r="S3">
        <v>4.4444444444444482</v>
      </c>
      <c r="T3">
        <v>95150</v>
      </c>
      <c r="U3">
        <v>8125</v>
      </c>
      <c r="V3">
        <v>35776.699999999997</v>
      </c>
    </row>
    <row r="4" spans="1:22" x14ac:dyDescent="0.3">
      <c r="A4">
        <v>30600</v>
      </c>
      <c r="B4" t="s">
        <v>3256</v>
      </c>
      <c r="C4">
        <v>1</v>
      </c>
      <c r="D4">
        <v>0</v>
      </c>
      <c r="E4">
        <v>0</v>
      </c>
      <c r="F4">
        <v>244.47</v>
      </c>
      <c r="G4">
        <v>5405.5</v>
      </c>
      <c r="H4">
        <v>1331.9</v>
      </c>
      <c r="I4">
        <v>32.695895522388064</v>
      </c>
      <c r="J4">
        <v>2900</v>
      </c>
      <c r="K4">
        <v>4075</v>
      </c>
      <c r="L4">
        <v>35776.699999999997</v>
      </c>
      <c r="M4">
        <v>287</v>
      </c>
      <c r="N4">
        <v>96</v>
      </c>
      <c r="O4">
        <v>50.261780104712045</v>
      </c>
      <c r="P4">
        <v>113.31</v>
      </c>
      <c r="Q4">
        <v>2.4500000000000002</v>
      </c>
      <c r="R4">
        <v>-0.19999999999999973</v>
      </c>
      <c r="S4">
        <v>-7.547169811320745</v>
      </c>
      <c r="T4">
        <v>24500</v>
      </c>
      <c r="U4">
        <v>7275</v>
      </c>
      <c r="V4">
        <v>35776.699999999997</v>
      </c>
    </row>
    <row r="5" spans="1:22" x14ac:dyDescent="0.3">
      <c r="A5">
        <v>30700</v>
      </c>
      <c r="B5" t="s">
        <v>3256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2900</v>
      </c>
      <c r="K5">
        <v>4025</v>
      </c>
      <c r="L5">
        <v>35776.699999999997</v>
      </c>
      <c r="M5">
        <v>193</v>
      </c>
      <c r="N5">
        <v>52</v>
      </c>
      <c r="O5">
        <v>36.879432624113477</v>
      </c>
      <c r="P5">
        <v>112.07</v>
      </c>
      <c r="Q5">
        <v>2.5499999999999998</v>
      </c>
      <c r="R5">
        <v>-0.45000000000000018</v>
      </c>
      <c r="S5">
        <v>-15.000000000000004</v>
      </c>
      <c r="T5">
        <v>21325</v>
      </c>
      <c r="U5">
        <v>5025</v>
      </c>
      <c r="V5">
        <v>35776.699999999997</v>
      </c>
    </row>
    <row r="6" spans="1:22" x14ac:dyDescent="0.3">
      <c r="A6">
        <v>30800</v>
      </c>
      <c r="B6" t="s">
        <v>3256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2900</v>
      </c>
      <c r="K6">
        <v>4025</v>
      </c>
      <c r="L6">
        <v>35776.699999999997</v>
      </c>
      <c r="M6">
        <v>139</v>
      </c>
      <c r="N6">
        <v>8</v>
      </c>
      <c r="O6">
        <v>6.106870229007634</v>
      </c>
      <c r="P6">
        <v>110.14</v>
      </c>
      <c r="Q6">
        <v>2.5</v>
      </c>
      <c r="R6">
        <v>-0.25</v>
      </c>
      <c r="S6">
        <v>-9.0909090909090917</v>
      </c>
      <c r="T6">
        <v>22400</v>
      </c>
      <c r="U6">
        <v>4225</v>
      </c>
      <c r="V6">
        <v>35776.699999999997</v>
      </c>
    </row>
    <row r="7" spans="1:22" x14ac:dyDescent="0.3">
      <c r="A7">
        <v>30900</v>
      </c>
      <c r="B7" t="s">
        <v>3256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4000</v>
      </c>
      <c r="K7">
        <v>4025</v>
      </c>
      <c r="L7">
        <v>35776.699999999997</v>
      </c>
      <c r="M7">
        <v>174</v>
      </c>
      <c r="N7">
        <v>31</v>
      </c>
      <c r="O7">
        <v>21.678321678321677</v>
      </c>
      <c r="P7">
        <v>108.41</v>
      </c>
      <c r="Q7">
        <v>2.65</v>
      </c>
      <c r="R7">
        <v>-5.0000000000000266E-2</v>
      </c>
      <c r="S7">
        <v>-1.8518518518518616</v>
      </c>
      <c r="T7">
        <v>21825</v>
      </c>
      <c r="U7">
        <v>4475</v>
      </c>
      <c r="V7">
        <v>35776.699999999997</v>
      </c>
    </row>
    <row r="8" spans="1:22" x14ac:dyDescent="0.3">
      <c r="A8">
        <v>31000</v>
      </c>
      <c r="B8" t="s">
        <v>3256</v>
      </c>
      <c r="C8">
        <v>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3750</v>
      </c>
      <c r="K8">
        <v>3750</v>
      </c>
      <c r="L8">
        <v>35776.699999999997</v>
      </c>
      <c r="M8">
        <v>11927</v>
      </c>
      <c r="N8">
        <v>-171</v>
      </c>
      <c r="O8">
        <v>-1.4134567697140024</v>
      </c>
      <c r="P8">
        <v>105.64</v>
      </c>
      <c r="Q8">
        <v>2.5499999999999998</v>
      </c>
      <c r="R8">
        <v>-0.10000000000000007</v>
      </c>
      <c r="S8">
        <v>-3.773584905660381</v>
      </c>
      <c r="T8">
        <v>133650</v>
      </c>
      <c r="U8">
        <v>17325</v>
      </c>
      <c r="V8">
        <v>35776.699999999997</v>
      </c>
    </row>
    <row r="9" spans="1:22" x14ac:dyDescent="0.3">
      <c r="A9">
        <v>31100</v>
      </c>
      <c r="B9" t="s">
        <v>3256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4000</v>
      </c>
      <c r="K9">
        <v>4000</v>
      </c>
      <c r="L9">
        <v>35776.699999999997</v>
      </c>
      <c r="M9">
        <v>216</v>
      </c>
      <c r="N9">
        <v>79</v>
      </c>
      <c r="O9">
        <v>57.664233576642339</v>
      </c>
      <c r="P9">
        <v>103.51</v>
      </c>
      <c r="Q9">
        <v>2.65</v>
      </c>
      <c r="R9">
        <v>-5.0000000000000266E-2</v>
      </c>
      <c r="S9">
        <v>-1.8518518518518616</v>
      </c>
      <c r="T9">
        <v>35000</v>
      </c>
      <c r="U9">
        <v>5600</v>
      </c>
      <c r="V9">
        <v>35776.699999999997</v>
      </c>
    </row>
    <row r="10" spans="1:22" x14ac:dyDescent="0.3">
      <c r="A10">
        <v>31200</v>
      </c>
      <c r="B10" t="s">
        <v>3256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2900</v>
      </c>
      <c r="K10">
        <v>4025</v>
      </c>
      <c r="L10">
        <v>35776.699999999997</v>
      </c>
      <c r="M10">
        <v>200</v>
      </c>
      <c r="N10">
        <v>40</v>
      </c>
      <c r="O10">
        <v>25</v>
      </c>
      <c r="P10">
        <v>101.38</v>
      </c>
      <c r="Q10">
        <v>2.6</v>
      </c>
      <c r="R10">
        <v>-0.14999999999999991</v>
      </c>
      <c r="S10">
        <v>-5.4545454545454515</v>
      </c>
      <c r="T10">
        <v>33500</v>
      </c>
      <c r="U10">
        <v>7075</v>
      </c>
      <c r="V10">
        <v>35776.699999999997</v>
      </c>
    </row>
    <row r="11" spans="1:22" x14ac:dyDescent="0.3">
      <c r="A11">
        <v>31300</v>
      </c>
      <c r="B11" t="s">
        <v>3256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4025</v>
      </c>
      <c r="K11">
        <v>4025</v>
      </c>
      <c r="L11">
        <v>35776.699999999997</v>
      </c>
      <c r="M11">
        <v>229</v>
      </c>
      <c r="N11">
        <v>48</v>
      </c>
      <c r="O11">
        <v>26.519337016574585</v>
      </c>
      <c r="P11">
        <v>99.83</v>
      </c>
      <c r="Q11">
        <v>2.85</v>
      </c>
      <c r="R11">
        <v>5.0000000000000266E-2</v>
      </c>
      <c r="S11">
        <v>1.7857142857142954</v>
      </c>
      <c r="T11">
        <v>33900</v>
      </c>
      <c r="U11">
        <v>9275</v>
      </c>
      <c r="V11">
        <v>35776.699999999997</v>
      </c>
    </row>
    <row r="12" spans="1:22" x14ac:dyDescent="0.3">
      <c r="A12">
        <v>31400</v>
      </c>
      <c r="B12" t="s">
        <v>3256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4025</v>
      </c>
      <c r="K12">
        <v>4025</v>
      </c>
      <c r="L12">
        <v>35776.699999999997</v>
      </c>
      <c r="M12">
        <v>282</v>
      </c>
      <c r="N12">
        <v>6</v>
      </c>
      <c r="O12">
        <v>2.1739130434782608</v>
      </c>
      <c r="P12">
        <v>97.87</v>
      </c>
      <c r="Q12">
        <v>2.7</v>
      </c>
      <c r="R12">
        <v>-4.9999999999999822E-2</v>
      </c>
      <c r="S12">
        <v>-1.8181818181818119</v>
      </c>
      <c r="T12">
        <v>34000</v>
      </c>
      <c r="U12">
        <v>9125</v>
      </c>
      <c r="V12">
        <v>35776.699999999997</v>
      </c>
    </row>
    <row r="13" spans="1:22" x14ac:dyDescent="0.3">
      <c r="A13">
        <v>31500</v>
      </c>
      <c r="B13" t="s">
        <v>3256</v>
      </c>
      <c r="C13">
        <v>7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4625</v>
      </c>
      <c r="K13">
        <v>4150</v>
      </c>
      <c r="L13">
        <v>35776.699999999997</v>
      </c>
      <c r="M13">
        <v>5227</v>
      </c>
      <c r="N13">
        <v>517</v>
      </c>
      <c r="O13">
        <v>10.976645435244162</v>
      </c>
      <c r="P13">
        <v>95.74</v>
      </c>
      <c r="Q13">
        <v>2.75</v>
      </c>
      <c r="R13">
        <v>4.9999999999999822E-2</v>
      </c>
      <c r="S13">
        <v>1.8518518518518452</v>
      </c>
      <c r="T13">
        <v>177725</v>
      </c>
      <c r="U13">
        <v>13425</v>
      </c>
      <c r="V13">
        <v>35776.699999999997</v>
      </c>
    </row>
    <row r="14" spans="1:22" x14ac:dyDescent="0.3">
      <c r="A14">
        <v>31600</v>
      </c>
      <c r="B14" t="s">
        <v>3256</v>
      </c>
      <c r="C14">
        <v>1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2900</v>
      </c>
      <c r="K14">
        <v>4025</v>
      </c>
      <c r="L14">
        <v>35776.699999999997</v>
      </c>
      <c r="M14">
        <v>728</v>
      </c>
      <c r="N14">
        <v>66</v>
      </c>
      <c r="O14">
        <v>9.9697885196374596</v>
      </c>
      <c r="P14">
        <v>93.24</v>
      </c>
      <c r="Q14">
        <v>2.8</v>
      </c>
      <c r="R14">
        <v>-0.15000000000000036</v>
      </c>
      <c r="S14">
        <v>-5.0847457627118757</v>
      </c>
      <c r="T14">
        <v>36250</v>
      </c>
      <c r="U14">
        <v>9925</v>
      </c>
      <c r="V14">
        <v>35776.699999999997</v>
      </c>
    </row>
    <row r="15" spans="1:22" x14ac:dyDescent="0.3">
      <c r="A15">
        <v>31700</v>
      </c>
      <c r="B15" t="s">
        <v>3256</v>
      </c>
      <c r="C15">
        <v>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4000</v>
      </c>
      <c r="K15">
        <v>4000</v>
      </c>
      <c r="L15">
        <v>35776.699999999997</v>
      </c>
      <c r="M15">
        <v>659</v>
      </c>
      <c r="N15">
        <v>18</v>
      </c>
      <c r="O15">
        <v>2.8081123244929795</v>
      </c>
      <c r="P15">
        <v>91.47</v>
      </c>
      <c r="Q15">
        <v>2.9</v>
      </c>
      <c r="R15">
        <v>-0.20000000000000015</v>
      </c>
      <c r="S15">
        <v>-6.4516129032258114</v>
      </c>
      <c r="T15">
        <v>35450</v>
      </c>
      <c r="U15">
        <v>10800</v>
      </c>
      <c r="V15">
        <v>35776.699999999997</v>
      </c>
    </row>
    <row r="16" spans="1:22" x14ac:dyDescent="0.3">
      <c r="A16">
        <v>31800</v>
      </c>
      <c r="B16" t="s">
        <v>3256</v>
      </c>
      <c r="C16">
        <v>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4100</v>
      </c>
      <c r="K16">
        <v>4100</v>
      </c>
      <c r="L16">
        <v>35776.699999999997</v>
      </c>
      <c r="M16">
        <v>1039</v>
      </c>
      <c r="N16">
        <v>72</v>
      </c>
      <c r="O16">
        <v>7.4457083764219236</v>
      </c>
      <c r="P16">
        <v>89.84</v>
      </c>
      <c r="Q16">
        <v>3.1</v>
      </c>
      <c r="R16">
        <v>0.20000000000000015</v>
      </c>
      <c r="S16">
        <v>6.8965517241379377</v>
      </c>
      <c r="T16">
        <v>38475</v>
      </c>
      <c r="U16">
        <v>12400</v>
      </c>
      <c r="V16">
        <v>35776.699999999997</v>
      </c>
    </row>
    <row r="17" spans="1:22" x14ac:dyDescent="0.3">
      <c r="A17">
        <v>31900</v>
      </c>
      <c r="B17" t="s">
        <v>3256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2900</v>
      </c>
      <c r="K17">
        <v>4025</v>
      </c>
      <c r="L17">
        <v>35776.699999999997</v>
      </c>
      <c r="M17">
        <v>668</v>
      </c>
      <c r="N17">
        <v>138</v>
      </c>
      <c r="O17">
        <v>26.037735849056599</v>
      </c>
      <c r="P17">
        <v>87.54</v>
      </c>
      <c r="Q17">
        <v>3</v>
      </c>
      <c r="R17">
        <v>0</v>
      </c>
      <c r="S17">
        <v>0</v>
      </c>
      <c r="T17">
        <v>36100</v>
      </c>
      <c r="U17">
        <v>12350</v>
      </c>
      <c r="V17">
        <v>35776.699999999997</v>
      </c>
    </row>
    <row r="18" spans="1:22" x14ac:dyDescent="0.3">
      <c r="A18">
        <v>32000</v>
      </c>
      <c r="B18" t="s">
        <v>3256</v>
      </c>
      <c r="C18">
        <v>45</v>
      </c>
      <c r="D18">
        <v>0</v>
      </c>
      <c r="E18">
        <v>0</v>
      </c>
      <c r="F18">
        <v>160.21</v>
      </c>
      <c r="G18">
        <v>3900</v>
      </c>
      <c r="H18">
        <v>-32.050000000000182</v>
      </c>
      <c r="I18">
        <v>-0.81509645096069938</v>
      </c>
      <c r="J18">
        <v>6325</v>
      </c>
      <c r="K18">
        <v>6975</v>
      </c>
      <c r="L18">
        <v>35776.699999999997</v>
      </c>
      <c r="M18">
        <v>22440</v>
      </c>
      <c r="N18">
        <v>379</v>
      </c>
      <c r="O18">
        <v>1.7179638275690132</v>
      </c>
      <c r="P18">
        <v>85.57</v>
      </c>
      <c r="Q18">
        <v>2.9</v>
      </c>
      <c r="R18">
        <v>0</v>
      </c>
      <c r="S18">
        <v>0</v>
      </c>
      <c r="T18">
        <v>264025</v>
      </c>
      <c r="U18">
        <v>21675</v>
      </c>
      <c r="V18">
        <v>35776.699999999997</v>
      </c>
    </row>
    <row r="19" spans="1:22" x14ac:dyDescent="0.3">
      <c r="A19">
        <v>32100</v>
      </c>
      <c r="B19" t="s">
        <v>3256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5225</v>
      </c>
      <c r="K19">
        <v>5225</v>
      </c>
      <c r="L19">
        <v>35776.699999999997</v>
      </c>
      <c r="M19">
        <v>790</v>
      </c>
      <c r="N19">
        <v>65</v>
      </c>
      <c r="O19">
        <v>8.9655172413793096</v>
      </c>
      <c r="P19">
        <v>83.59</v>
      </c>
      <c r="Q19">
        <v>3</v>
      </c>
      <c r="R19">
        <v>-0.10000000000000007</v>
      </c>
      <c r="S19">
        <v>-3.2258064516129057</v>
      </c>
      <c r="T19">
        <v>42025</v>
      </c>
      <c r="U19">
        <v>9175</v>
      </c>
      <c r="V19">
        <v>35776.699999999997</v>
      </c>
    </row>
    <row r="20" spans="1:22" x14ac:dyDescent="0.3">
      <c r="A20">
        <v>32200</v>
      </c>
      <c r="B20" t="s">
        <v>3256</v>
      </c>
      <c r="C20">
        <v>1</v>
      </c>
      <c r="D20">
        <v>0</v>
      </c>
      <c r="E20">
        <v>0</v>
      </c>
      <c r="F20">
        <v>108.18</v>
      </c>
      <c r="G20">
        <v>3602.85</v>
      </c>
      <c r="H20">
        <v>1114.4499999999998</v>
      </c>
      <c r="I20">
        <v>44.785806140491871</v>
      </c>
      <c r="J20">
        <v>5200</v>
      </c>
      <c r="K20">
        <v>5225</v>
      </c>
      <c r="L20">
        <v>35776.699999999997</v>
      </c>
      <c r="M20">
        <v>812</v>
      </c>
      <c r="N20">
        <v>134</v>
      </c>
      <c r="O20">
        <v>19.764011799410028</v>
      </c>
      <c r="P20">
        <v>81.75</v>
      </c>
      <c r="Q20">
        <v>2.9</v>
      </c>
      <c r="R20">
        <v>-0.30000000000000027</v>
      </c>
      <c r="S20">
        <v>-9.3750000000000089</v>
      </c>
      <c r="T20">
        <v>38725</v>
      </c>
      <c r="U20">
        <v>11075</v>
      </c>
      <c r="V20">
        <v>35776.699999999997</v>
      </c>
    </row>
    <row r="21" spans="1:22" x14ac:dyDescent="0.3">
      <c r="A21">
        <v>32300</v>
      </c>
      <c r="B21" t="s">
        <v>3256</v>
      </c>
      <c r="C21">
        <v>0</v>
      </c>
      <c r="D21">
        <v>0</v>
      </c>
      <c r="E21">
        <v>0</v>
      </c>
      <c r="F21">
        <v>114.25</v>
      </c>
      <c r="G21">
        <v>3515.6</v>
      </c>
      <c r="H21">
        <v>1120.1999999999998</v>
      </c>
      <c r="I21">
        <v>46.764632211739162</v>
      </c>
      <c r="J21">
        <v>4100</v>
      </c>
      <c r="K21">
        <v>5225</v>
      </c>
      <c r="L21">
        <v>35776.699999999997</v>
      </c>
      <c r="M21">
        <v>2527</v>
      </c>
      <c r="N21">
        <v>41</v>
      </c>
      <c r="O21">
        <v>1.6492357200321801</v>
      </c>
      <c r="P21">
        <v>79.17</v>
      </c>
      <c r="Q21">
        <v>2.9</v>
      </c>
      <c r="R21">
        <v>-0.20000000000000015</v>
      </c>
      <c r="S21">
        <v>-6.4516129032258114</v>
      </c>
      <c r="T21">
        <v>43025</v>
      </c>
      <c r="U21">
        <v>12525</v>
      </c>
      <c r="V21">
        <v>35776.699999999997</v>
      </c>
    </row>
    <row r="22" spans="1:22" x14ac:dyDescent="0.3">
      <c r="A22">
        <v>32400</v>
      </c>
      <c r="B22" t="s">
        <v>3256</v>
      </c>
      <c r="C22">
        <v>1</v>
      </c>
      <c r="D22">
        <v>0</v>
      </c>
      <c r="E22">
        <v>0</v>
      </c>
      <c r="F22">
        <v>112.53</v>
      </c>
      <c r="G22">
        <v>3417.5</v>
      </c>
      <c r="H22">
        <v>1165.1500000000001</v>
      </c>
      <c r="I22">
        <v>51.730414899993349</v>
      </c>
      <c r="J22">
        <v>5200</v>
      </c>
      <c r="K22">
        <v>5200</v>
      </c>
      <c r="L22">
        <v>35776.699999999997</v>
      </c>
      <c r="M22">
        <v>1269</v>
      </c>
      <c r="N22">
        <v>193</v>
      </c>
      <c r="O22">
        <v>17.936802973977695</v>
      </c>
      <c r="P22">
        <v>77.61</v>
      </c>
      <c r="Q22">
        <v>3.3</v>
      </c>
      <c r="R22">
        <v>9.9999999999999645E-2</v>
      </c>
      <c r="S22">
        <v>3.1249999999999889</v>
      </c>
      <c r="T22">
        <v>42275</v>
      </c>
      <c r="U22">
        <v>14300</v>
      </c>
      <c r="V22">
        <v>35776.699999999997</v>
      </c>
    </row>
    <row r="23" spans="1:22" x14ac:dyDescent="0.3">
      <c r="A23">
        <v>32500</v>
      </c>
      <c r="B23" t="s">
        <v>3256</v>
      </c>
      <c r="C23">
        <v>39</v>
      </c>
      <c r="D23">
        <v>-2</v>
      </c>
      <c r="E23">
        <v>-4.8780487804878048</v>
      </c>
      <c r="F23">
        <v>87.99</v>
      </c>
      <c r="G23">
        <v>3290</v>
      </c>
      <c r="H23">
        <v>-86.699999999999818</v>
      </c>
      <c r="I23">
        <v>-2.5675955814848765</v>
      </c>
      <c r="J23">
        <v>9150</v>
      </c>
      <c r="K23">
        <v>9425</v>
      </c>
      <c r="L23">
        <v>35776.699999999997</v>
      </c>
      <c r="M23">
        <v>19598</v>
      </c>
      <c r="N23">
        <v>3972</v>
      </c>
      <c r="O23">
        <v>25.419173172916935</v>
      </c>
      <c r="P23">
        <v>75.599999999999994</v>
      </c>
      <c r="Q23">
        <v>3.15</v>
      </c>
      <c r="R23">
        <v>-0.10000000000000007</v>
      </c>
      <c r="S23">
        <v>-3.0769230769230793</v>
      </c>
      <c r="T23">
        <v>74100</v>
      </c>
      <c r="U23">
        <v>25850</v>
      </c>
      <c r="V23">
        <v>35776.699999999997</v>
      </c>
    </row>
    <row r="24" spans="1:22" x14ac:dyDescent="0.3">
      <c r="A24">
        <v>32600</v>
      </c>
      <c r="B24" t="s">
        <v>3256</v>
      </c>
      <c r="C24">
        <v>0</v>
      </c>
      <c r="D24">
        <v>0</v>
      </c>
      <c r="E24">
        <v>0</v>
      </c>
      <c r="F24">
        <v>155.74</v>
      </c>
      <c r="G24">
        <v>3355.1</v>
      </c>
      <c r="H24">
        <v>1311.1999999999998</v>
      </c>
      <c r="I24">
        <v>64.151866529673654</v>
      </c>
      <c r="J24">
        <v>5700</v>
      </c>
      <c r="K24">
        <v>5750</v>
      </c>
      <c r="L24">
        <v>35776.699999999997</v>
      </c>
      <c r="M24">
        <v>1277</v>
      </c>
      <c r="N24">
        <v>240</v>
      </c>
      <c r="O24">
        <v>23.143683702989392</v>
      </c>
      <c r="P24">
        <v>73.459999999999994</v>
      </c>
      <c r="Q24">
        <v>3.25</v>
      </c>
      <c r="R24">
        <v>-4.9999999999999822E-2</v>
      </c>
      <c r="S24">
        <v>-1.5151515151515098</v>
      </c>
      <c r="T24">
        <v>43975</v>
      </c>
      <c r="U24">
        <v>10375</v>
      </c>
      <c r="V24">
        <v>35776.699999999997</v>
      </c>
    </row>
    <row r="25" spans="1:22" x14ac:dyDescent="0.3">
      <c r="A25">
        <v>32700</v>
      </c>
      <c r="B25" t="s">
        <v>3256</v>
      </c>
      <c r="C25">
        <v>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5725</v>
      </c>
      <c r="K25">
        <v>5700</v>
      </c>
      <c r="L25">
        <v>35776.699999999997</v>
      </c>
      <c r="M25">
        <v>5374</v>
      </c>
      <c r="N25">
        <v>29</v>
      </c>
      <c r="O25">
        <v>0.54256314312441534</v>
      </c>
      <c r="P25">
        <v>71.44</v>
      </c>
      <c r="Q25">
        <v>3.25</v>
      </c>
      <c r="R25">
        <v>-4.9999999999999822E-2</v>
      </c>
      <c r="S25">
        <v>-1.5151515151515098</v>
      </c>
      <c r="T25">
        <v>42125</v>
      </c>
      <c r="U25">
        <v>9025</v>
      </c>
      <c r="V25">
        <v>35776.699999999997</v>
      </c>
    </row>
    <row r="26" spans="1:22" x14ac:dyDescent="0.3">
      <c r="A26">
        <v>32800</v>
      </c>
      <c r="B26" t="s">
        <v>3256</v>
      </c>
      <c r="C26">
        <v>1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5725</v>
      </c>
      <c r="K26">
        <v>5700</v>
      </c>
      <c r="L26">
        <v>35776.699999999997</v>
      </c>
      <c r="M26">
        <v>5099</v>
      </c>
      <c r="N26">
        <v>236</v>
      </c>
      <c r="O26">
        <v>4.8529714168208926</v>
      </c>
      <c r="P26">
        <v>69.540000000000006</v>
      </c>
      <c r="Q26">
        <v>3.4</v>
      </c>
      <c r="R26">
        <v>-5.0000000000000266E-2</v>
      </c>
      <c r="S26">
        <v>-1.4492753623188479</v>
      </c>
      <c r="T26">
        <v>43075</v>
      </c>
      <c r="U26">
        <v>12525</v>
      </c>
      <c r="V26">
        <v>35776.699999999997</v>
      </c>
    </row>
    <row r="27" spans="1:22" x14ac:dyDescent="0.3">
      <c r="A27">
        <v>32900</v>
      </c>
      <c r="B27" t="s">
        <v>3256</v>
      </c>
      <c r="C27">
        <v>2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4600</v>
      </c>
      <c r="K27">
        <v>5700</v>
      </c>
      <c r="L27">
        <v>35776.699999999997</v>
      </c>
      <c r="M27">
        <v>2624</v>
      </c>
      <c r="N27">
        <v>282</v>
      </c>
      <c r="O27">
        <v>12.040990606319385</v>
      </c>
      <c r="P27">
        <v>67.62</v>
      </c>
      <c r="Q27">
        <v>3.4</v>
      </c>
      <c r="R27">
        <v>-0.55000000000000027</v>
      </c>
      <c r="S27">
        <v>-13.924050632911396</v>
      </c>
      <c r="T27">
        <v>28975</v>
      </c>
      <c r="U27">
        <v>10600</v>
      </c>
      <c r="V27">
        <v>35776.699999999997</v>
      </c>
    </row>
    <row r="28" spans="1:22" x14ac:dyDescent="0.3">
      <c r="A28">
        <v>33000</v>
      </c>
      <c r="B28" t="s">
        <v>3256</v>
      </c>
      <c r="C28">
        <v>106</v>
      </c>
      <c r="D28">
        <v>-9</v>
      </c>
      <c r="E28">
        <v>-7.8260869565217392</v>
      </c>
      <c r="F28">
        <v>88.11</v>
      </c>
      <c r="G28">
        <v>2785</v>
      </c>
      <c r="H28">
        <v>-223.80000000000015</v>
      </c>
      <c r="I28">
        <v>-7.438181334751401</v>
      </c>
      <c r="J28">
        <v>7100</v>
      </c>
      <c r="K28">
        <v>9900</v>
      </c>
      <c r="L28">
        <v>35776.699999999997</v>
      </c>
      <c r="M28">
        <v>51578</v>
      </c>
      <c r="N28">
        <v>12324</v>
      </c>
      <c r="O28">
        <v>31.395526570540586</v>
      </c>
      <c r="P28">
        <v>65.569999999999993</v>
      </c>
      <c r="Q28">
        <v>3.5</v>
      </c>
      <c r="R28">
        <v>-0.79999999999999982</v>
      </c>
      <c r="S28">
        <v>-18.604651162790695</v>
      </c>
      <c r="T28">
        <v>84350</v>
      </c>
      <c r="U28">
        <v>24500</v>
      </c>
      <c r="V28">
        <v>35776.699999999997</v>
      </c>
    </row>
    <row r="29" spans="1:22" x14ac:dyDescent="0.3">
      <c r="A29">
        <v>33100</v>
      </c>
      <c r="B29" t="s">
        <v>3256</v>
      </c>
      <c r="C29">
        <v>39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7000</v>
      </c>
      <c r="K29">
        <v>7175</v>
      </c>
      <c r="L29">
        <v>35776.699999999997</v>
      </c>
      <c r="M29">
        <v>3434</v>
      </c>
      <c r="N29">
        <v>677</v>
      </c>
      <c r="O29">
        <v>24.555676459920203</v>
      </c>
      <c r="P29">
        <v>63.63</v>
      </c>
      <c r="Q29">
        <v>3.6</v>
      </c>
      <c r="R29">
        <v>-0.85000000000000009</v>
      </c>
      <c r="S29">
        <v>-19.101123595505619</v>
      </c>
      <c r="T29">
        <v>20600</v>
      </c>
      <c r="U29">
        <v>15175</v>
      </c>
      <c r="V29">
        <v>35776.699999999997</v>
      </c>
    </row>
    <row r="30" spans="1:22" x14ac:dyDescent="0.3">
      <c r="A30">
        <v>33200</v>
      </c>
      <c r="B30" t="s">
        <v>3256</v>
      </c>
      <c r="C30">
        <v>6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8100</v>
      </c>
      <c r="K30">
        <v>8550</v>
      </c>
      <c r="L30">
        <v>35776.699999999997</v>
      </c>
      <c r="M30">
        <v>3292</v>
      </c>
      <c r="N30">
        <v>-284</v>
      </c>
      <c r="O30">
        <v>-7.941834451901566</v>
      </c>
      <c r="P30">
        <v>61.56</v>
      </c>
      <c r="Q30">
        <v>3.55</v>
      </c>
      <c r="R30">
        <v>-1.0499999999999998</v>
      </c>
      <c r="S30">
        <v>-22.826086956521738</v>
      </c>
      <c r="T30">
        <v>19775</v>
      </c>
      <c r="U30">
        <v>8975</v>
      </c>
      <c r="V30">
        <v>35776.699999999997</v>
      </c>
    </row>
    <row r="31" spans="1:22" x14ac:dyDescent="0.3">
      <c r="A31">
        <v>33300</v>
      </c>
      <c r="B31" t="s">
        <v>3256</v>
      </c>
      <c r="C31">
        <v>21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8675</v>
      </c>
      <c r="K31">
        <v>8175</v>
      </c>
      <c r="L31">
        <v>35776.699999999997</v>
      </c>
      <c r="M31">
        <v>3658</v>
      </c>
      <c r="N31">
        <v>296</v>
      </c>
      <c r="O31">
        <v>8.8042831647828681</v>
      </c>
      <c r="P31">
        <v>59.49</v>
      </c>
      <c r="Q31">
        <v>3.75</v>
      </c>
      <c r="R31">
        <v>-1.0499999999999998</v>
      </c>
      <c r="S31">
        <v>-21.874999999999996</v>
      </c>
      <c r="T31">
        <v>19100</v>
      </c>
      <c r="U31">
        <v>13325</v>
      </c>
      <c r="V31">
        <v>35776.699999999997</v>
      </c>
    </row>
    <row r="32" spans="1:22" x14ac:dyDescent="0.3">
      <c r="A32">
        <v>33400</v>
      </c>
      <c r="B32" t="s">
        <v>3256</v>
      </c>
      <c r="C32">
        <v>16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8125</v>
      </c>
      <c r="K32">
        <v>7475</v>
      </c>
      <c r="L32">
        <v>35776.699999999997</v>
      </c>
      <c r="M32">
        <v>4063</v>
      </c>
      <c r="N32">
        <v>283</v>
      </c>
      <c r="O32">
        <v>7.4867724867724865</v>
      </c>
      <c r="P32">
        <v>57.4</v>
      </c>
      <c r="Q32">
        <v>3.8</v>
      </c>
      <c r="R32">
        <v>-1.25</v>
      </c>
      <c r="S32">
        <v>-24.752475247524753</v>
      </c>
      <c r="T32">
        <v>17200</v>
      </c>
      <c r="U32">
        <v>18350</v>
      </c>
      <c r="V32">
        <v>35776.699999999997</v>
      </c>
    </row>
    <row r="33" spans="1:22" x14ac:dyDescent="0.3">
      <c r="A33">
        <v>33500</v>
      </c>
      <c r="B33" t="s">
        <v>3256</v>
      </c>
      <c r="C33">
        <v>348</v>
      </c>
      <c r="D33">
        <v>-23</v>
      </c>
      <c r="E33">
        <v>-6.1994609164420487</v>
      </c>
      <c r="F33">
        <v>57.44</v>
      </c>
      <c r="G33">
        <v>2285.9499999999998</v>
      </c>
      <c r="H33">
        <v>-187.85000000000036</v>
      </c>
      <c r="I33">
        <v>-7.5935807260085832</v>
      </c>
      <c r="J33">
        <v>15375</v>
      </c>
      <c r="K33">
        <v>10025</v>
      </c>
      <c r="L33">
        <v>35776.699999999997</v>
      </c>
      <c r="M33">
        <v>40646</v>
      </c>
      <c r="N33">
        <v>5449</v>
      </c>
      <c r="O33">
        <v>15.481433076682672</v>
      </c>
      <c r="P33">
        <v>55.22</v>
      </c>
      <c r="Q33">
        <v>3.7</v>
      </c>
      <c r="R33">
        <v>-1.1499999999999997</v>
      </c>
      <c r="S33">
        <v>-23.711340206185557</v>
      </c>
      <c r="T33">
        <v>51800</v>
      </c>
      <c r="U33">
        <v>22425</v>
      </c>
      <c r="V33">
        <v>35776.699999999997</v>
      </c>
    </row>
    <row r="34" spans="1:22" x14ac:dyDescent="0.3">
      <c r="A34">
        <v>33600</v>
      </c>
      <c r="B34" t="s">
        <v>3256</v>
      </c>
      <c r="C34">
        <v>25</v>
      </c>
      <c r="D34">
        <v>0</v>
      </c>
      <c r="E34">
        <v>0</v>
      </c>
      <c r="F34">
        <v>105.13</v>
      </c>
      <c r="G34">
        <v>2300</v>
      </c>
      <c r="H34">
        <v>-159.59999999999991</v>
      </c>
      <c r="I34">
        <v>-6.4888599772320674</v>
      </c>
      <c r="J34">
        <v>8875</v>
      </c>
      <c r="K34">
        <v>8625</v>
      </c>
      <c r="L34">
        <v>35776.699999999997</v>
      </c>
      <c r="M34">
        <v>4704</v>
      </c>
      <c r="N34">
        <v>335</v>
      </c>
      <c r="O34">
        <v>7.6676585030899522</v>
      </c>
      <c r="P34">
        <v>53.3</v>
      </c>
      <c r="Q34">
        <v>3.85</v>
      </c>
      <c r="R34">
        <v>-1.65</v>
      </c>
      <c r="S34">
        <v>-30</v>
      </c>
      <c r="T34">
        <v>13050</v>
      </c>
      <c r="U34">
        <v>10600</v>
      </c>
      <c r="V34">
        <v>35776.699999999997</v>
      </c>
    </row>
    <row r="35" spans="1:22" x14ac:dyDescent="0.3">
      <c r="A35">
        <v>33700</v>
      </c>
      <c r="B35" t="s">
        <v>3256</v>
      </c>
      <c r="C35">
        <v>59</v>
      </c>
      <c r="D35">
        <v>7</v>
      </c>
      <c r="E35">
        <v>13.461538461538462</v>
      </c>
      <c r="F35">
        <v>101.6</v>
      </c>
      <c r="G35">
        <v>2200</v>
      </c>
      <c r="H35">
        <v>-157.69999999999982</v>
      </c>
      <c r="I35">
        <v>-6.6887220596343822</v>
      </c>
      <c r="J35">
        <v>7750</v>
      </c>
      <c r="K35">
        <v>8225</v>
      </c>
      <c r="L35">
        <v>35776.699999999997</v>
      </c>
      <c r="M35">
        <v>5127</v>
      </c>
      <c r="N35">
        <v>586</v>
      </c>
      <c r="O35">
        <v>12.90464655362255</v>
      </c>
      <c r="P35">
        <v>51.27</v>
      </c>
      <c r="Q35">
        <v>3.95</v>
      </c>
      <c r="R35">
        <v>-1.75</v>
      </c>
      <c r="S35">
        <v>-30.701754385964911</v>
      </c>
      <c r="T35">
        <v>28925</v>
      </c>
      <c r="U35">
        <v>12825</v>
      </c>
      <c r="V35">
        <v>35776.699999999997</v>
      </c>
    </row>
    <row r="36" spans="1:22" x14ac:dyDescent="0.3">
      <c r="A36">
        <v>33800</v>
      </c>
      <c r="B36" t="s">
        <v>3256</v>
      </c>
      <c r="C36">
        <v>95</v>
      </c>
      <c r="D36">
        <v>-1</v>
      </c>
      <c r="E36">
        <v>-1.0416666666666667</v>
      </c>
      <c r="F36">
        <v>64.59</v>
      </c>
      <c r="G36">
        <v>2002.2</v>
      </c>
      <c r="H36">
        <v>-223.64999999999984</v>
      </c>
      <c r="I36">
        <v>-10.047846889952147</v>
      </c>
      <c r="J36">
        <v>12775</v>
      </c>
      <c r="K36">
        <v>9250</v>
      </c>
      <c r="L36">
        <v>35776.699999999997</v>
      </c>
      <c r="M36">
        <v>5912</v>
      </c>
      <c r="N36">
        <v>-231</v>
      </c>
      <c r="O36">
        <v>-3.7603776656356831</v>
      </c>
      <c r="P36">
        <v>49.22</v>
      </c>
      <c r="Q36">
        <v>4</v>
      </c>
      <c r="R36">
        <v>-2.1500000000000004</v>
      </c>
      <c r="S36">
        <v>-34.959349593495936</v>
      </c>
      <c r="T36">
        <v>20200</v>
      </c>
      <c r="U36">
        <v>12375</v>
      </c>
      <c r="V36">
        <v>35776.699999999997</v>
      </c>
    </row>
    <row r="37" spans="1:22" x14ac:dyDescent="0.3">
      <c r="A37">
        <v>33900</v>
      </c>
      <c r="B37" t="s">
        <v>3256</v>
      </c>
      <c r="C37">
        <v>178</v>
      </c>
      <c r="D37">
        <v>1</v>
      </c>
      <c r="E37">
        <v>0.56497175141242939</v>
      </c>
      <c r="F37">
        <v>60.61</v>
      </c>
      <c r="G37">
        <v>1887.8</v>
      </c>
      <c r="H37">
        <v>-262.20000000000005</v>
      </c>
      <c r="I37">
        <v>-12.195348837209306</v>
      </c>
      <c r="J37">
        <v>11725</v>
      </c>
      <c r="K37">
        <v>9425</v>
      </c>
      <c r="L37">
        <v>35776.699999999997</v>
      </c>
      <c r="M37">
        <v>10206</v>
      </c>
      <c r="N37">
        <v>1159</v>
      </c>
      <c r="O37">
        <v>12.810876533657568</v>
      </c>
      <c r="P37">
        <v>47.3</v>
      </c>
      <c r="Q37">
        <v>4.1500000000000004</v>
      </c>
      <c r="R37">
        <v>-2.1999999999999993</v>
      </c>
      <c r="S37">
        <v>-34.645669291338571</v>
      </c>
      <c r="T37">
        <v>13450</v>
      </c>
      <c r="U37">
        <v>14225</v>
      </c>
      <c r="V37">
        <v>35776.699999999997</v>
      </c>
    </row>
    <row r="38" spans="1:22" x14ac:dyDescent="0.3">
      <c r="A38">
        <v>34000</v>
      </c>
      <c r="B38" t="s">
        <v>3256</v>
      </c>
      <c r="C38">
        <v>1920</v>
      </c>
      <c r="D38">
        <v>-153</v>
      </c>
      <c r="E38">
        <v>-7.3806078147612153</v>
      </c>
      <c r="F38">
        <v>59.67</v>
      </c>
      <c r="G38">
        <v>1778</v>
      </c>
      <c r="H38">
        <v>-248.90000000000009</v>
      </c>
      <c r="I38">
        <v>-12.279836203068729</v>
      </c>
      <c r="J38">
        <v>17000</v>
      </c>
      <c r="K38">
        <v>9575</v>
      </c>
      <c r="L38">
        <v>35776.699999999997</v>
      </c>
      <c r="M38">
        <v>61299</v>
      </c>
      <c r="N38">
        <v>21438</v>
      </c>
      <c r="O38">
        <v>53.781892074960489</v>
      </c>
      <c r="P38">
        <v>45.27</v>
      </c>
      <c r="Q38">
        <v>4.25</v>
      </c>
      <c r="R38">
        <v>-2.25</v>
      </c>
      <c r="S38">
        <v>-34.615384615384613</v>
      </c>
      <c r="T38">
        <v>34100</v>
      </c>
      <c r="U38">
        <v>56500</v>
      </c>
      <c r="V38">
        <v>35776.699999999997</v>
      </c>
    </row>
    <row r="39" spans="1:22" x14ac:dyDescent="0.3">
      <c r="A39">
        <v>34100</v>
      </c>
      <c r="B39" t="s">
        <v>3256</v>
      </c>
      <c r="C39">
        <v>145</v>
      </c>
      <c r="D39">
        <v>-2</v>
      </c>
      <c r="E39">
        <v>-1.3605442176870748</v>
      </c>
      <c r="F39">
        <v>85.19</v>
      </c>
      <c r="G39">
        <v>1700</v>
      </c>
      <c r="H39">
        <v>-210.84999999999991</v>
      </c>
      <c r="I39">
        <v>-11.03435643823429</v>
      </c>
      <c r="J39">
        <v>13750</v>
      </c>
      <c r="K39">
        <v>9175</v>
      </c>
      <c r="L39">
        <v>35776.699999999997</v>
      </c>
      <c r="M39">
        <v>8481</v>
      </c>
      <c r="N39">
        <v>1234</v>
      </c>
      <c r="O39">
        <v>17.027735614737132</v>
      </c>
      <c r="P39">
        <v>43.42</v>
      </c>
      <c r="Q39">
        <v>4.5</v>
      </c>
      <c r="R39">
        <v>-2.75</v>
      </c>
      <c r="S39">
        <v>-37.931034482758619</v>
      </c>
      <c r="T39">
        <v>32525</v>
      </c>
      <c r="U39">
        <v>11475</v>
      </c>
      <c r="V39">
        <v>35776.699999999997</v>
      </c>
    </row>
    <row r="40" spans="1:22" x14ac:dyDescent="0.3">
      <c r="A40">
        <v>34200</v>
      </c>
      <c r="B40" t="s">
        <v>3256</v>
      </c>
      <c r="C40">
        <v>2645</v>
      </c>
      <c r="D40">
        <v>0</v>
      </c>
      <c r="E40">
        <v>0</v>
      </c>
      <c r="F40">
        <v>63.8</v>
      </c>
      <c r="G40">
        <v>1569.4</v>
      </c>
      <c r="H40">
        <v>-247.34999999999991</v>
      </c>
      <c r="I40">
        <v>-13.614971790284844</v>
      </c>
      <c r="J40">
        <v>13925</v>
      </c>
      <c r="K40">
        <v>11600</v>
      </c>
      <c r="L40">
        <v>35776.699999999997</v>
      </c>
      <c r="M40">
        <v>12504</v>
      </c>
      <c r="N40">
        <v>3218</v>
      </c>
      <c r="O40">
        <v>34.654318328666811</v>
      </c>
      <c r="P40">
        <v>41.32</v>
      </c>
      <c r="Q40">
        <v>4.75</v>
      </c>
      <c r="R40">
        <v>-2.75</v>
      </c>
      <c r="S40">
        <v>-36.666666666666664</v>
      </c>
      <c r="T40">
        <v>107850</v>
      </c>
      <c r="U40">
        <v>22525</v>
      </c>
      <c r="V40">
        <v>35776.699999999997</v>
      </c>
    </row>
    <row r="41" spans="1:22" x14ac:dyDescent="0.3">
      <c r="A41">
        <v>34300</v>
      </c>
      <c r="B41" t="s">
        <v>3256</v>
      </c>
      <c r="C41">
        <v>2059</v>
      </c>
      <c r="D41">
        <v>-8</v>
      </c>
      <c r="E41">
        <v>-0.38703434929850022</v>
      </c>
      <c r="F41">
        <v>20.65</v>
      </c>
      <c r="G41">
        <v>1465</v>
      </c>
      <c r="H41">
        <v>-248.20000000000005</v>
      </c>
      <c r="I41">
        <v>-14.48750875554518</v>
      </c>
      <c r="J41">
        <v>14675</v>
      </c>
      <c r="K41">
        <v>9350</v>
      </c>
      <c r="L41">
        <v>35776.699999999997</v>
      </c>
      <c r="M41">
        <v>11409</v>
      </c>
      <c r="N41">
        <v>2658</v>
      </c>
      <c r="O41">
        <v>30.373671580390813</v>
      </c>
      <c r="P41">
        <v>39.32</v>
      </c>
      <c r="Q41">
        <v>4.95</v>
      </c>
      <c r="R41">
        <v>-2.95</v>
      </c>
      <c r="S41">
        <v>-37.341772151898731</v>
      </c>
      <c r="T41">
        <v>108675</v>
      </c>
      <c r="U41">
        <v>17475</v>
      </c>
      <c r="V41">
        <v>35776.699999999997</v>
      </c>
    </row>
    <row r="42" spans="1:22" x14ac:dyDescent="0.3">
      <c r="A42">
        <v>34400</v>
      </c>
      <c r="B42" t="s">
        <v>3256</v>
      </c>
      <c r="C42">
        <v>651</v>
      </c>
      <c r="D42">
        <v>-19</v>
      </c>
      <c r="E42">
        <v>-2.8358208955223883</v>
      </c>
      <c r="F42">
        <v>44.44</v>
      </c>
      <c r="G42">
        <v>1395.25</v>
      </c>
      <c r="H42">
        <v>-210.59999999999991</v>
      </c>
      <c r="I42">
        <v>-13.114549926830019</v>
      </c>
      <c r="J42">
        <v>14350</v>
      </c>
      <c r="K42">
        <v>10600</v>
      </c>
      <c r="L42">
        <v>35776.699999999997</v>
      </c>
      <c r="M42">
        <v>15644</v>
      </c>
      <c r="N42">
        <v>2840</v>
      </c>
      <c r="O42">
        <v>22.18056857232115</v>
      </c>
      <c r="P42">
        <v>37.32</v>
      </c>
      <c r="Q42">
        <v>5.15</v>
      </c>
      <c r="R42">
        <v>-3.25</v>
      </c>
      <c r="S42">
        <v>-38.69047619047619</v>
      </c>
      <c r="T42">
        <v>117850</v>
      </c>
      <c r="U42">
        <v>32075</v>
      </c>
      <c r="V42">
        <v>35776.699999999997</v>
      </c>
    </row>
    <row r="43" spans="1:22" x14ac:dyDescent="0.3">
      <c r="A43">
        <v>34500</v>
      </c>
      <c r="B43" t="s">
        <v>3256</v>
      </c>
      <c r="C43">
        <v>10395</v>
      </c>
      <c r="D43">
        <v>-112</v>
      </c>
      <c r="E43">
        <v>-1.0659560293137909</v>
      </c>
      <c r="F43">
        <v>32.85</v>
      </c>
      <c r="G43">
        <v>1282.05</v>
      </c>
      <c r="H43">
        <v>-240.65000000000009</v>
      </c>
      <c r="I43">
        <v>-15.804163656662512</v>
      </c>
      <c r="J43">
        <v>16025</v>
      </c>
      <c r="K43">
        <v>9875</v>
      </c>
      <c r="L43">
        <v>35776.699999999997</v>
      </c>
      <c r="M43">
        <v>84171</v>
      </c>
      <c r="N43">
        <v>13754</v>
      </c>
      <c r="O43">
        <v>19.532215232117245</v>
      </c>
      <c r="P43">
        <v>35.270000000000003</v>
      </c>
      <c r="Q43">
        <v>5.45</v>
      </c>
      <c r="R43">
        <v>-3.1000000000000005</v>
      </c>
      <c r="S43">
        <v>-36.257309941520468</v>
      </c>
      <c r="T43">
        <v>506025</v>
      </c>
      <c r="U43">
        <v>88300</v>
      </c>
      <c r="V43">
        <v>35776.699999999997</v>
      </c>
    </row>
    <row r="44" spans="1:22" x14ac:dyDescent="0.3">
      <c r="A44">
        <v>34600</v>
      </c>
      <c r="B44" t="s">
        <v>3256</v>
      </c>
      <c r="C44">
        <v>1881</v>
      </c>
      <c r="D44">
        <v>-102</v>
      </c>
      <c r="E44">
        <v>-5.143721633888048</v>
      </c>
      <c r="F44">
        <v>43.01</v>
      </c>
      <c r="G44">
        <v>1190.4000000000001</v>
      </c>
      <c r="H44">
        <v>-235.84999999999991</v>
      </c>
      <c r="I44">
        <v>-16.53637160385626</v>
      </c>
      <c r="J44">
        <v>15650</v>
      </c>
      <c r="K44">
        <v>9975</v>
      </c>
      <c r="L44">
        <v>35776.699999999997</v>
      </c>
      <c r="M44">
        <v>22595</v>
      </c>
      <c r="N44">
        <v>4183</v>
      </c>
      <c r="O44">
        <v>22.718878991961763</v>
      </c>
      <c r="P44">
        <v>33.299999999999997</v>
      </c>
      <c r="Q44">
        <v>5.8</v>
      </c>
      <c r="R44">
        <v>-3.6000000000000005</v>
      </c>
      <c r="S44">
        <v>-38.297872340425535</v>
      </c>
      <c r="T44">
        <v>138225</v>
      </c>
      <c r="U44">
        <v>63975</v>
      </c>
      <c r="V44">
        <v>35776.699999999997</v>
      </c>
    </row>
    <row r="45" spans="1:22" x14ac:dyDescent="0.3">
      <c r="A45">
        <v>34700</v>
      </c>
      <c r="B45" t="s">
        <v>3256</v>
      </c>
      <c r="C45">
        <v>7929</v>
      </c>
      <c r="D45">
        <v>-268</v>
      </c>
      <c r="E45">
        <v>-3.2694888373795292</v>
      </c>
      <c r="F45">
        <v>26.46</v>
      </c>
      <c r="G45">
        <v>1088.1500000000001</v>
      </c>
      <c r="H45">
        <v>-222.69999999999985</v>
      </c>
      <c r="I45">
        <v>-16.9889766182248</v>
      </c>
      <c r="J45">
        <v>14875</v>
      </c>
      <c r="K45">
        <v>22975</v>
      </c>
      <c r="L45">
        <v>35776.699999999997</v>
      </c>
      <c r="M45">
        <v>27605</v>
      </c>
      <c r="N45">
        <v>3695</v>
      </c>
      <c r="O45">
        <v>15.453785027185278</v>
      </c>
      <c r="P45">
        <v>31.29</v>
      </c>
      <c r="Q45">
        <v>6.2</v>
      </c>
      <c r="R45">
        <v>-3.8</v>
      </c>
      <c r="S45">
        <v>-38</v>
      </c>
      <c r="T45">
        <v>117250</v>
      </c>
      <c r="U45">
        <v>77775</v>
      </c>
      <c r="V45">
        <v>35776.699999999997</v>
      </c>
    </row>
    <row r="46" spans="1:22" x14ac:dyDescent="0.3">
      <c r="A46">
        <v>34800</v>
      </c>
      <c r="B46" t="s">
        <v>3256</v>
      </c>
      <c r="C46">
        <v>3811</v>
      </c>
      <c r="D46">
        <v>-327</v>
      </c>
      <c r="E46">
        <v>-7.9023682938617688</v>
      </c>
      <c r="F46">
        <v>28.23</v>
      </c>
      <c r="G46">
        <v>981.05</v>
      </c>
      <c r="H46">
        <v>-229.54999999999995</v>
      </c>
      <c r="I46">
        <v>-18.961671898232279</v>
      </c>
      <c r="J46">
        <v>15750</v>
      </c>
      <c r="K46">
        <v>10750</v>
      </c>
      <c r="L46">
        <v>35776.699999999997</v>
      </c>
      <c r="M46">
        <v>42693</v>
      </c>
      <c r="N46">
        <v>11941</v>
      </c>
      <c r="O46">
        <v>38.829994797086371</v>
      </c>
      <c r="P46">
        <v>29.19</v>
      </c>
      <c r="Q46">
        <v>6.6</v>
      </c>
      <c r="R46">
        <v>-3.9500000000000011</v>
      </c>
      <c r="S46">
        <v>-37.440758293838869</v>
      </c>
      <c r="T46">
        <v>150800</v>
      </c>
      <c r="U46">
        <v>107300</v>
      </c>
      <c r="V46">
        <v>35776.699999999997</v>
      </c>
    </row>
    <row r="47" spans="1:22" x14ac:dyDescent="0.3">
      <c r="A47">
        <v>34900</v>
      </c>
      <c r="B47" t="s">
        <v>3256</v>
      </c>
      <c r="C47">
        <v>2533</v>
      </c>
      <c r="D47">
        <v>-255</v>
      </c>
      <c r="E47">
        <v>-9.1463414634146343</v>
      </c>
      <c r="F47">
        <v>23.9</v>
      </c>
      <c r="G47">
        <v>884.8</v>
      </c>
      <c r="H47">
        <v>-222</v>
      </c>
      <c r="I47">
        <v>-20.057824358511024</v>
      </c>
      <c r="J47">
        <v>17275</v>
      </c>
      <c r="K47">
        <v>13450</v>
      </c>
      <c r="L47">
        <v>35776.699999999997</v>
      </c>
      <c r="M47">
        <v>23080</v>
      </c>
      <c r="N47">
        <v>6637</v>
      </c>
      <c r="O47">
        <v>40.363680593565654</v>
      </c>
      <c r="P47">
        <v>27.02</v>
      </c>
      <c r="Q47">
        <v>7</v>
      </c>
      <c r="R47">
        <v>-4.4000000000000004</v>
      </c>
      <c r="S47">
        <v>-38.596491228070178</v>
      </c>
      <c r="T47">
        <v>149225</v>
      </c>
      <c r="U47">
        <v>87375</v>
      </c>
      <c r="V47">
        <v>35776.699999999997</v>
      </c>
    </row>
    <row r="48" spans="1:22" x14ac:dyDescent="0.3">
      <c r="A48">
        <v>35000</v>
      </c>
      <c r="B48" t="s">
        <v>3256</v>
      </c>
      <c r="C48">
        <v>22311</v>
      </c>
      <c r="D48">
        <v>1283</v>
      </c>
      <c r="E48">
        <v>6.1013886246908884</v>
      </c>
      <c r="F48">
        <v>18.260000000000002</v>
      </c>
      <c r="G48">
        <v>787.95</v>
      </c>
      <c r="H48">
        <v>-232.5</v>
      </c>
      <c r="I48">
        <v>-22.784065853300017</v>
      </c>
      <c r="J48">
        <v>35550</v>
      </c>
      <c r="K48">
        <v>141900</v>
      </c>
      <c r="L48">
        <v>35776.699999999997</v>
      </c>
      <c r="M48">
        <v>99692</v>
      </c>
      <c r="N48">
        <v>26907</v>
      </c>
      <c r="O48">
        <v>36.967781823177852</v>
      </c>
      <c r="P48">
        <v>24.9</v>
      </c>
      <c r="Q48">
        <v>7.6</v>
      </c>
      <c r="R48">
        <v>-4.5</v>
      </c>
      <c r="S48">
        <v>-37.190082644628106</v>
      </c>
      <c r="T48">
        <v>667400</v>
      </c>
      <c r="U48">
        <v>321250</v>
      </c>
      <c r="V48">
        <v>35776.699999999997</v>
      </c>
    </row>
    <row r="49" spans="1:22" x14ac:dyDescent="0.3">
      <c r="A49">
        <v>35100</v>
      </c>
      <c r="B49" t="s">
        <v>3256</v>
      </c>
      <c r="C49">
        <v>3158</v>
      </c>
      <c r="D49">
        <v>-26</v>
      </c>
      <c r="E49">
        <v>-0.81658291457286436</v>
      </c>
      <c r="F49">
        <v>20.77</v>
      </c>
      <c r="G49">
        <v>670</v>
      </c>
      <c r="H49">
        <v>-246.25</v>
      </c>
      <c r="I49">
        <v>-26.875852660300136</v>
      </c>
      <c r="J49">
        <v>24400</v>
      </c>
      <c r="K49">
        <v>14450</v>
      </c>
      <c r="L49">
        <v>35776.699999999997</v>
      </c>
      <c r="M49">
        <v>25490</v>
      </c>
      <c r="N49">
        <v>12020</v>
      </c>
      <c r="O49">
        <v>89.235337787676315</v>
      </c>
      <c r="P49">
        <v>22.93</v>
      </c>
      <c r="Q49">
        <v>8.65</v>
      </c>
      <c r="R49">
        <v>-4.5499999999999989</v>
      </c>
      <c r="S49">
        <v>-34.469696969696962</v>
      </c>
      <c r="T49">
        <v>175150</v>
      </c>
      <c r="U49">
        <v>88100</v>
      </c>
      <c r="V49">
        <v>35776.699999999997</v>
      </c>
    </row>
    <row r="50" spans="1:22" x14ac:dyDescent="0.3">
      <c r="A50">
        <v>35200</v>
      </c>
      <c r="B50" t="s">
        <v>3256</v>
      </c>
      <c r="C50">
        <v>5449</v>
      </c>
      <c r="D50">
        <v>321</v>
      </c>
      <c r="E50">
        <v>6.2597503900156006</v>
      </c>
      <c r="F50">
        <v>20.079999999999998</v>
      </c>
      <c r="G50">
        <v>584.45000000000005</v>
      </c>
      <c r="H50">
        <v>-236.4</v>
      </c>
      <c r="I50">
        <v>-28.799415240299687</v>
      </c>
      <c r="J50">
        <v>29100</v>
      </c>
      <c r="K50">
        <v>28900</v>
      </c>
      <c r="L50">
        <v>35776.699999999997</v>
      </c>
      <c r="M50">
        <v>40464</v>
      </c>
      <c r="N50">
        <v>22363</v>
      </c>
      <c r="O50">
        <v>123.54566046074802</v>
      </c>
      <c r="P50">
        <v>21.38</v>
      </c>
      <c r="Q50">
        <v>10.6</v>
      </c>
      <c r="R50">
        <v>-4.5500000000000007</v>
      </c>
      <c r="S50">
        <v>-30.033003300330037</v>
      </c>
      <c r="T50">
        <v>194150</v>
      </c>
      <c r="U50">
        <v>129550</v>
      </c>
      <c r="V50">
        <v>35776.699999999997</v>
      </c>
    </row>
    <row r="51" spans="1:22" x14ac:dyDescent="0.3">
      <c r="A51">
        <v>35300</v>
      </c>
      <c r="B51" t="s">
        <v>3256</v>
      </c>
      <c r="C51">
        <v>5494</v>
      </c>
      <c r="D51">
        <v>-139</v>
      </c>
      <c r="E51">
        <v>-2.4676016332327357</v>
      </c>
      <c r="F51">
        <v>19.04</v>
      </c>
      <c r="G51">
        <v>495.85</v>
      </c>
      <c r="H51">
        <v>-232.79999999999995</v>
      </c>
      <c r="I51">
        <v>-31.949495642626768</v>
      </c>
      <c r="J51">
        <v>63750</v>
      </c>
      <c r="K51">
        <v>25950</v>
      </c>
      <c r="L51">
        <v>35776.699999999997</v>
      </c>
      <c r="M51">
        <v>35327</v>
      </c>
      <c r="N51">
        <v>16230</v>
      </c>
      <c r="O51">
        <v>84.98717075980521</v>
      </c>
      <c r="P51">
        <v>20.09</v>
      </c>
      <c r="Q51">
        <v>14.85</v>
      </c>
      <c r="R51">
        <v>-2.7500000000000018</v>
      </c>
      <c r="S51">
        <v>-15.625000000000009</v>
      </c>
      <c r="T51">
        <v>298350</v>
      </c>
      <c r="U51">
        <v>151075</v>
      </c>
      <c r="V51">
        <v>35776.699999999997</v>
      </c>
    </row>
    <row r="52" spans="1:22" x14ac:dyDescent="0.3">
      <c r="A52">
        <v>35400</v>
      </c>
      <c r="B52" t="s">
        <v>3256</v>
      </c>
      <c r="C52">
        <v>4483</v>
      </c>
      <c r="D52">
        <v>1070</v>
      </c>
      <c r="E52">
        <v>31.350717843539407</v>
      </c>
      <c r="F52">
        <v>17.97</v>
      </c>
      <c r="G52">
        <v>403.2</v>
      </c>
      <c r="H52">
        <v>-228.90000000000003</v>
      </c>
      <c r="I52">
        <v>-36.212624584717609</v>
      </c>
      <c r="J52">
        <v>37825</v>
      </c>
      <c r="K52">
        <v>37275</v>
      </c>
      <c r="L52">
        <v>35776.699999999997</v>
      </c>
      <c r="M52">
        <v>45221</v>
      </c>
      <c r="N52">
        <v>20432</v>
      </c>
      <c r="O52">
        <v>82.423655653717375</v>
      </c>
      <c r="P52">
        <v>19.04</v>
      </c>
      <c r="Q52">
        <v>22.15</v>
      </c>
      <c r="R52">
        <v>-0.80000000000000071</v>
      </c>
      <c r="S52">
        <v>-3.4858387799564303</v>
      </c>
      <c r="T52">
        <v>214125</v>
      </c>
      <c r="U52">
        <v>186600</v>
      </c>
      <c r="V52">
        <v>35776.699999999997</v>
      </c>
    </row>
    <row r="53" spans="1:22" x14ac:dyDescent="0.3">
      <c r="A53">
        <v>35500</v>
      </c>
      <c r="B53" t="s">
        <v>3256</v>
      </c>
      <c r="C53">
        <v>19453</v>
      </c>
      <c r="D53">
        <v>4531</v>
      </c>
      <c r="E53">
        <v>30.364562391100389</v>
      </c>
      <c r="F53">
        <v>17.59</v>
      </c>
      <c r="G53">
        <v>315.85000000000002</v>
      </c>
      <c r="H53">
        <v>-231.4</v>
      </c>
      <c r="I53">
        <v>-42.284148012791221</v>
      </c>
      <c r="J53">
        <v>84650</v>
      </c>
      <c r="K53">
        <v>87025</v>
      </c>
      <c r="L53">
        <v>35776.699999999997</v>
      </c>
      <c r="M53">
        <v>93188</v>
      </c>
      <c r="N53">
        <v>42205</v>
      </c>
      <c r="O53">
        <v>82.7824961261597</v>
      </c>
      <c r="P53">
        <v>18.12</v>
      </c>
      <c r="Q53">
        <v>34.5</v>
      </c>
      <c r="R53">
        <v>3.1999999999999993</v>
      </c>
      <c r="S53">
        <v>10.223642172523959</v>
      </c>
      <c r="T53">
        <v>1039375</v>
      </c>
      <c r="U53">
        <v>525550</v>
      </c>
      <c r="V53">
        <v>35776.699999999997</v>
      </c>
    </row>
    <row r="54" spans="1:22" x14ac:dyDescent="0.3">
      <c r="A54">
        <v>35600</v>
      </c>
      <c r="B54" t="s">
        <v>3256</v>
      </c>
      <c r="C54">
        <v>11773</v>
      </c>
      <c r="D54">
        <v>1704</v>
      </c>
      <c r="E54">
        <v>16.92322971496673</v>
      </c>
      <c r="F54">
        <v>16.84</v>
      </c>
      <c r="G54">
        <v>234.9</v>
      </c>
      <c r="H54">
        <v>-225.7</v>
      </c>
      <c r="I54">
        <v>-49.001302648719061</v>
      </c>
      <c r="J54">
        <v>121275</v>
      </c>
      <c r="K54">
        <v>64525</v>
      </c>
      <c r="L54">
        <v>35776.699999999997</v>
      </c>
      <c r="M54">
        <v>62270</v>
      </c>
      <c r="N54">
        <v>38335</v>
      </c>
      <c r="O54">
        <v>160.16294129935241</v>
      </c>
      <c r="P54">
        <v>17.38</v>
      </c>
      <c r="Q54">
        <v>54.1</v>
      </c>
      <c r="R54">
        <v>10.700000000000005</v>
      </c>
      <c r="S54">
        <v>24.654377880184335</v>
      </c>
      <c r="T54">
        <v>255675</v>
      </c>
      <c r="U54">
        <v>263825</v>
      </c>
      <c r="V54">
        <v>35776.699999999997</v>
      </c>
    </row>
    <row r="55" spans="1:22" x14ac:dyDescent="0.3">
      <c r="A55">
        <v>35700</v>
      </c>
      <c r="B55" t="s">
        <v>3256</v>
      </c>
      <c r="C55">
        <v>22082</v>
      </c>
      <c r="D55">
        <v>15789</v>
      </c>
      <c r="E55">
        <v>250.89782297791197</v>
      </c>
      <c r="F55">
        <v>16.37</v>
      </c>
      <c r="G55">
        <v>165.65</v>
      </c>
      <c r="H55">
        <v>-210.99999999999997</v>
      </c>
      <c r="I55">
        <v>-56.020177883977162</v>
      </c>
      <c r="J55">
        <v>204375</v>
      </c>
      <c r="K55">
        <v>160000</v>
      </c>
      <c r="L55">
        <v>35776.699999999997</v>
      </c>
      <c r="M55">
        <v>68605</v>
      </c>
      <c r="N55">
        <v>37520</v>
      </c>
      <c r="O55">
        <v>120.7013028792022</v>
      </c>
      <c r="P55">
        <v>17.059999999999999</v>
      </c>
      <c r="Q55">
        <v>85.1</v>
      </c>
      <c r="R55">
        <v>23.949999999999996</v>
      </c>
      <c r="S55">
        <v>39.16598528209321</v>
      </c>
      <c r="T55">
        <v>272175</v>
      </c>
      <c r="U55">
        <v>377075</v>
      </c>
      <c r="V55">
        <v>35776.699999999997</v>
      </c>
    </row>
    <row r="56" spans="1:22" x14ac:dyDescent="0.3">
      <c r="A56">
        <v>35800</v>
      </c>
      <c r="B56" t="s">
        <v>3256</v>
      </c>
      <c r="C56">
        <v>58984</v>
      </c>
      <c r="D56">
        <v>48834</v>
      </c>
      <c r="E56">
        <v>481.1231527093596</v>
      </c>
      <c r="F56">
        <v>16.03</v>
      </c>
      <c r="G56">
        <v>111.45</v>
      </c>
      <c r="H56">
        <v>-188.65000000000003</v>
      </c>
      <c r="I56">
        <v>-62.862379206931031</v>
      </c>
      <c r="J56">
        <v>325400</v>
      </c>
      <c r="K56">
        <v>336125</v>
      </c>
      <c r="L56">
        <v>35776.699999999997</v>
      </c>
      <c r="M56">
        <v>76490</v>
      </c>
      <c r="N56">
        <v>43719</v>
      </c>
      <c r="O56">
        <v>133.40758597540508</v>
      </c>
      <c r="P56">
        <v>16.850000000000001</v>
      </c>
      <c r="Q56">
        <v>130.6</v>
      </c>
      <c r="R56">
        <v>43.449999999999989</v>
      </c>
      <c r="S56">
        <v>49.856569133677553</v>
      </c>
      <c r="T56">
        <v>359200</v>
      </c>
      <c r="U56">
        <v>397425</v>
      </c>
      <c r="V56">
        <v>35776.699999999997</v>
      </c>
    </row>
    <row r="57" spans="1:22" x14ac:dyDescent="0.3">
      <c r="A57">
        <v>35900</v>
      </c>
      <c r="B57" t="s">
        <v>3256</v>
      </c>
      <c r="C57">
        <v>66094</v>
      </c>
      <c r="D57">
        <v>54420</v>
      </c>
      <c r="E57">
        <v>466.16412540688708</v>
      </c>
      <c r="F57">
        <v>16.100000000000001</v>
      </c>
      <c r="G57">
        <v>71.849999999999994</v>
      </c>
      <c r="H57">
        <v>-162</v>
      </c>
      <c r="I57">
        <v>-69.275176395125087</v>
      </c>
      <c r="J57">
        <v>299425</v>
      </c>
      <c r="K57">
        <v>279975</v>
      </c>
      <c r="L57">
        <v>35776.699999999997</v>
      </c>
      <c r="M57">
        <v>49680</v>
      </c>
      <c r="N57">
        <v>26805</v>
      </c>
      <c r="O57">
        <v>117.18032786885246</v>
      </c>
      <c r="P57">
        <v>17.03</v>
      </c>
      <c r="Q57">
        <v>191.5</v>
      </c>
      <c r="R57">
        <v>69</v>
      </c>
      <c r="S57">
        <v>56.326530612244895</v>
      </c>
      <c r="T57">
        <v>234500</v>
      </c>
      <c r="U57">
        <v>266325</v>
      </c>
      <c r="V57">
        <v>35776.699999999997</v>
      </c>
    </row>
    <row r="58" spans="1:22" x14ac:dyDescent="0.3">
      <c r="A58">
        <v>36000</v>
      </c>
      <c r="B58" t="s">
        <v>3256</v>
      </c>
      <c r="C58">
        <v>157106</v>
      </c>
      <c r="D58">
        <v>102286</v>
      </c>
      <c r="E58">
        <v>186.58518788763223</v>
      </c>
      <c r="F58">
        <v>16.66</v>
      </c>
      <c r="G58">
        <v>46.5</v>
      </c>
      <c r="H58">
        <v>-130.35</v>
      </c>
      <c r="I58">
        <v>-73.706530958439359</v>
      </c>
      <c r="J58">
        <v>884350</v>
      </c>
      <c r="K58">
        <v>891775</v>
      </c>
      <c r="L58">
        <v>35776.699999999997</v>
      </c>
      <c r="M58">
        <v>44976</v>
      </c>
      <c r="N58">
        <v>7884</v>
      </c>
      <c r="O58">
        <v>21.255257198317697</v>
      </c>
      <c r="P58">
        <v>17.77</v>
      </c>
      <c r="Q58">
        <v>266.10000000000002</v>
      </c>
      <c r="R58">
        <v>101.25000000000004</v>
      </c>
      <c r="S58">
        <v>61.419472247497744</v>
      </c>
      <c r="T58">
        <v>414275</v>
      </c>
      <c r="U58">
        <v>244175</v>
      </c>
      <c r="V58">
        <v>35776.699999999997</v>
      </c>
    </row>
    <row r="59" spans="1:22" x14ac:dyDescent="0.3">
      <c r="A59">
        <v>36100</v>
      </c>
      <c r="B59" t="s">
        <v>3256</v>
      </c>
      <c r="C59">
        <v>70398</v>
      </c>
      <c r="D59">
        <v>43891</v>
      </c>
      <c r="E59">
        <v>165.58267627419173</v>
      </c>
      <c r="F59">
        <v>17.149999999999999</v>
      </c>
      <c r="G59">
        <v>29.3</v>
      </c>
      <c r="H59">
        <v>-102.85</v>
      </c>
      <c r="I59">
        <v>-77.828225501324255</v>
      </c>
      <c r="J59">
        <v>288150</v>
      </c>
      <c r="K59">
        <v>304000</v>
      </c>
      <c r="L59">
        <v>35776.699999999997</v>
      </c>
      <c r="M59">
        <v>11567</v>
      </c>
      <c r="N59">
        <v>-2002</v>
      </c>
      <c r="O59">
        <v>-14.754219176063083</v>
      </c>
      <c r="P59">
        <v>18.600000000000001</v>
      </c>
      <c r="Q59">
        <v>350.3</v>
      </c>
      <c r="R59">
        <v>135.05000000000001</v>
      </c>
      <c r="S59">
        <v>62.740998838559825</v>
      </c>
      <c r="T59">
        <v>110550</v>
      </c>
      <c r="U59">
        <v>76225</v>
      </c>
      <c r="V59">
        <v>35776.699999999997</v>
      </c>
    </row>
    <row r="60" spans="1:22" x14ac:dyDescent="0.3">
      <c r="A60">
        <v>36200</v>
      </c>
      <c r="B60" t="s">
        <v>3256</v>
      </c>
      <c r="C60">
        <v>83918</v>
      </c>
      <c r="D60">
        <v>35175</v>
      </c>
      <c r="E60">
        <v>72.164208193997084</v>
      </c>
      <c r="F60">
        <v>18.010000000000002</v>
      </c>
      <c r="G60">
        <v>19.149999999999999</v>
      </c>
      <c r="H60">
        <v>-76.599999999999994</v>
      </c>
      <c r="I60">
        <v>-80</v>
      </c>
      <c r="J60">
        <v>357450</v>
      </c>
      <c r="K60">
        <v>315950</v>
      </c>
      <c r="L60">
        <v>35776.699999999997</v>
      </c>
      <c r="M60">
        <v>8376</v>
      </c>
      <c r="N60">
        <v>1401</v>
      </c>
      <c r="O60">
        <v>20.086021505376344</v>
      </c>
      <c r="P60">
        <v>19.89</v>
      </c>
      <c r="Q60">
        <v>440</v>
      </c>
      <c r="R60">
        <v>161.75</v>
      </c>
      <c r="S60">
        <v>58.131176999101527</v>
      </c>
      <c r="T60">
        <v>123300</v>
      </c>
      <c r="U60">
        <v>55700</v>
      </c>
      <c r="V60">
        <v>35776.699999999997</v>
      </c>
    </row>
    <row r="61" spans="1:22" x14ac:dyDescent="0.3">
      <c r="A61">
        <v>36300</v>
      </c>
      <c r="B61" t="s">
        <v>3256</v>
      </c>
      <c r="C61">
        <v>48740</v>
      </c>
      <c r="D61">
        <v>21924</v>
      </c>
      <c r="E61">
        <v>81.757159904534603</v>
      </c>
      <c r="F61">
        <v>19.010000000000002</v>
      </c>
      <c r="G61">
        <v>12.95</v>
      </c>
      <c r="H61">
        <v>-53.75</v>
      </c>
      <c r="I61">
        <v>-80.584707646176909</v>
      </c>
      <c r="J61">
        <v>295600</v>
      </c>
      <c r="K61">
        <v>230050</v>
      </c>
      <c r="L61">
        <v>35776.699999999997</v>
      </c>
      <c r="M61">
        <v>3720</v>
      </c>
      <c r="N61">
        <v>-373</v>
      </c>
      <c r="O61">
        <v>-9.1131199609088682</v>
      </c>
      <c r="P61">
        <v>20.99</v>
      </c>
      <c r="Q61">
        <v>533.85</v>
      </c>
      <c r="R61">
        <v>187.65000000000003</v>
      </c>
      <c r="S61">
        <v>54.202772963604865</v>
      </c>
      <c r="T61">
        <v>84100</v>
      </c>
      <c r="U61">
        <v>39150</v>
      </c>
      <c r="V61">
        <v>35776.699999999997</v>
      </c>
    </row>
    <row r="62" spans="1:22" x14ac:dyDescent="0.3">
      <c r="A62">
        <v>36400</v>
      </c>
      <c r="B62" t="s">
        <v>3256</v>
      </c>
      <c r="C62">
        <v>39708</v>
      </c>
      <c r="D62">
        <v>18103</v>
      </c>
      <c r="E62">
        <v>83.790789169173806</v>
      </c>
      <c r="F62">
        <v>20.329999999999998</v>
      </c>
      <c r="G62">
        <v>9.1999999999999993</v>
      </c>
      <c r="H62">
        <v>-35.299999999999997</v>
      </c>
      <c r="I62">
        <v>-79.325842696629209</v>
      </c>
      <c r="J62">
        <v>280250</v>
      </c>
      <c r="K62">
        <v>111325</v>
      </c>
      <c r="L62">
        <v>35776.699999999997</v>
      </c>
      <c r="M62">
        <v>1271</v>
      </c>
      <c r="N62">
        <v>612</v>
      </c>
      <c r="O62">
        <v>92.867981790591799</v>
      </c>
      <c r="P62">
        <v>23.36</v>
      </c>
      <c r="Q62">
        <v>627.79999999999995</v>
      </c>
      <c r="R62">
        <v>195.24999999999991</v>
      </c>
      <c r="S62">
        <v>45.139290255461781</v>
      </c>
      <c r="T62">
        <v>43225</v>
      </c>
      <c r="U62">
        <v>24625</v>
      </c>
      <c r="V62">
        <v>35776.699999999997</v>
      </c>
    </row>
    <row r="63" spans="1:22" x14ac:dyDescent="0.3">
      <c r="A63">
        <v>36500</v>
      </c>
      <c r="B63" t="s">
        <v>3256</v>
      </c>
      <c r="C63">
        <v>67025</v>
      </c>
      <c r="D63">
        <v>26402</v>
      </c>
      <c r="E63">
        <v>64.99273810402974</v>
      </c>
      <c r="F63">
        <v>21.83</v>
      </c>
      <c r="G63">
        <v>7.15</v>
      </c>
      <c r="H63">
        <v>-23.4</v>
      </c>
      <c r="I63">
        <v>-76.595744680851055</v>
      </c>
      <c r="J63">
        <v>735500</v>
      </c>
      <c r="K63">
        <v>242600</v>
      </c>
      <c r="L63">
        <v>35776.699999999997</v>
      </c>
      <c r="M63">
        <v>3625</v>
      </c>
      <c r="N63">
        <v>-137</v>
      </c>
      <c r="O63">
        <v>-3.6416799574694312</v>
      </c>
      <c r="P63">
        <v>25.01</v>
      </c>
      <c r="Q63">
        <v>727.95</v>
      </c>
      <c r="R63">
        <v>221.20000000000005</v>
      </c>
      <c r="S63">
        <v>43.650715342871251</v>
      </c>
      <c r="T63">
        <v>88450</v>
      </c>
      <c r="U63">
        <v>27325</v>
      </c>
      <c r="V63">
        <v>35776.699999999997</v>
      </c>
    </row>
    <row r="64" spans="1:22" x14ac:dyDescent="0.3">
      <c r="A64">
        <v>36600</v>
      </c>
      <c r="B64" t="s">
        <v>3256</v>
      </c>
      <c r="C64">
        <v>27998</v>
      </c>
      <c r="D64">
        <v>11193</v>
      </c>
      <c r="E64">
        <v>66.605177030645635</v>
      </c>
      <c r="F64">
        <v>23.56</v>
      </c>
      <c r="G64">
        <v>6.05</v>
      </c>
      <c r="H64">
        <v>-14.75</v>
      </c>
      <c r="I64">
        <v>-70.913461538461533</v>
      </c>
      <c r="J64">
        <v>236725</v>
      </c>
      <c r="K64">
        <v>65075</v>
      </c>
      <c r="L64">
        <v>35776.699999999997</v>
      </c>
      <c r="M64">
        <v>631</v>
      </c>
      <c r="N64">
        <v>114</v>
      </c>
      <c r="O64">
        <v>22.050290135396519</v>
      </c>
      <c r="P64">
        <v>27.13</v>
      </c>
      <c r="Q64">
        <v>840.65</v>
      </c>
      <c r="R64">
        <v>234.54999999999995</v>
      </c>
      <c r="S64">
        <v>38.698234614750035</v>
      </c>
      <c r="T64">
        <v>58350</v>
      </c>
      <c r="U64">
        <v>9750</v>
      </c>
      <c r="V64">
        <v>35776.699999999997</v>
      </c>
    </row>
    <row r="65" spans="1:22" x14ac:dyDescent="0.3">
      <c r="A65">
        <v>36700</v>
      </c>
      <c r="B65" t="s">
        <v>3256</v>
      </c>
      <c r="C65">
        <v>22517</v>
      </c>
      <c r="D65">
        <v>7400</v>
      </c>
      <c r="E65">
        <v>48.951511543295631</v>
      </c>
      <c r="F65">
        <v>25.4</v>
      </c>
      <c r="G65">
        <v>5.5</v>
      </c>
      <c r="H65">
        <v>-9.1999999999999993</v>
      </c>
      <c r="I65">
        <v>-62.585034013605437</v>
      </c>
      <c r="J65">
        <v>235300</v>
      </c>
      <c r="K65">
        <v>72025</v>
      </c>
      <c r="L65">
        <v>35776.699999999997</v>
      </c>
      <c r="M65">
        <v>652</v>
      </c>
      <c r="N65">
        <v>114</v>
      </c>
      <c r="O65">
        <v>21.189591078066915</v>
      </c>
      <c r="P65">
        <v>27.3</v>
      </c>
      <c r="Q65">
        <v>918.6</v>
      </c>
      <c r="R65">
        <v>226.80000000000007</v>
      </c>
      <c r="S65">
        <v>32.784041630529067</v>
      </c>
      <c r="T65">
        <v>32725</v>
      </c>
      <c r="U65">
        <v>10725</v>
      </c>
      <c r="V65">
        <v>35776.699999999997</v>
      </c>
    </row>
    <row r="66" spans="1:22" x14ac:dyDescent="0.3">
      <c r="A66">
        <v>36800</v>
      </c>
      <c r="B66" t="s">
        <v>3256</v>
      </c>
      <c r="C66">
        <v>25429</v>
      </c>
      <c r="D66">
        <v>11373</v>
      </c>
      <c r="E66">
        <v>80.91206602162778</v>
      </c>
      <c r="F66">
        <v>27.33</v>
      </c>
      <c r="G66">
        <v>5.15</v>
      </c>
      <c r="H66">
        <v>-5.5</v>
      </c>
      <c r="I66">
        <v>-51.643192488262912</v>
      </c>
      <c r="J66">
        <v>228550</v>
      </c>
      <c r="K66">
        <v>49775</v>
      </c>
      <c r="L66">
        <v>35776.699999999997</v>
      </c>
      <c r="M66">
        <v>114</v>
      </c>
      <c r="N66">
        <v>3</v>
      </c>
      <c r="O66">
        <v>2.7027027027027022</v>
      </c>
      <c r="P66">
        <v>0</v>
      </c>
      <c r="Q66">
        <v>1018.2</v>
      </c>
      <c r="R66">
        <v>225.80000000000007</v>
      </c>
      <c r="S66">
        <v>28.49570923775871</v>
      </c>
      <c r="T66">
        <v>18700</v>
      </c>
      <c r="U66">
        <v>9425</v>
      </c>
      <c r="V66">
        <v>35776.699999999997</v>
      </c>
    </row>
    <row r="67" spans="1:22" x14ac:dyDescent="0.3">
      <c r="A67">
        <v>36900</v>
      </c>
      <c r="B67" t="s">
        <v>3256</v>
      </c>
      <c r="C67">
        <v>13367</v>
      </c>
      <c r="D67">
        <v>3871</v>
      </c>
      <c r="E67">
        <v>40.764532434709352</v>
      </c>
      <c r="F67">
        <v>29.28</v>
      </c>
      <c r="G67">
        <v>4.9000000000000004</v>
      </c>
      <c r="H67">
        <v>-3.6999999999999993</v>
      </c>
      <c r="I67">
        <v>-43.023255813953483</v>
      </c>
      <c r="J67">
        <v>208550</v>
      </c>
      <c r="K67">
        <v>48025</v>
      </c>
      <c r="L67">
        <v>35776.699999999997</v>
      </c>
      <c r="M67">
        <v>98</v>
      </c>
      <c r="N67">
        <v>-2</v>
      </c>
      <c r="O67">
        <v>-2</v>
      </c>
      <c r="P67">
        <v>0</v>
      </c>
      <c r="Q67">
        <v>1085.8</v>
      </c>
      <c r="R67">
        <v>193.84999999999991</v>
      </c>
      <c r="S67">
        <v>21.733281013509711</v>
      </c>
      <c r="T67">
        <v>13025</v>
      </c>
      <c r="U67">
        <v>7175</v>
      </c>
      <c r="V67">
        <v>35776.699999999997</v>
      </c>
    </row>
    <row r="68" spans="1:22" x14ac:dyDescent="0.3">
      <c r="A68">
        <v>37000</v>
      </c>
      <c r="B68" t="s">
        <v>3256</v>
      </c>
      <c r="C68">
        <v>92748</v>
      </c>
      <c r="D68">
        <v>27913</v>
      </c>
      <c r="E68">
        <v>43.052363692450065</v>
      </c>
      <c r="F68">
        <v>31.06</v>
      </c>
      <c r="G68">
        <v>4.5999999999999996</v>
      </c>
      <c r="H68">
        <v>-2.8500000000000005</v>
      </c>
      <c r="I68">
        <v>-38.255033557046985</v>
      </c>
      <c r="J68">
        <v>576125</v>
      </c>
      <c r="K68">
        <v>81025</v>
      </c>
      <c r="L68">
        <v>35776.699999999997</v>
      </c>
      <c r="M68">
        <v>973</v>
      </c>
      <c r="N68">
        <v>0</v>
      </c>
      <c r="O68">
        <v>0</v>
      </c>
      <c r="P68">
        <v>0</v>
      </c>
      <c r="Q68">
        <v>1220.8499999999999</v>
      </c>
      <c r="R68">
        <v>233.29999999999995</v>
      </c>
      <c r="S68">
        <v>23.62412029770644</v>
      </c>
      <c r="T68">
        <v>24125</v>
      </c>
      <c r="U68">
        <v>13700</v>
      </c>
      <c r="V68">
        <v>35776.699999999997</v>
      </c>
    </row>
    <row r="69" spans="1:22" x14ac:dyDescent="0.3">
      <c r="A69">
        <v>37100</v>
      </c>
      <c r="B69" t="s">
        <v>3256</v>
      </c>
      <c r="C69">
        <v>8383</v>
      </c>
      <c r="D69">
        <v>2728</v>
      </c>
      <c r="E69">
        <v>48.240495137046864</v>
      </c>
      <c r="F69">
        <v>32.869999999999997</v>
      </c>
      <c r="G69">
        <v>4.4000000000000004</v>
      </c>
      <c r="H69">
        <v>-2.0499999999999998</v>
      </c>
      <c r="I69">
        <v>-31.782945736434105</v>
      </c>
      <c r="J69">
        <v>140350</v>
      </c>
      <c r="K69">
        <v>24450</v>
      </c>
      <c r="L69">
        <v>35776.699999999997</v>
      </c>
      <c r="M69">
        <v>9</v>
      </c>
      <c r="N69">
        <v>-1</v>
      </c>
      <c r="O69">
        <v>-10</v>
      </c>
      <c r="P69">
        <v>0</v>
      </c>
      <c r="Q69">
        <v>1229.05</v>
      </c>
      <c r="R69">
        <v>158.25</v>
      </c>
      <c r="S69">
        <v>14.77867015315652</v>
      </c>
      <c r="T69">
        <v>9250</v>
      </c>
      <c r="U69">
        <v>6725</v>
      </c>
      <c r="V69">
        <v>35776.699999999997</v>
      </c>
    </row>
    <row r="70" spans="1:22" x14ac:dyDescent="0.3">
      <c r="A70">
        <v>37200</v>
      </c>
      <c r="B70" t="s">
        <v>3256</v>
      </c>
      <c r="C70">
        <v>11149</v>
      </c>
      <c r="D70">
        <v>2740</v>
      </c>
      <c r="E70">
        <v>32.584136044713993</v>
      </c>
      <c r="F70">
        <v>34.880000000000003</v>
      </c>
      <c r="G70">
        <v>4.2</v>
      </c>
      <c r="H70">
        <v>-1.5</v>
      </c>
      <c r="I70">
        <v>-26.315789473684209</v>
      </c>
      <c r="J70">
        <v>135975</v>
      </c>
      <c r="K70">
        <v>27100</v>
      </c>
      <c r="L70">
        <v>35776.699999999997</v>
      </c>
      <c r="M70">
        <v>7</v>
      </c>
      <c r="N70">
        <v>1</v>
      </c>
      <c r="O70">
        <v>16.666666666666668</v>
      </c>
      <c r="P70">
        <v>0</v>
      </c>
      <c r="Q70">
        <v>1327.65</v>
      </c>
      <c r="R70">
        <v>180.95000000000005</v>
      </c>
      <c r="S70">
        <v>15.780064533007764</v>
      </c>
      <c r="T70">
        <v>8600</v>
      </c>
      <c r="U70">
        <v>6175</v>
      </c>
      <c r="V70">
        <v>35776.699999999997</v>
      </c>
    </row>
    <row r="71" spans="1:22" x14ac:dyDescent="0.3">
      <c r="A71">
        <v>37300</v>
      </c>
      <c r="B71" t="s">
        <v>3256</v>
      </c>
      <c r="C71">
        <v>5954</v>
      </c>
      <c r="D71">
        <v>1602</v>
      </c>
      <c r="E71">
        <v>36.810661764705891</v>
      </c>
      <c r="F71">
        <v>36.72</v>
      </c>
      <c r="G71">
        <v>4.1500000000000004</v>
      </c>
      <c r="H71">
        <v>-1</v>
      </c>
      <c r="I71">
        <v>-19.417475728155338</v>
      </c>
      <c r="J71">
        <v>117750</v>
      </c>
      <c r="K71">
        <v>26800</v>
      </c>
      <c r="L71">
        <v>35776.699999999997</v>
      </c>
      <c r="M71">
        <v>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8675</v>
      </c>
      <c r="U71">
        <v>6300</v>
      </c>
      <c r="V71">
        <v>35776.699999999997</v>
      </c>
    </row>
    <row r="72" spans="1:22" x14ac:dyDescent="0.3">
      <c r="A72">
        <v>37400</v>
      </c>
      <c r="B72" t="s">
        <v>3256</v>
      </c>
      <c r="C72">
        <v>4883</v>
      </c>
      <c r="D72">
        <v>1389</v>
      </c>
      <c r="E72">
        <v>39.753863766456782</v>
      </c>
      <c r="F72">
        <v>38.6</v>
      </c>
      <c r="G72">
        <v>3.95</v>
      </c>
      <c r="H72">
        <v>-0.79999999999999982</v>
      </c>
      <c r="I72">
        <v>-16.84210526315789</v>
      </c>
      <c r="J72">
        <v>119900</v>
      </c>
      <c r="K72">
        <v>17050</v>
      </c>
      <c r="L72">
        <v>35776.699999999997</v>
      </c>
      <c r="M72">
        <v>1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9925</v>
      </c>
      <c r="U72">
        <v>8700</v>
      </c>
      <c r="V72">
        <v>35776.699999999997</v>
      </c>
    </row>
    <row r="73" spans="1:22" x14ac:dyDescent="0.3">
      <c r="A73">
        <v>37500</v>
      </c>
      <c r="B73" t="s">
        <v>3256</v>
      </c>
      <c r="C73">
        <v>58808</v>
      </c>
      <c r="D73">
        <v>20863</v>
      </c>
      <c r="E73">
        <v>54.98221109500593</v>
      </c>
      <c r="F73">
        <v>40.590000000000003</v>
      </c>
      <c r="G73">
        <v>3.85</v>
      </c>
      <c r="H73">
        <v>-0.44999999999999973</v>
      </c>
      <c r="I73">
        <v>-10.465116279069759</v>
      </c>
      <c r="J73">
        <v>521975</v>
      </c>
      <c r="K73">
        <v>42475</v>
      </c>
      <c r="L73">
        <v>35776.699999999997</v>
      </c>
      <c r="M73">
        <v>26</v>
      </c>
      <c r="N73">
        <v>1</v>
      </c>
      <c r="O73">
        <v>4</v>
      </c>
      <c r="P73">
        <v>0</v>
      </c>
      <c r="Q73">
        <v>1659.3</v>
      </c>
      <c r="R73">
        <v>209.34999999999991</v>
      </c>
      <c r="S73">
        <v>14.438428911341765</v>
      </c>
      <c r="T73">
        <v>11375</v>
      </c>
      <c r="U73">
        <v>6475</v>
      </c>
      <c r="V73">
        <v>35776.699999999997</v>
      </c>
    </row>
    <row r="74" spans="1:22" x14ac:dyDescent="0.3">
      <c r="A74">
        <v>37600</v>
      </c>
      <c r="B74" t="s">
        <v>3256</v>
      </c>
      <c r="C74">
        <v>4012</v>
      </c>
      <c r="D74">
        <v>1777</v>
      </c>
      <c r="E74">
        <v>79.507829977628631</v>
      </c>
      <c r="F74">
        <v>42.4</v>
      </c>
      <c r="G74">
        <v>3.8</v>
      </c>
      <c r="H74">
        <v>-0.25</v>
      </c>
      <c r="I74">
        <v>-6.1728395061728403</v>
      </c>
      <c r="J74">
        <v>96775</v>
      </c>
      <c r="K74">
        <v>17000</v>
      </c>
      <c r="L74">
        <v>35776.699999999997</v>
      </c>
      <c r="M74">
        <v>1</v>
      </c>
      <c r="N74">
        <v>1</v>
      </c>
      <c r="O74">
        <v>0</v>
      </c>
      <c r="P74">
        <v>56.55</v>
      </c>
      <c r="Q74">
        <v>1840.15</v>
      </c>
      <c r="R74">
        <v>-1479.5499999999995</v>
      </c>
      <c r="S74">
        <v>-44.568786336114705</v>
      </c>
      <c r="T74">
        <v>9750</v>
      </c>
      <c r="U74">
        <v>6025</v>
      </c>
      <c r="V74">
        <v>35776.699999999997</v>
      </c>
    </row>
    <row r="75" spans="1:22" x14ac:dyDescent="0.3">
      <c r="A75">
        <v>37700</v>
      </c>
      <c r="B75" t="s">
        <v>3256</v>
      </c>
      <c r="C75">
        <v>3582</v>
      </c>
      <c r="D75">
        <v>899</v>
      </c>
      <c r="E75">
        <v>33.50726798360045</v>
      </c>
      <c r="F75">
        <v>44.19</v>
      </c>
      <c r="G75">
        <v>3.7</v>
      </c>
      <c r="H75">
        <v>-0.14999999999999991</v>
      </c>
      <c r="I75">
        <v>-3.8961038961038938</v>
      </c>
      <c r="J75">
        <v>98050</v>
      </c>
      <c r="K75">
        <v>19300</v>
      </c>
      <c r="L75">
        <v>35776.699999999997</v>
      </c>
      <c r="M75">
        <v>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8575</v>
      </c>
      <c r="U75">
        <v>6125</v>
      </c>
      <c r="V75">
        <v>35776.699999999997</v>
      </c>
    </row>
    <row r="76" spans="1:22" x14ac:dyDescent="0.3">
      <c r="A76">
        <v>37800</v>
      </c>
      <c r="B76" t="s">
        <v>3256</v>
      </c>
      <c r="C76">
        <v>2178</v>
      </c>
      <c r="D76">
        <v>958</v>
      </c>
      <c r="E76">
        <v>78.52459016393442</v>
      </c>
      <c r="F76">
        <v>46.03</v>
      </c>
      <c r="G76">
        <v>3.55</v>
      </c>
      <c r="H76">
        <v>4.9999999999999822E-2</v>
      </c>
      <c r="I76">
        <v>1.4285714285714235</v>
      </c>
      <c r="J76">
        <v>105200</v>
      </c>
      <c r="K76">
        <v>20100</v>
      </c>
      <c r="L76">
        <v>35776.699999999997</v>
      </c>
      <c r="M76">
        <v>1</v>
      </c>
      <c r="N76">
        <v>1</v>
      </c>
      <c r="O76">
        <v>0</v>
      </c>
      <c r="P76">
        <v>64.41</v>
      </c>
      <c r="Q76">
        <v>2045.95</v>
      </c>
      <c r="R76">
        <v>-1402.9</v>
      </c>
      <c r="S76">
        <v>-40.677327225017031</v>
      </c>
      <c r="T76">
        <v>8550</v>
      </c>
      <c r="U76">
        <v>6125</v>
      </c>
      <c r="V76">
        <v>35776.699999999997</v>
      </c>
    </row>
    <row r="77" spans="1:22" x14ac:dyDescent="0.3">
      <c r="A77">
        <v>37900</v>
      </c>
      <c r="B77" t="s">
        <v>3256</v>
      </c>
      <c r="C77">
        <v>2133</v>
      </c>
      <c r="D77">
        <v>1308</v>
      </c>
      <c r="E77">
        <v>158.54545454545453</v>
      </c>
      <c r="F77">
        <v>47.85</v>
      </c>
      <c r="G77">
        <v>3.45</v>
      </c>
      <c r="H77">
        <v>0.15000000000000036</v>
      </c>
      <c r="I77">
        <v>4.5454545454545565</v>
      </c>
      <c r="J77">
        <v>95775</v>
      </c>
      <c r="K77">
        <v>18050</v>
      </c>
      <c r="L77">
        <v>35776.699999999997</v>
      </c>
      <c r="M77">
        <v>1</v>
      </c>
      <c r="N77">
        <v>1</v>
      </c>
      <c r="O77">
        <v>0</v>
      </c>
      <c r="P77">
        <v>0</v>
      </c>
      <c r="Q77">
        <v>2111.9</v>
      </c>
      <c r="R77">
        <v>-1402.4</v>
      </c>
      <c r="S77">
        <v>-39.905528839313661</v>
      </c>
      <c r="T77">
        <v>8400</v>
      </c>
      <c r="U77">
        <v>6075</v>
      </c>
      <c r="V77">
        <v>35776.699999999997</v>
      </c>
    </row>
    <row r="78" spans="1:22" x14ac:dyDescent="0.3">
      <c r="A78">
        <v>38000</v>
      </c>
      <c r="B78" t="s">
        <v>3256</v>
      </c>
      <c r="C78">
        <v>45689</v>
      </c>
      <c r="D78">
        <v>7926</v>
      </c>
      <c r="E78">
        <v>20.988798559436489</v>
      </c>
      <c r="F78">
        <v>49.37</v>
      </c>
      <c r="G78">
        <v>3.3</v>
      </c>
      <c r="H78">
        <v>0.54999999999999982</v>
      </c>
      <c r="I78">
        <v>19.999999999999993</v>
      </c>
      <c r="J78">
        <v>428275</v>
      </c>
      <c r="K78">
        <v>40400</v>
      </c>
      <c r="L78">
        <v>35776.699999999997</v>
      </c>
      <c r="M78">
        <v>116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10475</v>
      </c>
      <c r="U78">
        <v>8000</v>
      </c>
      <c r="V78">
        <v>35776.699999999997</v>
      </c>
    </row>
    <row r="79" spans="1:22" x14ac:dyDescent="0.3">
      <c r="A79">
        <v>38100</v>
      </c>
      <c r="B79" t="s">
        <v>3256</v>
      </c>
      <c r="C79">
        <v>1275</v>
      </c>
      <c r="D79">
        <v>431</v>
      </c>
      <c r="E79">
        <v>51.066350710900473</v>
      </c>
      <c r="F79">
        <v>51.34</v>
      </c>
      <c r="G79">
        <v>3.3</v>
      </c>
      <c r="H79">
        <v>0.39999999999999991</v>
      </c>
      <c r="I79">
        <v>13.793103448275859</v>
      </c>
      <c r="J79">
        <v>37425</v>
      </c>
      <c r="K79">
        <v>15075</v>
      </c>
      <c r="L79">
        <v>35776.699999999997</v>
      </c>
      <c r="M79">
        <v>0</v>
      </c>
      <c r="N79">
        <v>0</v>
      </c>
      <c r="O79">
        <v>0</v>
      </c>
      <c r="P79">
        <v>0</v>
      </c>
      <c r="Q79">
        <v>2172.15</v>
      </c>
      <c r="R79">
        <v>-1474.85</v>
      </c>
      <c r="S79">
        <v>-40.440087743350695</v>
      </c>
      <c r="T79">
        <v>7925</v>
      </c>
      <c r="U79">
        <v>5475</v>
      </c>
      <c r="V79">
        <v>35776.699999999997</v>
      </c>
    </row>
    <row r="80" spans="1:22" x14ac:dyDescent="0.3">
      <c r="A80">
        <v>38200</v>
      </c>
      <c r="B80" t="s">
        <v>3256</v>
      </c>
      <c r="C80">
        <v>1813</v>
      </c>
      <c r="D80">
        <v>478</v>
      </c>
      <c r="E80">
        <v>35.805243445692881</v>
      </c>
      <c r="F80">
        <v>52.88</v>
      </c>
      <c r="G80">
        <v>3.15</v>
      </c>
      <c r="H80">
        <v>0.35000000000000009</v>
      </c>
      <c r="I80">
        <v>12.500000000000004</v>
      </c>
      <c r="J80">
        <v>37675</v>
      </c>
      <c r="K80">
        <v>15500</v>
      </c>
      <c r="L80">
        <v>35776.699999999997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7900</v>
      </c>
      <c r="U80">
        <v>5475</v>
      </c>
      <c r="V80">
        <v>35776.699999999997</v>
      </c>
    </row>
    <row r="81" spans="1:22" x14ac:dyDescent="0.3">
      <c r="A81">
        <v>38300</v>
      </c>
      <c r="B81" t="s">
        <v>3256</v>
      </c>
      <c r="C81">
        <v>806</v>
      </c>
      <c r="D81">
        <v>159</v>
      </c>
      <c r="E81">
        <v>24.574961360123648</v>
      </c>
      <c r="F81">
        <v>54.39</v>
      </c>
      <c r="G81">
        <v>3.05</v>
      </c>
      <c r="H81">
        <v>0.34999999999999964</v>
      </c>
      <c r="I81">
        <v>12.962962962962948</v>
      </c>
      <c r="J81">
        <v>38750</v>
      </c>
      <c r="K81">
        <v>14450</v>
      </c>
      <c r="L81">
        <v>35776.699999999997</v>
      </c>
      <c r="M81">
        <v>1</v>
      </c>
      <c r="N81">
        <v>1</v>
      </c>
      <c r="O81">
        <v>0</v>
      </c>
      <c r="P81">
        <v>0</v>
      </c>
      <c r="Q81">
        <v>2504.9</v>
      </c>
      <c r="R81">
        <v>-1277.0499999999995</v>
      </c>
      <c r="S81">
        <v>-33.766972064675628</v>
      </c>
      <c r="T81">
        <v>8125</v>
      </c>
      <c r="U81">
        <v>5700</v>
      </c>
      <c r="V81">
        <v>35776.699999999997</v>
      </c>
    </row>
    <row r="82" spans="1:22" x14ac:dyDescent="0.3">
      <c r="A82">
        <v>38400</v>
      </c>
      <c r="B82" t="s">
        <v>3256</v>
      </c>
      <c r="C82">
        <v>648</v>
      </c>
      <c r="D82">
        <v>211</v>
      </c>
      <c r="E82">
        <v>48.283752860411902</v>
      </c>
      <c r="F82">
        <v>56.43</v>
      </c>
      <c r="G82">
        <v>3.05</v>
      </c>
      <c r="H82">
        <v>0.39999999999999991</v>
      </c>
      <c r="I82">
        <v>15.094339622641506</v>
      </c>
      <c r="J82">
        <v>36350</v>
      </c>
      <c r="K82">
        <v>13950</v>
      </c>
      <c r="L82">
        <v>35776.699999999997</v>
      </c>
      <c r="M82">
        <v>1</v>
      </c>
      <c r="N82">
        <v>1</v>
      </c>
      <c r="O82">
        <v>0</v>
      </c>
      <c r="P82">
        <v>0</v>
      </c>
      <c r="Q82">
        <v>2605.1</v>
      </c>
      <c r="R82">
        <v>-1245.2000000000005</v>
      </c>
      <c r="S82">
        <v>-32.340337116588323</v>
      </c>
      <c r="T82">
        <v>8100</v>
      </c>
      <c r="U82">
        <v>5700</v>
      </c>
      <c r="V82">
        <v>35776.699999999997</v>
      </c>
    </row>
    <row r="83" spans="1:22" x14ac:dyDescent="0.3">
      <c r="A83">
        <v>38500</v>
      </c>
      <c r="B83" t="s">
        <v>3256</v>
      </c>
      <c r="C83">
        <v>15505</v>
      </c>
      <c r="D83">
        <v>-2341</v>
      </c>
      <c r="E83">
        <v>-13.117785498150846</v>
      </c>
      <c r="F83">
        <v>57.65</v>
      </c>
      <c r="G83">
        <v>2.95</v>
      </c>
      <c r="H83">
        <v>0.5</v>
      </c>
      <c r="I83">
        <v>20.408163265306118</v>
      </c>
      <c r="J83">
        <v>350850</v>
      </c>
      <c r="K83">
        <v>22800</v>
      </c>
      <c r="L83">
        <v>35776.699999999997</v>
      </c>
      <c r="M83">
        <v>1</v>
      </c>
      <c r="N83">
        <v>0</v>
      </c>
      <c r="O83">
        <v>0</v>
      </c>
      <c r="P83">
        <v>0</v>
      </c>
      <c r="Q83">
        <v>2565.6999999999998</v>
      </c>
      <c r="R83">
        <v>-58.800000000000182</v>
      </c>
      <c r="S83">
        <v>-2.2404267479519979</v>
      </c>
      <c r="T83">
        <v>8925</v>
      </c>
      <c r="U83">
        <v>4750</v>
      </c>
      <c r="V83">
        <v>35776.699999999997</v>
      </c>
    </row>
    <row r="84" spans="1:22" x14ac:dyDescent="0.3">
      <c r="A84">
        <v>38600</v>
      </c>
      <c r="B84" t="s">
        <v>3256</v>
      </c>
      <c r="C84">
        <v>446</v>
      </c>
      <c r="D84">
        <v>69</v>
      </c>
      <c r="E84">
        <v>18.302387267904511</v>
      </c>
      <c r="F84">
        <v>59.43</v>
      </c>
      <c r="G84">
        <v>3</v>
      </c>
      <c r="H84">
        <v>0.45000000000000018</v>
      </c>
      <c r="I84">
        <v>17.64705882352942</v>
      </c>
      <c r="J84">
        <v>33175</v>
      </c>
      <c r="K84">
        <v>13125</v>
      </c>
      <c r="L84">
        <v>35776.699999999997</v>
      </c>
      <c r="M84">
        <v>12</v>
      </c>
      <c r="N84">
        <v>12</v>
      </c>
      <c r="O84">
        <v>0</v>
      </c>
      <c r="P84">
        <v>0</v>
      </c>
      <c r="Q84">
        <v>2799.7</v>
      </c>
      <c r="R84">
        <v>-1189</v>
      </c>
      <c r="S84">
        <v>-29.809211021134708</v>
      </c>
      <c r="T84">
        <v>8825</v>
      </c>
      <c r="U84">
        <v>6050</v>
      </c>
      <c r="V84">
        <v>35776.699999999997</v>
      </c>
    </row>
    <row r="85" spans="1:22" x14ac:dyDescent="0.3">
      <c r="A85">
        <v>38700</v>
      </c>
      <c r="B85" t="s">
        <v>3256</v>
      </c>
      <c r="C85">
        <v>342</v>
      </c>
      <c r="D85">
        <v>41</v>
      </c>
      <c r="E85">
        <v>13.621262458471762</v>
      </c>
      <c r="F85">
        <v>61.71</v>
      </c>
      <c r="G85">
        <v>2.95</v>
      </c>
      <c r="H85">
        <v>0.4000000000000003</v>
      </c>
      <c r="I85">
        <v>15.686274509803935</v>
      </c>
      <c r="J85">
        <v>27350</v>
      </c>
      <c r="K85">
        <v>10825</v>
      </c>
      <c r="L85">
        <v>35776.699999999997</v>
      </c>
      <c r="M85">
        <v>1</v>
      </c>
      <c r="N85">
        <v>1</v>
      </c>
      <c r="O85">
        <v>0</v>
      </c>
      <c r="P85">
        <v>0</v>
      </c>
      <c r="Q85">
        <v>2904.3</v>
      </c>
      <c r="R85">
        <v>-1154.3999999999996</v>
      </c>
      <c r="S85">
        <v>-28.442604774927929</v>
      </c>
      <c r="T85">
        <v>8100</v>
      </c>
      <c r="U85">
        <v>5700</v>
      </c>
      <c r="V85">
        <v>35776.699999999997</v>
      </c>
    </row>
    <row r="86" spans="1:22" x14ac:dyDescent="0.3">
      <c r="A86">
        <v>38800</v>
      </c>
      <c r="B86" t="s">
        <v>3256</v>
      </c>
      <c r="C86">
        <v>396</v>
      </c>
      <c r="D86">
        <v>99</v>
      </c>
      <c r="E86">
        <v>33.333333333333336</v>
      </c>
      <c r="F86">
        <v>62.97</v>
      </c>
      <c r="G86">
        <v>2.7</v>
      </c>
      <c r="H86">
        <v>0.20000000000000015</v>
      </c>
      <c r="I86">
        <v>8.0000000000000071</v>
      </c>
      <c r="J86">
        <v>29550</v>
      </c>
      <c r="K86">
        <v>8650</v>
      </c>
      <c r="L86">
        <v>35776.699999999997</v>
      </c>
      <c r="M86">
        <v>1</v>
      </c>
      <c r="N86">
        <v>1</v>
      </c>
      <c r="O86">
        <v>0</v>
      </c>
      <c r="P86">
        <v>0</v>
      </c>
      <c r="Q86">
        <v>3003.15</v>
      </c>
      <c r="R86">
        <v>-1126.0999999999999</v>
      </c>
      <c r="S86">
        <v>-27.27129624023733</v>
      </c>
      <c r="T86">
        <v>8100</v>
      </c>
      <c r="U86">
        <v>5700</v>
      </c>
      <c r="V86">
        <v>35776.699999999997</v>
      </c>
    </row>
    <row r="87" spans="1:22" x14ac:dyDescent="0.3">
      <c r="A87">
        <v>38900</v>
      </c>
      <c r="B87" t="s">
        <v>3256</v>
      </c>
      <c r="C87">
        <v>494</v>
      </c>
      <c r="D87">
        <v>381</v>
      </c>
      <c r="E87">
        <v>337.16814159292034</v>
      </c>
      <c r="F87">
        <v>65.12</v>
      </c>
      <c r="G87">
        <v>2.8</v>
      </c>
      <c r="H87">
        <v>0.39999999999999991</v>
      </c>
      <c r="I87">
        <v>16.666666666666664</v>
      </c>
      <c r="J87">
        <v>34650</v>
      </c>
      <c r="K87">
        <v>7900</v>
      </c>
      <c r="L87">
        <v>35776.699999999997</v>
      </c>
      <c r="M87">
        <v>1</v>
      </c>
      <c r="N87">
        <v>1</v>
      </c>
      <c r="O87">
        <v>0</v>
      </c>
      <c r="P87">
        <v>0</v>
      </c>
      <c r="Q87">
        <v>3103.55</v>
      </c>
      <c r="R87">
        <v>-1096.8000000000002</v>
      </c>
      <c r="S87">
        <v>-26.11210970514362</v>
      </c>
      <c r="T87">
        <v>8100</v>
      </c>
      <c r="U87">
        <v>5725</v>
      </c>
      <c r="V87">
        <v>35776.699999999997</v>
      </c>
    </row>
    <row r="88" spans="1:22" x14ac:dyDescent="0.3">
      <c r="A88">
        <v>39000</v>
      </c>
      <c r="B88" t="s">
        <v>3256</v>
      </c>
      <c r="C88">
        <v>14731</v>
      </c>
      <c r="D88">
        <v>4109</v>
      </c>
      <c r="E88">
        <v>38.683863679156467</v>
      </c>
      <c r="F88">
        <v>66.61</v>
      </c>
      <c r="G88">
        <v>2.85</v>
      </c>
      <c r="H88">
        <v>0.90000000000000013</v>
      </c>
      <c r="I88">
        <v>46.15384615384616</v>
      </c>
      <c r="J88">
        <v>288025</v>
      </c>
      <c r="K88">
        <v>12650</v>
      </c>
      <c r="L88">
        <v>35776.699999999997</v>
      </c>
      <c r="M88">
        <v>13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9050</v>
      </c>
      <c r="U88">
        <v>6650</v>
      </c>
      <c r="V88">
        <v>35776.699999999997</v>
      </c>
    </row>
    <row r="89" spans="1:22" x14ac:dyDescent="0.3">
      <c r="A89">
        <v>39100</v>
      </c>
      <c r="B89" t="s">
        <v>3256</v>
      </c>
      <c r="C89">
        <v>182</v>
      </c>
      <c r="D89">
        <v>147</v>
      </c>
      <c r="E89">
        <v>420</v>
      </c>
      <c r="F89">
        <v>67.63</v>
      </c>
      <c r="G89">
        <v>2.65</v>
      </c>
      <c r="H89">
        <v>0.7</v>
      </c>
      <c r="I89">
        <v>35.897435897435898</v>
      </c>
      <c r="J89">
        <v>27875</v>
      </c>
      <c r="K89">
        <v>6750</v>
      </c>
      <c r="L89">
        <v>35776.699999999997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5700</v>
      </c>
      <c r="U89">
        <v>5725</v>
      </c>
      <c r="V89">
        <v>35776.699999999997</v>
      </c>
    </row>
    <row r="90" spans="1:22" x14ac:dyDescent="0.3">
      <c r="A90">
        <v>39200</v>
      </c>
      <c r="B90" t="s">
        <v>3256</v>
      </c>
      <c r="C90">
        <v>88</v>
      </c>
      <c r="D90">
        <v>68</v>
      </c>
      <c r="E90">
        <v>340</v>
      </c>
      <c r="F90">
        <v>69.790000000000006</v>
      </c>
      <c r="G90">
        <v>2.75</v>
      </c>
      <c r="H90">
        <v>0.5</v>
      </c>
      <c r="I90">
        <v>22.222222222222221</v>
      </c>
      <c r="J90">
        <v>29175</v>
      </c>
      <c r="K90">
        <v>8550</v>
      </c>
      <c r="L90">
        <v>35776.699999999997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5700</v>
      </c>
      <c r="U90">
        <v>5725</v>
      </c>
      <c r="V90">
        <v>35776.699999999997</v>
      </c>
    </row>
    <row r="91" spans="1:22" x14ac:dyDescent="0.3">
      <c r="A91">
        <v>39300</v>
      </c>
      <c r="B91" t="s">
        <v>3256</v>
      </c>
      <c r="C91">
        <v>399</v>
      </c>
      <c r="D91">
        <v>210</v>
      </c>
      <c r="E91">
        <v>111.11111111111111</v>
      </c>
      <c r="F91">
        <v>70.41</v>
      </c>
      <c r="G91">
        <v>2.4</v>
      </c>
      <c r="H91">
        <v>0.10000000000000007</v>
      </c>
      <c r="I91">
        <v>4.3478260869565259</v>
      </c>
      <c r="J91">
        <v>29825</v>
      </c>
      <c r="K91">
        <v>8125</v>
      </c>
      <c r="L91">
        <v>35776.699999999997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5700</v>
      </c>
      <c r="U91">
        <v>4600</v>
      </c>
      <c r="V91">
        <v>35776.699999999997</v>
      </c>
    </row>
    <row r="92" spans="1:22" x14ac:dyDescent="0.3">
      <c r="A92">
        <v>39400</v>
      </c>
      <c r="B92" t="s">
        <v>3256</v>
      </c>
      <c r="C92">
        <v>405</v>
      </c>
      <c r="D92">
        <v>310</v>
      </c>
      <c r="E92">
        <v>326.31578947368422</v>
      </c>
      <c r="F92">
        <v>71.930000000000007</v>
      </c>
      <c r="G92">
        <v>2.65</v>
      </c>
      <c r="H92">
        <v>0.75</v>
      </c>
      <c r="I92">
        <v>39.473684210526315</v>
      </c>
      <c r="J92">
        <v>29100</v>
      </c>
      <c r="K92">
        <v>5350</v>
      </c>
      <c r="L92">
        <v>35776.699999999997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5700</v>
      </c>
      <c r="U92">
        <v>4600</v>
      </c>
      <c r="V92">
        <v>35776.699999999997</v>
      </c>
    </row>
    <row r="93" spans="1:22" x14ac:dyDescent="0.3">
      <c r="A93">
        <v>39500</v>
      </c>
      <c r="B93" t="s">
        <v>3256</v>
      </c>
      <c r="C93">
        <v>8422</v>
      </c>
      <c r="D93">
        <v>4297</v>
      </c>
      <c r="E93">
        <v>104.16969696969696</v>
      </c>
      <c r="F93">
        <v>74.430000000000007</v>
      </c>
      <c r="G93">
        <v>2.6</v>
      </c>
      <c r="H93">
        <v>0.95000000000000018</v>
      </c>
      <c r="I93">
        <v>57.575757575757592</v>
      </c>
      <c r="J93">
        <v>242025</v>
      </c>
      <c r="K93">
        <v>6975</v>
      </c>
      <c r="L93">
        <v>35776.699999999997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6325</v>
      </c>
      <c r="U93">
        <v>6325</v>
      </c>
      <c r="V93">
        <v>35776.699999999997</v>
      </c>
    </row>
    <row r="94" spans="1:22" x14ac:dyDescent="0.3">
      <c r="A94">
        <v>39600</v>
      </c>
      <c r="B94" t="s">
        <v>3256</v>
      </c>
      <c r="C94">
        <v>609</v>
      </c>
      <c r="D94">
        <v>361</v>
      </c>
      <c r="E94">
        <v>145.56451612903226</v>
      </c>
      <c r="F94">
        <v>75.08</v>
      </c>
      <c r="G94">
        <v>2.6</v>
      </c>
      <c r="H94">
        <v>0.8</v>
      </c>
      <c r="I94">
        <v>44.44444444444445</v>
      </c>
      <c r="J94">
        <v>19625</v>
      </c>
      <c r="K94">
        <v>6925</v>
      </c>
      <c r="L94">
        <v>35776.699999999997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5700</v>
      </c>
      <c r="U94">
        <v>5700</v>
      </c>
      <c r="V94">
        <v>35776.699999999997</v>
      </c>
    </row>
    <row r="95" spans="1:22" x14ac:dyDescent="0.3">
      <c r="A95">
        <v>39700</v>
      </c>
      <c r="B95" t="s">
        <v>3256</v>
      </c>
      <c r="C95">
        <v>227</v>
      </c>
      <c r="D95">
        <v>66</v>
      </c>
      <c r="E95">
        <v>40.993788819875775</v>
      </c>
      <c r="F95">
        <v>77.27</v>
      </c>
      <c r="G95">
        <v>2.5</v>
      </c>
      <c r="H95">
        <v>1</v>
      </c>
      <c r="I95">
        <v>66.666666666666657</v>
      </c>
      <c r="J95">
        <v>21475</v>
      </c>
      <c r="K95">
        <v>7100</v>
      </c>
      <c r="L95">
        <v>35776.699999999997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5700</v>
      </c>
      <c r="U95">
        <v>5700</v>
      </c>
      <c r="V95">
        <v>35776.699999999997</v>
      </c>
    </row>
    <row r="96" spans="1:22" x14ac:dyDescent="0.3">
      <c r="A96">
        <v>39800</v>
      </c>
      <c r="B96" t="s">
        <v>3256</v>
      </c>
      <c r="C96">
        <v>1880</v>
      </c>
      <c r="D96">
        <v>911</v>
      </c>
      <c r="E96">
        <v>94.014447884416924</v>
      </c>
      <c r="F96">
        <v>78.739999999999995</v>
      </c>
      <c r="G96">
        <v>2.5</v>
      </c>
      <c r="H96">
        <v>1.1499999999999999</v>
      </c>
      <c r="I96">
        <v>85.185185185185176</v>
      </c>
      <c r="J96">
        <v>98825</v>
      </c>
      <c r="K96">
        <v>8375</v>
      </c>
      <c r="L96">
        <v>35776.699999999997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5225</v>
      </c>
      <c r="U96">
        <v>5225</v>
      </c>
      <c r="V96">
        <v>35776.699999999997</v>
      </c>
    </row>
    <row r="97" spans="1:22" x14ac:dyDescent="0.3">
      <c r="A97">
        <v>39900</v>
      </c>
      <c r="B97" t="s">
        <v>3256</v>
      </c>
      <c r="C97">
        <v>11508</v>
      </c>
      <c r="D97">
        <v>3373</v>
      </c>
      <c r="E97">
        <v>41.462814996926859</v>
      </c>
      <c r="F97">
        <v>80.38</v>
      </c>
      <c r="G97">
        <v>2.2999999999999998</v>
      </c>
      <c r="H97">
        <v>0.99999999999999978</v>
      </c>
      <c r="I97">
        <v>76.923076923076906</v>
      </c>
      <c r="J97">
        <v>282375</v>
      </c>
      <c r="K97">
        <v>24250</v>
      </c>
      <c r="L97">
        <v>35776.699999999997</v>
      </c>
      <c r="M97">
        <v>4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4400</v>
      </c>
      <c r="U97">
        <v>4425</v>
      </c>
      <c r="V97">
        <v>35776.699999999997</v>
      </c>
    </row>
    <row r="98" spans="1:22" x14ac:dyDescent="0.3">
      <c r="A98">
        <v>40000</v>
      </c>
      <c r="B98" t="s">
        <v>3256</v>
      </c>
      <c r="C98">
        <v>1431</v>
      </c>
      <c r="D98">
        <v>0</v>
      </c>
      <c r="E98">
        <v>0</v>
      </c>
      <c r="F98">
        <v>81.25</v>
      </c>
      <c r="G98">
        <v>2.5499999999999998</v>
      </c>
      <c r="H98">
        <v>2.5</v>
      </c>
      <c r="I98">
        <v>5000</v>
      </c>
      <c r="J98">
        <v>86050</v>
      </c>
      <c r="K98">
        <v>4400</v>
      </c>
      <c r="L98">
        <v>35776.699999999997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4175</v>
      </c>
      <c r="U98">
        <v>3050</v>
      </c>
      <c r="V98">
        <v>35776.699999999997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1957A-E2A5-4D72-9322-A3512C595F77}">
  <sheetPr codeName="Sheet2"/>
  <dimension ref="A1:AI20"/>
  <sheetViews>
    <sheetView topLeftCell="A2" workbookViewId="0">
      <selection activeCell="D25" sqref="D25"/>
    </sheetView>
  </sheetViews>
  <sheetFormatPr defaultRowHeight="14.4" x14ac:dyDescent="0.3"/>
  <cols>
    <col min="1" max="1" width="6.6640625" customWidth="1"/>
    <col min="2" max="2" width="10" customWidth="1"/>
    <col min="3" max="3" width="7" customWidth="1"/>
    <col min="4" max="4" width="7.77734375" customWidth="1"/>
    <col min="5" max="5" width="9.109375" customWidth="1"/>
    <col min="6" max="6" width="6.33203125" customWidth="1"/>
    <col min="7" max="7" width="7.6640625" customWidth="1"/>
    <col min="8" max="8" width="4.88671875" customWidth="1"/>
    <col min="9" max="9" width="7" customWidth="1"/>
    <col min="10" max="10" width="4.88671875" style="5" customWidth="1"/>
    <col min="11" max="11" width="8.109375" customWidth="1"/>
    <col min="12" max="12" width="9" customWidth="1"/>
    <col min="13" max="13" width="6.44140625" customWidth="1"/>
    <col min="14" max="14" width="7.33203125" customWidth="1"/>
    <col min="15" max="15" width="5.21875" style="5" customWidth="1"/>
    <col min="16" max="16" width="10.77734375" customWidth="1"/>
    <col min="17" max="18" width="7.6640625" customWidth="1"/>
    <col min="19" max="19" width="8.77734375" customWidth="1"/>
    <col min="20" max="20" width="9.88671875" customWidth="1"/>
    <col min="21" max="21" width="10.21875" customWidth="1"/>
    <col min="22" max="22" width="5.6640625" customWidth="1"/>
    <col min="23" max="23" width="4.109375" customWidth="1"/>
    <col min="24" max="24" width="5.44140625" customWidth="1"/>
    <col min="25" max="25" width="10" customWidth="1"/>
    <col min="26" max="26" width="3.6640625" style="5" customWidth="1"/>
    <col min="27" max="27" width="7.109375" style="1" customWidth="1"/>
    <col min="28" max="28" width="6.77734375" customWidth="1"/>
    <col min="29" max="29" width="7.109375" customWidth="1"/>
    <col min="30" max="30" width="5.109375" customWidth="1"/>
    <col min="31" max="31" width="5" customWidth="1"/>
    <col min="33" max="33" width="9.88671875" style="5" customWidth="1"/>
    <col min="34" max="34" width="0.44140625" customWidth="1"/>
    <col min="35" max="35" width="15.109375" customWidth="1"/>
  </cols>
  <sheetData>
    <row r="1" spans="1:35" ht="16.2" customHeight="1" thickBot="1" x14ac:dyDescent="0.45">
      <c r="A1" s="4" t="s">
        <v>30</v>
      </c>
      <c r="B1" s="4"/>
      <c r="P1" s="100" t="s">
        <v>85</v>
      </c>
      <c r="Q1" s="100"/>
    </row>
    <row r="2" spans="1:35" ht="44.4" thickTop="1" thickBot="1" x14ac:dyDescent="0.35">
      <c r="A2" s="2" t="s">
        <v>1</v>
      </c>
      <c r="B2" s="2" t="s">
        <v>2</v>
      </c>
      <c r="C2" s="2" t="s">
        <v>33</v>
      </c>
      <c r="D2" s="2" t="s">
        <v>25</v>
      </c>
      <c r="E2" s="2" t="s">
        <v>38</v>
      </c>
      <c r="F2" s="2" t="s">
        <v>28</v>
      </c>
      <c r="G2" s="2" t="s">
        <v>26</v>
      </c>
      <c r="H2" s="2" t="s">
        <v>34</v>
      </c>
      <c r="I2" s="2" t="s">
        <v>1</v>
      </c>
      <c r="J2" s="2" t="s">
        <v>35</v>
      </c>
      <c r="K2" s="2" t="s">
        <v>25</v>
      </c>
      <c r="L2" s="2" t="s">
        <v>39</v>
      </c>
      <c r="M2" s="2" t="s">
        <v>29</v>
      </c>
      <c r="N2" s="2" t="s">
        <v>27</v>
      </c>
      <c r="P2" s="3" t="s">
        <v>86</v>
      </c>
      <c r="Q2" s="3" t="s">
        <v>44</v>
      </c>
      <c r="R2" s="3" t="s">
        <v>45</v>
      </c>
      <c r="S2" s="3" t="s">
        <v>46</v>
      </c>
      <c r="T2" s="3" t="s">
        <v>87</v>
      </c>
      <c r="U2" s="3" t="s">
        <v>88</v>
      </c>
    </row>
    <row r="3" spans="1:35" x14ac:dyDescent="0.3">
      <c r="A3" s="9">
        <f>A4-100</f>
        <v>35200</v>
      </c>
      <c r="B3" s="8">
        <f>(VLOOKUP(A3, Data[], 13, 0)-VLOOKUP(A3, Data[], 4, 0))*25</f>
        <v>1003575</v>
      </c>
      <c r="C3" s="8"/>
      <c r="D3" s="8">
        <f>VLOOKUP(A3,Data[],9,0)</f>
        <v>-28.799415240299687</v>
      </c>
      <c r="E3" s="8">
        <f>VLOOKUP(A3,Data[],5,0)</f>
        <v>6.2597503900156006</v>
      </c>
      <c r="F3" s="8" t="str">
        <f>IF(AND(VLOOKUP(I3,Data[],8,0)&lt;0,VLOOKUP(I3,Data[],4,0)&lt;0),"LL",IF(AND(VLOOKUP(I3,Data[],8,0)&lt;0,VLOOKUP(I3,Data[],4,0)&gt;0),"SB",IF(AND(VLOOKUP(I3,Data[],8,0)&gt;0,VLOOKUP(I3,Data[],4,0)&gt;0),"LB",IF(AND(VLOOKUP(I3,Data[],8,0)&gt;0,VLOOKUP(I3,Data[],4,0)&lt;0),"SC"))))</f>
        <v>SB</v>
      </c>
      <c r="G3" s="8" t="str">
        <f t="shared" ref="G3:G17" si="0">IF(OR(F3="LL",F3="SB"),"BEARISH","BULLISH")</f>
        <v>BEARISH</v>
      </c>
      <c r="H3" s="8">
        <f>VLOOKUP(A3, Data[], 6, 0)</f>
        <v>20.079999999999998</v>
      </c>
      <c r="I3" s="9">
        <f t="shared" ref="I3:I8" si="1">A3</f>
        <v>35200</v>
      </c>
      <c r="J3" s="10">
        <f>VLOOKUP(A3, Data[], 16, 0)</f>
        <v>21.38</v>
      </c>
      <c r="K3" s="8">
        <f>VLOOKUP(A3,Data[],19,0)</f>
        <v>-30.033003300330037</v>
      </c>
      <c r="L3" s="8">
        <f>VLOOKUP(A3,Data[],15,0)</f>
        <v>123.54566046074802</v>
      </c>
      <c r="M3" s="8" t="str">
        <f>IF(AND(VLOOKUP(I3,Data[],18,0)&lt;0,VLOOKUP(I3,Data[],14,0)&lt;0),"LL",IF(AND(VLOOKUP(I3,Data[],18,0)&lt;0,VLOOKUP(I3,Data[],14,0)&gt;0),"SB",IF(AND(VLOOKUP(I3,Data[],18,0)&gt;0,VLOOKUP(A3,Data[],14,0)&gt;0),"LB",IF(AND(VLOOKUP(I3,Data[],18,0)&gt;0,VLOOKUP(I3,Data[],14,0)&lt;0),"SC"))))</f>
        <v>SB</v>
      </c>
      <c r="N3" s="8" t="str">
        <f t="shared" ref="N3:N8" si="2">IF(OR(M3="LL",M3="SB"),"BULLISH","BEARISH")</f>
        <v>BULLISH</v>
      </c>
      <c r="O3" s="10"/>
      <c r="P3" s="7" t="str">
        <f>'Global Idx'!A2</f>
        <v>Nifty 50</v>
      </c>
      <c r="Q3" s="8">
        <f>'Global Idx'!C2</f>
        <v>14788.2</v>
      </c>
      <c r="R3" s="8">
        <f>'Global Idx'!D2</f>
        <v>14965.5</v>
      </c>
      <c r="S3" s="8">
        <f>'Global Idx'!D2</f>
        <v>14965.5</v>
      </c>
      <c r="T3" s="8">
        <f>'Global Idx'!F2</f>
        <v>-125.35</v>
      </c>
      <c r="U3" s="8">
        <f>'Global Idx'!G2</f>
        <v>-8.3999999999999995E-3</v>
      </c>
      <c r="AI3" t="e">
        <f>#REF!+#REF!</f>
        <v>#REF!</v>
      </c>
    </row>
    <row r="4" spans="1:35" x14ac:dyDescent="0.3">
      <c r="A4" s="9">
        <f t="shared" ref="A4:A7" si="3">A5-100</f>
        <v>35300</v>
      </c>
      <c r="B4" s="8">
        <f>(VLOOKUP(A4, Data[], 13, 0)-VLOOKUP(A4, Data[], 4, 0))*25</f>
        <v>886650</v>
      </c>
      <c r="C4" s="8"/>
      <c r="D4" s="8">
        <f>VLOOKUP(A4,Data[],9,0)</f>
        <v>-31.949495642626768</v>
      </c>
      <c r="E4" s="8">
        <f>VLOOKUP(A4,Data[],5,0)</f>
        <v>-2.4676016332327357</v>
      </c>
      <c r="F4" s="8" t="str">
        <f>IF(AND(VLOOKUP(I4,Data[],8,0)&lt;0,VLOOKUP(I4,Data[],4,0)&lt;0),"LL",IF(AND(VLOOKUP(I4,Data[],8,0)&lt;0,VLOOKUP(I4,Data[],4,0)&gt;0),"SB",IF(AND(VLOOKUP(I4,Data[],8,0)&gt;0,VLOOKUP(I4,Data[],4,0)&gt;0),"LB",IF(AND(VLOOKUP(I4,Data[],8,0)&gt;0,VLOOKUP(I4,Data[],4,0)&lt;0),"SC"))))</f>
        <v>LL</v>
      </c>
      <c r="G4" s="8" t="str">
        <f t="shared" si="0"/>
        <v>BEARISH</v>
      </c>
      <c r="H4" s="8">
        <f>VLOOKUP(A4, Data[], 6, 0)</f>
        <v>19.04</v>
      </c>
      <c r="I4" s="9">
        <f t="shared" si="1"/>
        <v>35300</v>
      </c>
      <c r="J4" s="10">
        <f>VLOOKUP(A4, Data[], 16, 0)</f>
        <v>20.09</v>
      </c>
      <c r="K4" s="8">
        <f>VLOOKUP(A4,Data[],19,0)</f>
        <v>-15.625000000000009</v>
      </c>
      <c r="L4" s="8">
        <f>VLOOKUP(A4,Data[],15,0)</f>
        <v>84.98717075980521</v>
      </c>
      <c r="M4" s="8" t="str">
        <f>IF(AND(VLOOKUP(I4,Data[],18,0)&lt;0,VLOOKUP(I4,Data[],14,0)&lt;0),"LL",IF(AND(VLOOKUP(I4,Data[],18,0)&lt;0,VLOOKUP(I4,Data[],14,0)&gt;0),"SB",IF(AND(VLOOKUP(I4,Data[],18,0)&gt;0,VLOOKUP(A4,Data[],14,0)&gt;0),"LB",IF(AND(VLOOKUP(I4,Data[],18,0)&gt;0,VLOOKUP(I4,Data[],14,0)&lt;0),"SC"))))</f>
        <v>SB</v>
      </c>
      <c r="N4" s="8" t="str">
        <f t="shared" si="2"/>
        <v>BULLISH</v>
      </c>
      <c r="O4" s="10"/>
      <c r="P4" s="8" t="str">
        <f>'Global Idx'!A3</f>
        <v>Bank NIFTY</v>
      </c>
      <c r="Q4" s="8">
        <f>'Global Idx'!C3</f>
        <v>33390</v>
      </c>
      <c r="R4" s="8">
        <f>'Global Idx'!D3</f>
        <v>33945.85</v>
      </c>
      <c r="S4" s="8">
        <f>'Global Idx'!D3</f>
        <v>33945.85</v>
      </c>
      <c r="T4" s="8">
        <f>'Global Idx'!F3</f>
        <v>-656.8</v>
      </c>
      <c r="U4" s="8">
        <f>'Global Idx'!G3</f>
        <v>-1.9300000000000001E-2</v>
      </c>
    </row>
    <row r="5" spans="1:35" x14ac:dyDescent="0.3">
      <c r="A5" s="9">
        <f t="shared" si="3"/>
        <v>35400</v>
      </c>
      <c r="B5" s="8">
        <f>(VLOOKUP(A5, Data[], 13, 0)-VLOOKUP(A5, Data[], 4, 0))*25</f>
        <v>1103775</v>
      </c>
      <c r="C5" s="8"/>
      <c r="D5" s="8">
        <f>VLOOKUP(A5,Data[],9,0)</f>
        <v>-36.212624584717609</v>
      </c>
      <c r="E5" s="8">
        <f>VLOOKUP(A5,Data[],5,0)</f>
        <v>31.350717843539407</v>
      </c>
      <c r="F5" s="8" t="str">
        <f>IF(AND(VLOOKUP(I5,Data[],8,0)&lt;0,VLOOKUP(I5,Data[],4,0)&lt;0),"LL",IF(AND(VLOOKUP(I5,Data[],8,0)&lt;0,VLOOKUP(I5,Data[],4,0)&gt;0),"SB",IF(AND(VLOOKUP(I5,Data[],8,0)&gt;0,VLOOKUP(I5,Data[],4,0)&gt;0),"LB",IF(AND(VLOOKUP(I5,Data[],8,0)&gt;0,VLOOKUP(I5,Data[],4,0)&lt;0),"SC"))))</f>
        <v>SB</v>
      </c>
      <c r="G5" s="8" t="str">
        <f t="shared" si="0"/>
        <v>BEARISH</v>
      </c>
      <c r="H5" s="8">
        <f>VLOOKUP(A5, Data[], 6, 0)</f>
        <v>17.97</v>
      </c>
      <c r="I5" s="9">
        <f t="shared" si="1"/>
        <v>35400</v>
      </c>
      <c r="J5" s="10">
        <f>VLOOKUP(A5, Data[], 16, 0)</f>
        <v>19.04</v>
      </c>
      <c r="K5" s="8">
        <f>VLOOKUP(A5,Data[],19,0)</f>
        <v>-3.4858387799564303</v>
      </c>
      <c r="L5" s="8">
        <f>VLOOKUP(A5,Data[],15,0)</f>
        <v>82.423655653717375</v>
      </c>
      <c r="M5" s="8" t="str">
        <f>IF(AND(VLOOKUP(I5,Data[],18,0)&lt;0,VLOOKUP(I5,Data[],14,0)&lt;0),"LL",IF(AND(VLOOKUP(I5,Data[],18,0)&lt;0,VLOOKUP(I5,Data[],14,0)&gt;0),"SB",IF(AND(VLOOKUP(I5,Data[],18,0)&gt;0,VLOOKUP(A5,Data[],14,0)&gt;0),"LB",IF(AND(VLOOKUP(I5,Data[],18,0)&gt;0,VLOOKUP(I5,Data[],14,0)&lt;0),"SC"))))</f>
        <v>SB</v>
      </c>
      <c r="N5" s="8" t="str">
        <f t="shared" si="2"/>
        <v>BULLISH</v>
      </c>
      <c r="O5" s="10"/>
      <c r="P5" s="8" t="str">
        <f>'Global Idx'!A4</f>
        <v>US 30</v>
      </c>
      <c r="Q5" s="8">
        <f>'Global Idx'!C4</f>
        <v>32906</v>
      </c>
      <c r="R5" s="8">
        <f>'Global Idx'!D4</f>
        <v>33002</v>
      </c>
      <c r="S5" s="8">
        <f>'Global Idx'!D4</f>
        <v>33002</v>
      </c>
      <c r="T5" s="8">
        <f>'Global Idx'!F4</f>
        <v>-19</v>
      </c>
      <c r="U5" s="8">
        <f>'Global Idx'!G4</f>
        <v>-5.9999999999999995E-4</v>
      </c>
    </row>
    <row r="6" spans="1:35" x14ac:dyDescent="0.3">
      <c r="A6" s="9">
        <f t="shared" si="3"/>
        <v>35500</v>
      </c>
      <c r="B6" s="8">
        <f>(VLOOKUP(A6, Data[], 13, 0)-VLOOKUP(A6, Data[], 4, 0))*25</f>
        <v>2216425</v>
      </c>
      <c r="C6" s="8"/>
      <c r="D6" s="8">
        <f>VLOOKUP(A6,Data[],9,0)</f>
        <v>-42.284148012791221</v>
      </c>
      <c r="E6" s="8">
        <f>VLOOKUP(A6,Data[],5,0)</f>
        <v>30.364562391100389</v>
      </c>
      <c r="F6" s="8" t="str">
        <f>IF(AND(VLOOKUP(I6,Data[],8,0)&lt;0,VLOOKUP(I6,Data[],4,0)&lt;0),"LL",IF(AND(VLOOKUP(I6,Data[],8,0)&lt;0,VLOOKUP(I6,Data[],4,0)&gt;0),"SB",IF(AND(VLOOKUP(I6,Data[],8,0)&gt;0,VLOOKUP(I6,Data[],4,0)&gt;0),"LB",IF(AND(VLOOKUP(I6,Data[],8,0)&gt;0,VLOOKUP(I6,Data[],4,0)&lt;0),"SC"))))</f>
        <v>SB</v>
      </c>
      <c r="G6" s="8" t="str">
        <f t="shared" si="0"/>
        <v>BEARISH</v>
      </c>
      <c r="H6" s="8">
        <f>VLOOKUP(A6, Data[], 6, 0)</f>
        <v>17.59</v>
      </c>
      <c r="I6" s="9">
        <f t="shared" si="1"/>
        <v>35500</v>
      </c>
      <c r="J6" s="10">
        <f>VLOOKUP(A6, Data[], 16, 0)</f>
        <v>18.12</v>
      </c>
      <c r="K6" s="8">
        <f>VLOOKUP(A6,Data[],19,0)</f>
        <v>10.223642172523959</v>
      </c>
      <c r="L6" s="8">
        <f>VLOOKUP(A6,Data[],15,0)</f>
        <v>82.7824961261597</v>
      </c>
      <c r="M6" s="8" t="str">
        <f>IF(AND(VLOOKUP(I6,Data[],18,0)&lt;0,VLOOKUP(I6,Data[],14,0)&lt;0),"LL",IF(AND(VLOOKUP(I6,Data[],18,0)&lt;0,VLOOKUP(I6,Data[],14,0)&gt;0),"SB",IF(AND(VLOOKUP(I6,Data[],18,0)&gt;0,VLOOKUP(A6,Data[],14,0)&gt;0),"LB",IF(AND(VLOOKUP(I6,Data[],18,0)&gt;0,VLOOKUP(I6,Data[],14,0)&lt;0),"SC"))))</f>
        <v>LB</v>
      </c>
      <c r="N6" s="8" t="str">
        <f t="shared" si="2"/>
        <v>BEARISH</v>
      </c>
      <c r="O6" s="10"/>
      <c r="P6" s="8" t="str">
        <f>'Global Data'!A5</f>
        <v>India VIX</v>
      </c>
      <c r="Q6" s="8">
        <f>'Global Data'!B5</f>
        <v>20.577500000000001</v>
      </c>
      <c r="R6" s="8">
        <f>'Global Data'!C5</f>
        <v>20.83</v>
      </c>
      <c r="S6" s="8">
        <f>'Global Data'!D5</f>
        <v>19.995000000000001</v>
      </c>
      <c r="T6" s="8">
        <f>'Global Data'!F5</f>
        <v>9.2499999999999999E-2</v>
      </c>
      <c r="U6" s="8">
        <f>'Global Data'!E5</f>
        <v>4.4999999999999997E-3</v>
      </c>
    </row>
    <row r="7" spans="1:35" x14ac:dyDescent="0.3">
      <c r="A7" s="9">
        <f t="shared" si="3"/>
        <v>35600</v>
      </c>
      <c r="B7" s="8">
        <f>(VLOOKUP(A7, Data[], 13, 0)-VLOOKUP(A7, Data[], 4, 0))*25</f>
        <v>1514150</v>
      </c>
      <c r="C7" s="8"/>
      <c r="D7" s="8">
        <f>VLOOKUP(A7,Data[],9,0)</f>
        <v>-49.001302648719061</v>
      </c>
      <c r="E7" s="8">
        <f>VLOOKUP(A7,Data[],5,0)</f>
        <v>16.92322971496673</v>
      </c>
      <c r="F7" s="8" t="str">
        <f>IF(AND(VLOOKUP(I7,Data[],8,0)&lt;0,VLOOKUP(I7,Data[],4,0)&lt;0),"LL",IF(AND(VLOOKUP(I7,Data[],8,0)&lt;0,VLOOKUP(I7,Data[],4,0)&gt;0),"SB",IF(AND(VLOOKUP(I7,Data[],8,0)&gt;0,VLOOKUP(I7,Data[],4,0)&gt;0),"LB",IF(AND(VLOOKUP(I7,Data[],8,0)&gt;0,VLOOKUP(I7,Data[],4,0)&lt;0),"SC"))))</f>
        <v>SB</v>
      </c>
      <c r="G7" s="8" t="str">
        <f t="shared" si="0"/>
        <v>BEARISH</v>
      </c>
      <c r="H7" s="8">
        <f>VLOOKUP(A7, Data[], 6, 0)</f>
        <v>16.84</v>
      </c>
      <c r="I7" s="9">
        <f t="shared" si="1"/>
        <v>35600</v>
      </c>
      <c r="J7" s="10">
        <f>VLOOKUP(A7, Data[], 16, 0)</f>
        <v>17.38</v>
      </c>
      <c r="K7" s="8">
        <f>VLOOKUP(A7,Data[],19,0)</f>
        <v>24.654377880184335</v>
      </c>
      <c r="L7" s="8">
        <f>VLOOKUP(A7,Data[],15,0)</f>
        <v>160.16294129935241</v>
      </c>
      <c r="M7" s="8" t="str">
        <f>IF(AND(VLOOKUP(I7,Data[],18,0)&lt;0,VLOOKUP(I7,Data[],14,0)&lt;0),"LL",IF(AND(VLOOKUP(I7,Data[],18,0)&lt;0,VLOOKUP(I7,Data[],14,0)&gt;0),"SB",IF(AND(VLOOKUP(I7,Data[],18,0)&gt;0,VLOOKUP(A7,Data[],14,0)&gt;0),"LB",IF(AND(VLOOKUP(I7,Data[],18,0)&gt;0,VLOOKUP(I7,Data[],14,0)&lt;0),"SC"))))</f>
        <v>LB</v>
      </c>
      <c r="N7" s="8" t="str">
        <f t="shared" si="2"/>
        <v>BEARISH</v>
      </c>
      <c r="O7" s="10"/>
      <c r="P7" s="8"/>
      <c r="Q7" s="8"/>
      <c r="R7" s="8"/>
      <c r="S7" s="8"/>
      <c r="T7" s="8"/>
      <c r="U7" s="8"/>
    </row>
    <row r="8" spans="1:35" x14ac:dyDescent="0.3">
      <c r="A8" s="9">
        <f>A9-100</f>
        <v>35700</v>
      </c>
      <c r="B8" s="8">
        <f>(VLOOKUP(A8, Data[], 13, 0)-VLOOKUP(A8, Data[], 4, 0))*25</f>
        <v>1320400</v>
      </c>
      <c r="C8" s="8"/>
      <c r="D8" s="8">
        <f>VLOOKUP(A8,Data[],9,0)</f>
        <v>-56.020177883977162</v>
      </c>
      <c r="E8" s="8">
        <f>VLOOKUP(A8,Data[],5,0)</f>
        <v>250.89782297791197</v>
      </c>
      <c r="F8" s="8" t="str">
        <f>IF(AND(VLOOKUP(I8,Data[],8,0)&lt;0,VLOOKUP(I8,Data[],4,0)&lt;0),"LL",IF(AND(VLOOKUP(I8,Data[],8,0)&lt;0,VLOOKUP(I8,Data[],4,0)&gt;0),"SB",IF(AND(VLOOKUP(I8,Data[],8,0)&gt;0,VLOOKUP(I8,Data[],4,0)&gt;0),"LB",IF(AND(VLOOKUP(I8,Data[],8,0)&gt;0,VLOOKUP(I8,Data[],4,0)&lt;0),"SC"))))</f>
        <v>SB</v>
      </c>
      <c r="G8" s="8" t="str">
        <f t="shared" si="0"/>
        <v>BEARISH</v>
      </c>
      <c r="H8" s="8">
        <f>VLOOKUP(A8, Data[], 6, 0)</f>
        <v>16.37</v>
      </c>
      <c r="I8" s="9">
        <f t="shared" si="1"/>
        <v>35700</v>
      </c>
      <c r="J8" s="10">
        <f>VLOOKUP(A8, Data[], 16, 0)</f>
        <v>17.059999999999999</v>
      </c>
      <c r="K8" s="8">
        <f>VLOOKUP(A8,Data[],19,0)</f>
        <v>39.16598528209321</v>
      </c>
      <c r="L8" s="8">
        <f>VLOOKUP(A8,Data[],15,0)</f>
        <v>120.7013028792022</v>
      </c>
      <c r="M8" s="8" t="str">
        <f>IF(AND(VLOOKUP(I8,Data[],18,0)&lt;0,VLOOKUP(I8,Data[],14,0)&lt;0),"LL",IF(AND(VLOOKUP(I8,Data[],18,0)&lt;0,VLOOKUP(I8,Data[],14,0)&gt;0),"SB",IF(AND(VLOOKUP(I8,Data[],18,0)&gt;0,VLOOKUP(A8,Data[],14,0)&gt;0),"LB",IF(AND(VLOOKUP(I8,Data[],18,0)&gt;0,VLOOKUP(I8,Data[],14,0)&lt;0),"SC"))))</f>
        <v>LB</v>
      </c>
      <c r="N8" s="8" t="str">
        <f t="shared" si="2"/>
        <v>BEARISH</v>
      </c>
      <c r="O8" s="10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35" x14ac:dyDescent="0.3">
      <c r="A9" s="11">
        <f>MROUND(Data!L2, 100)</f>
        <v>35800</v>
      </c>
      <c r="B9" s="8">
        <f>(VLOOKUP(A9, Data[], 13, 0)-VLOOKUP(A9, Data[], 4, 0))*25</f>
        <v>691400</v>
      </c>
      <c r="C9" s="8"/>
      <c r="D9" s="8">
        <f>VLOOKUP(A9,Data[],9,0)</f>
        <v>-62.862379206931031</v>
      </c>
      <c r="E9" s="8">
        <f>VLOOKUP(A9,Data[],5,0)</f>
        <v>481.1231527093596</v>
      </c>
      <c r="F9" s="8" t="str">
        <f>IF(AND(VLOOKUP(I9,Data[],8,0)&lt;0,VLOOKUP(I9,Data[],4,0)&lt;0),"LL",IF(AND(VLOOKUP(I9,Data[],8,0)&lt;0,VLOOKUP(I9,Data[],4,0)&gt;0),"SB",IF(AND(VLOOKUP(I9,Data[],8,0)&gt;0,VLOOKUP(I9,Data[],4,0)&gt;0),"LB",IF(AND(VLOOKUP(I9,Data[],8,0)&gt;0,VLOOKUP(I9,Data[],4,0)&lt;0),"SC"))))</f>
        <v>SB</v>
      </c>
      <c r="G9" s="8" t="str">
        <f>IF(OR(F9="LL",F9="SB"),"BEARISH","BULLISH")</f>
        <v>BEARISH</v>
      </c>
      <c r="H9" s="8">
        <f>VLOOKUP(A9, Data[], 6, 0)</f>
        <v>16.03</v>
      </c>
      <c r="I9" s="11">
        <f>MROUND(Data!L2, 100)</f>
        <v>35800</v>
      </c>
      <c r="J9" s="10">
        <f>VLOOKUP(A9, Data[], 16, 0)</f>
        <v>16.850000000000001</v>
      </c>
      <c r="K9" s="8">
        <f>VLOOKUP(A9,Data[],19,0)</f>
        <v>49.856569133677553</v>
      </c>
      <c r="L9" s="8">
        <f>VLOOKUP(A9,Data[],15,0)</f>
        <v>133.40758597540508</v>
      </c>
      <c r="M9" s="8" t="str">
        <f>IF(AND(VLOOKUP(I9,Data[],18,0)&lt;0,VLOOKUP(I9,Data[],14,0)&lt;0),"LL",IF(AND(VLOOKUP(I9,Data[],18,0)&lt;0,VLOOKUP(I9,Data[],14,0)&gt;0),"SB",IF(AND(VLOOKUP(I9,Data[],18,0)&gt;0,VLOOKUP(A9,Data[],14,0)&gt;0),"LB",IF(AND(VLOOKUP(I9,Data[],18,0)&gt;0,VLOOKUP(I9,Data[],14,0)&lt;0),"SC"))))</f>
        <v>LB</v>
      </c>
      <c r="N9" s="8" t="str">
        <f>IF(OR(M9="LL",M9="SB"),"BULLISH","BEARISH")</f>
        <v>BEARISH</v>
      </c>
      <c r="O9" s="10"/>
      <c r="P9" s="8"/>
      <c r="Q9" s="8"/>
      <c r="R9" s="8"/>
      <c r="S9" s="8"/>
      <c r="T9" s="8"/>
      <c r="U9" s="8"/>
    </row>
    <row r="10" spans="1:35" x14ac:dyDescent="0.3">
      <c r="A10" s="8">
        <f>A9+100</f>
        <v>35900</v>
      </c>
      <c r="B10" s="8">
        <f>(VLOOKUP(A10, Data[], 13, 0)-VLOOKUP(A10, Data[], 4, 0))*25</f>
        <v>-118500</v>
      </c>
      <c r="C10" s="8"/>
      <c r="D10" s="8">
        <f>VLOOKUP(A10,Data[],9,0)</f>
        <v>-69.275176395125087</v>
      </c>
      <c r="E10" s="8">
        <f>VLOOKUP(A10,Data[],5,0)</f>
        <v>466.16412540688708</v>
      </c>
      <c r="F10" s="8" t="str">
        <f>IF(AND(VLOOKUP(I10,Data[],8,0)&lt;0,VLOOKUP(I10,Data[],4,0)&lt;0),"LL",IF(AND(VLOOKUP(I10,Data[],8,0)&lt;0,VLOOKUP(I10,Data[],4,0)&gt;0),"SB",IF(AND(VLOOKUP(I10,Data[],8,0)&gt;0,VLOOKUP(I10,Data[],4,0)&gt;0),"LB",IF(AND(VLOOKUP(I10,Data[],8,0)&gt;0,VLOOKUP(I10,Data[],4,0)&lt;0),"SC"))))</f>
        <v>SB</v>
      </c>
      <c r="G10" s="8" t="str">
        <f t="shared" si="0"/>
        <v>BEARISH</v>
      </c>
      <c r="H10" s="8">
        <f>VLOOKUP(A10, Data[], 6, 0)</f>
        <v>16.100000000000001</v>
      </c>
      <c r="I10" s="8">
        <f t="shared" ref="I10:I17" si="4">A10</f>
        <v>35900</v>
      </c>
      <c r="J10" s="10">
        <f>VLOOKUP(A10, Data[], 16, 0)</f>
        <v>17.03</v>
      </c>
      <c r="K10" s="8">
        <f>VLOOKUP(A10,Data[],19,0)</f>
        <v>56.326530612244895</v>
      </c>
      <c r="L10" s="8">
        <f>VLOOKUP(A10,Data[],15,0)</f>
        <v>117.18032786885246</v>
      </c>
      <c r="M10" s="8" t="str">
        <f>IF(AND(VLOOKUP(I10,Data[],18,0)&lt;0,VLOOKUP(I10,Data[],14,0)&lt;0),"LL",IF(AND(VLOOKUP(I10,Data[],18,0)&lt;0,VLOOKUP(I10,Data[],14,0)&gt;0),"SB",IF(AND(VLOOKUP(I10,Data[],18,0)&gt;0,VLOOKUP(A10,Data[],14,0)&gt;0),"LB",IF(AND(VLOOKUP(I10,Data[],18,0)&gt;0,VLOOKUP(I10,Data[],14,0)&lt;0),"SC"))))</f>
        <v>LB</v>
      </c>
      <c r="N10" s="8" t="str">
        <f t="shared" ref="N10:N17" si="5">IF(OR(M10="LL",M10="SB"),"BULLISH","BEARISH")</f>
        <v>BEARISH</v>
      </c>
      <c r="O10" s="10"/>
      <c r="P10" s="8"/>
      <c r="Q10" s="8"/>
      <c r="R10" s="8"/>
      <c r="S10" s="8"/>
      <c r="T10" s="8"/>
      <c r="U10" s="8"/>
    </row>
    <row r="11" spans="1:35" x14ac:dyDescent="0.3">
      <c r="A11" s="8">
        <f t="shared" ref="A11:A17" si="6">A10+100</f>
        <v>36000</v>
      </c>
      <c r="B11" s="8">
        <f>(VLOOKUP(A11, Data[], 13, 0)-VLOOKUP(A11, Data[], 4, 0))*25</f>
        <v>-1432750</v>
      </c>
      <c r="C11" s="8"/>
      <c r="D11" s="8">
        <f>VLOOKUP(A11,Data[],9,0)</f>
        <v>-73.706530958439359</v>
      </c>
      <c r="E11" s="8">
        <f>VLOOKUP(A11,Data[],5,0)</f>
        <v>186.58518788763223</v>
      </c>
      <c r="F11" s="8" t="str">
        <f>IF(AND(VLOOKUP(I11,Data[],8,0)&lt;0,VLOOKUP(I11,Data[],4,0)&lt;0),"LL",IF(AND(VLOOKUP(I11,Data[],8,0)&lt;0,VLOOKUP(I11,Data[],4,0)&gt;0),"SB",IF(AND(VLOOKUP(I11,Data[],8,0)&gt;0,VLOOKUP(I11,Data[],4,0)&gt;0),"LB",IF(AND(VLOOKUP(I11,Data[],8,0)&gt;0,VLOOKUP(I11,Data[],4,0)&lt;0),"SC"))))</f>
        <v>SB</v>
      </c>
      <c r="G11" s="8" t="str">
        <f t="shared" si="0"/>
        <v>BEARISH</v>
      </c>
      <c r="H11" s="8">
        <f>VLOOKUP(A11, Data[], 6, 0)</f>
        <v>16.66</v>
      </c>
      <c r="I11" s="8">
        <f t="shared" si="4"/>
        <v>36000</v>
      </c>
      <c r="J11" s="10">
        <f>VLOOKUP(A11, Data[], 16, 0)</f>
        <v>17.77</v>
      </c>
      <c r="K11" s="8">
        <f>VLOOKUP(A11,Data[],19,0)</f>
        <v>61.419472247497744</v>
      </c>
      <c r="L11" s="8">
        <f>VLOOKUP(A11,Data[],15,0)</f>
        <v>21.255257198317697</v>
      </c>
      <c r="M11" s="8" t="str">
        <f>IF(AND(VLOOKUP(I11,Data[],18,0)&lt;0,VLOOKUP(I11,Data[],14,0)&lt;0),"LL",IF(AND(VLOOKUP(I11,Data[],18,0)&lt;0,VLOOKUP(I11,Data[],14,0)&gt;0),"SB",IF(AND(VLOOKUP(I11,Data[],18,0)&gt;0,VLOOKUP(A11,Data[],14,0)&gt;0),"LB",IF(AND(VLOOKUP(I11,Data[],18,0)&gt;0,VLOOKUP(I11,Data[],14,0)&lt;0),"SC"))))</f>
        <v>LB</v>
      </c>
      <c r="N11" s="8" t="str">
        <f t="shared" si="5"/>
        <v>BEARISH</v>
      </c>
      <c r="O11" s="10"/>
      <c r="P11" s="8"/>
      <c r="Q11" s="8"/>
      <c r="R11" s="8"/>
      <c r="S11" s="8"/>
      <c r="T11" s="8"/>
      <c r="U11" s="8"/>
    </row>
    <row r="12" spans="1:35" x14ac:dyDescent="0.3">
      <c r="A12" s="8">
        <f t="shared" si="6"/>
        <v>36100</v>
      </c>
      <c r="B12" s="8">
        <f>(VLOOKUP(A12, Data[], 13, 0)-VLOOKUP(A12, Data[], 4, 0))*25</f>
        <v>-808100</v>
      </c>
      <c r="C12" s="8"/>
      <c r="D12" s="8">
        <f>VLOOKUP(A12,Data[],9,0)</f>
        <v>-77.828225501324255</v>
      </c>
      <c r="E12" s="8">
        <f>VLOOKUP(A12,Data[],5,0)</f>
        <v>165.58267627419173</v>
      </c>
      <c r="F12" s="8" t="str">
        <f>IF(AND(VLOOKUP(I12,Data[],8,0)&lt;0,VLOOKUP(I12,Data[],4,0)&lt;0),"LL",IF(AND(VLOOKUP(I12,Data[],8,0)&lt;0,VLOOKUP(I12,Data[],4,0)&gt;0),"SB",IF(AND(VLOOKUP(I12,Data[],8,0)&gt;0,VLOOKUP(I12,Data[],4,0)&gt;0),"LB",IF(AND(VLOOKUP(I12,Data[],8,0)&gt;0,VLOOKUP(I12,Data[],4,0)&lt;0),"SC"))))</f>
        <v>SB</v>
      </c>
      <c r="G12" s="8" t="str">
        <f t="shared" si="0"/>
        <v>BEARISH</v>
      </c>
      <c r="H12" s="8">
        <f>VLOOKUP(A12, Data[], 6, 0)</f>
        <v>17.149999999999999</v>
      </c>
      <c r="I12" s="8">
        <f t="shared" si="4"/>
        <v>36100</v>
      </c>
      <c r="J12" s="10">
        <f>VLOOKUP(A12, Data[], 16, 0)</f>
        <v>18.600000000000001</v>
      </c>
      <c r="K12" s="8">
        <f>VLOOKUP(A12,Data[],19,0)</f>
        <v>62.740998838559825</v>
      </c>
      <c r="L12" s="8">
        <f>VLOOKUP(A12,Data[],15,0)</f>
        <v>-14.754219176063083</v>
      </c>
      <c r="M12" s="8" t="str">
        <f>IF(AND(VLOOKUP(I12,Data[],18,0)&lt;0,VLOOKUP(I12,Data[],14,0)&lt;0),"LL",IF(AND(VLOOKUP(I12,Data[],18,0)&lt;0,VLOOKUP(I12,Data[],14,0)&gt;0),"SB",IF(AND(VLOOKUP(I12,Data[],18,0)&gt;0,VLOOKUP(A12,Data[],14,0)&gt;0),"LB",IF(AND(VLOOKUP(I12,Data[],18,0)&gt;0,VLOOKUP(I12,Data[],14,0)&lt;0),"SC"))))</f>
        <v>SC</v>
      </c>
      <c r="N12" s="8" t="str">
        <f t="shared" si="5"/>
        <v>BEARISH</v>
      </c>
      <c r="O12" s="10"/>
      <c r="P12" s="8"/>
      <c r="Q12" s="8"/>
      <c r="R12" s="8"/>
      <c r="S12" s="8"/>
      <c r="T12" s="8"/>
      <c r="U12" s="8"/>
    </row>
    <row r="13" spans="1:35" x14ac:dyDescent="0.3">
      <c r="A13" s="8">
        <f t="shared" si="6"/>
        <v>36200</v>
      </c>
      <c r="B13" s="8">
        <f>(VLOOKUP(A13, Data[], 13, 0)-VLOOKUP(A13, Data[], 4, 0))*25</f>
        <v>-669975</v>
      </c>
      <c r="C13" s="8"/>
      <c r="D13" s="8">
        <f>VLOOKUP(A13,Data[],9,0)</f>
        <v>-80</v>
      </c>
      <c r="E13" s="8">
        <f>VLOOKUP(A13,Data[],5,0)</f>
        <v>72.164208193997084</v>
      </c>
      <c r="F13" s="8" t="str">
        <f>IF(AND(VLOOKUP(I13,Data[],8,0)&lt;0,VLOOKUP(I13,Data[],4,0)&lt;0),"LL",IF(AND(VLOOKUP(I13,Data[],8,0)&lt;0,VLOOKUP(I13,Data[],4,0)&gt;0),"SB",IF(AND(VLOOKUP(I13,Data[],8,0)&gt;0,VLOOKUP(I13,Data[],4,0)&gt;0),"LB",IF(AND(VLOOKUP(I13,Data[],8,0)&gt;0,VLOOKUP(I13,Data[],4,0)&lt;0),"SC"))))</f>
        <v>SB</v>
      </c>
      <c r="G13" s="8" t="str">
        <f t="shared" si="0"/>
        <v>BEARISH</v>
      </c>
      <c r="H13" s="8">
        <f>VLOOKUP(A13, Data[], 6, 0)</f>
        <v>18.010000000000002</v>
      </c>
      <c r="I13" s="8">
        <f t="shared" si="4"/>
        <v>36200</v>
      </c>
      <c r="J13" s="10">
        <f>VLOOKUP(A13, Data[], 16, 0)</f>
        <v>19.89</v>
      </c>
      <c r="K13" s="8">
        <f>VLOOKUP(A13,Data[],19,0)</f>
        <v>58.131176999101527</v>
      </c>
      <c r="L13" s="8">
        <f>VLOOKUP(A13,Data[],15,0)</f>
        <v>20.086021505376344</v>
      </c>
      <c r="M13" s="8" t="str">
        <f>IF(AND(VLOOKUP(I13,Data[],18,0)&lt;0,VLOOKUP(I13,Data[],14,0)&lt;0),"LL",IF(AND(VLOOKUP(I13,Data[],18,0)&lt;0,VLOOKUP(I13,Data[],14,0)&gt;0),"SB",IF(AND(VLOOKUP(I13,Data[],18,0)&gt;0,VLOOKUP(A13,Data[],14,0)&gt;0),"LB",IF(AND(VLOOKUP(I13,Data[],18,0)&gt;0,VLOOKUP(I13,Data[],14,0)&lt;0),"SC"))))</f>
        <v>LB</v>
      </c>
      <c r="N13" s="8" t="str">
        <f t="shared" si="5"/>
        <v>BEARISH</v>
      </c>
      <c r="O13" s="10"/>
      <c r="P13" s="8"/>
      <c r="Q13" s="8"/>
      <c r="R13" s="8"/>
      <c r="S13" s="8"/>
      <c r="T13" s="8"/>
      <c r="U13" s="8"/>
    </row>
    <row r="14" spans="1:35" x14ac:dyDescent="0.3">
      <c r="A14" s="8">
        <f t="shared" si="6"/>
        <v>36300</v>
      </c>
      <c r="B14" s="8">
        <f>(VLOOKUP(A14, Data[], 13, 0)-VLOOKUP(A14, Data[], 4, 0))*25</f>
        <v>-455100</v>
      </c>
      <c r="C14" s="8"/>
      <c r="D14" s="8">
        <f>VLOOKUP(A14,Data[],9,0)</f>
        <v>-80.584707646176909</v>
      </c>
      <c r="E14" s="8">
        <f>VLOOKUP(A14,Data[],5,0)</f>
        <v>81.757159904534603</v>
      </c>
      <c r="F14" s="8" t="str">
        <f>IF(AND(VLOOKUP(I14,Data[],8,0)&lt;0,VLOOKUP(I14,Data[],4,0)&lt;0),"LL",IF(AND(VLOOKUP(I14,Data[],8,0)&lt;0,VLOOKUP(I14,Data[],4,0)&gt;0),"SB",IF(AND(VLOOKUP(I14,Data[],8,0)&gt;0,VLOOKUP(I14,Data[],4,0)&gt;0),"LB",IF(AND(VLOOKUP(I14,Data[],8,0)&gt;0,VLOOKUP(I14,Data[],4,0)&lt;0),"SC"))))</f>
        <v>SB</v>
      </c>
      <c r="G14" s="8" t="str">
        <f t="shared" si="0"/>
        <v>BEARISH</v>
      </c>
      <c r="H14" s="8">
        <f>VLOOKUP(A14, Data[], 6, 0)</f>
        <v>19.010000000000002</v>
      </c>
      <c r="I14" s="8">
        <f t="shared" si="4"/>
        <v>36300</v>
      </c>
      <c r="J14" s="10">
        <f>VLOOKUP(A14, Data[], 16, 0)</f>
        <v>20.99</v>
      </c>
      <c r="K14" s="8">
        <f>VLOOKUP(A14,Data[],19,0)</f>
        <v>54.202772963604865</v>
      </c>
      <c r="L14" s="8">
        <f>VLOOKUP(A14,Data[],15,0)</f>
        <v>-9.1131199609088682</v>
      </c>
      <c r="M14" s="8" t="str">
        <f>IF(AND(VLOOKUP(I14,Data[],18,0)&lt;0,VLOOKUP(I14,Data[],14,0)&lt;0),"LL",IF(AND(VLOOKUP(I14,Data[],18,0)&lt;0,VLOOKUP(I14,Data[],14,0)&gt;0),"SB",IF(AND(VLOOKUP(I14,Data[],18,0)&gt;0,VLOOKUP(A14,Data[],14,0)&gt;0),"LB",IF(AND(VLOOKUP(I14,Data[],18,0)&gt;0,VLOOKUP(I14,Data[],14,0)&lt;0),"SC"))))</f>
        <v>SC</v>
      </c>
      <c r="N14" s="8" t="str">
        <f t="shared" si="5"/>
        <v>BEARISH</v>
      </c>
      <c r="O14" s="10"/>
      <c r="P14" s="8"/>
      <c r="Q14" s="8"/>
      <c r="R14" s="8"/>
      <c r="S14" s="8"/>
      <c r="T14" s="8"/>
      <c r="U14" s="8"/>
    </row>
    <row r="15" spans="1:35" x14ac:dyDescent="0.3">
      <c r="A15" s="8">
        <f t="shared" si="6"/>
        <v>36400</v>
      </c>
      <c r="B15" s="8">
        <f>(VLOOKUP(A15, Data[], 13, 0)-VLOOKUP(A15, Data[], 4, 0))*25</f>
        <v>-420800</v>
      </c>
      <c r="C15" s="8"/>
      <c r="D15" s="8">
        <f>VLOOKUP(A15,Data[],9,0)</f>
        <v>-79.325842696629209</v>
      </c>
      <c r="E15" s="8">
        <f>VLOOKUP(A15,Data[],5,0)</f>
        <v>83.790789169173806</v>
      </c>
      <c r="F15" s="8" t="str">
        <f>IF(AND(VLOOKUP(I15,Data[],8,0)&lt;0,VLOOKUP(I15,Data[],4,0)&lt;0),"LL",IF(AND(VLOOKUP(I15,Data[],8,0)&lt;0,VLOOKUP(I15,Data[],4,0)&gt;0),"SB",IF(AND(VLOOKUP(I15,Data[],8,0)&gt;0,VLOOKUP(I15,Data[],4,0)&gt;0),"LB",IF(AND(VLOOKUP(I15,Data[],8,0)&gt;0,VLOOKUP(I15,Data[],4,0)&lt;0),"SC"))))</f>
        <v>SB</v>
      </c>
      <c r="G15" s="8" t="str">
        <f t="shared" si="0"/>
        <v>BEARISH</v>
      </c>
      <c r="H15" s="8">
        <f>VLOOKUP(A15, Data[], 6, 0)</f>
        <v>20.329999999999998</v>
      </c>
      <c r="I15" s="8">
        <f t="shared" si="4"/>
        <v>36400</v>
      </c>
      <c r="J15" s="10">
        <f>VLOOKUP(A15, Data[], 16, 0)</f>
        <v>23.36</v>
      </c>
      <c r="K15" s="8">
        <f>VLOOKUP(A15,Data[],19,0)</f>
        <v>45.139290255461781</v>
      </c>
      <c r="L15" s="8">
        <f>VLOOKUP(A15,Data[],15,0)</f>
        <v>92.867981790591799</v>
      </c>
      <c r="M15" s="8" t="str">
        <f>IF(AND(VLOOKUP(I15,Data[],18,0)&lt;0,VLOOKUP(I15,Data[],14,0)&lt;0),"LL",IF(AND(VLOOKUP(I15,Data[],18,0)&lt;0,VLOOKUP(I15,Data[],14,0)&gt;0),"SB",IF(AND(VLOOKUP(I15,Data[],18,0)&gt;0,VLOOKUP(A15,Data[],14,0)&gt;0),"LB",IF(AND(VLOOKUP(I15,Data[],18,0)&gt;0,VLOOKUP(I15,Data[],14,0)&lt;0),"SC"))))</f>
        <v>LB</v>
      </c>
      <c r="N15" s="8" t="str">
        <f t="shared" si="5"/>
        <v>BEARISH</v>
      </c>
      <c r="O15" s="10"/>
      <c r="P15" s="8"/>
      <c r="Q15" s="8"/>
      <c r="R15" s="8"/>
      <c r="S15" s="8"/>
      <c r="T15" s="8"/>
      <c r="U15" s="8"/>
    </row>
    <row r="16" spans="1:35" x14ac:dyDescent="0.3">
      <c r="A16" s="8">
        <f t="shared" si="6"/>
        <v>36500</v>
      </c>
      <c r="B16" s="8">
        <f>(VLOOKUP(A16, Data[], 13, 0)-VLOOKUP(A16, Data[], 4, 0))*25</f>
        <v>-569425</v>
      </c>
      <c r="C16" s="8"/>
      <c r="D16" s="8">
        <f>VLOOKUP(A16,Data[],9,0)</f>
        <v>-76.595744680851055</v>
      </c>
      <c r="E16" s="8">
        <f>VLOOKUP(A16,Data[],5,0)</f>
        <v>64.99273810402974</v>
      </c>
      <c r="F16" s="8" t="str">
        <f>IF(AND(VLOOKUP(I16,Data[],8,0)&lt;0,VLOOKUP(I16,Data[],4,0)&lt;0),"LL",IF(AND(VLOOKUP(I16,Data[],8,0)&lt;0,VLOOKUP(I16,Data[],4,0)&gt;0),"SB",IF(AND(VLOOKUP(I16,Data[],8,0)&gt;0,VLOOKUP(I16,Data[],4,0)&gt;0),"LB",IF(AND(VLOOKUP(I16,Data[],8,0)&gt;0,VLOOKUP(I16,Data[],4,0)&lt;0),"SC"))))</f>
        <v>SB</v>
      </c>
      <c r="G16" s="8" t="str">
        <f t="shared" si="0"/>
        <v>BEARISH</v>
      </c>
      <c r="H16" s="8">
        <f>VLOOKUP(A16, Data[], 6, 0)</f>
        <v>21.83</v>
      </c>
      <c r="I16" s="8">
        <f t="shared" si="4"/>
        <v>36500</v>
      </c>
      <c r="J16" s="10">
        <f>VLOOKUP(A16, Data[], 16, 0)</f>
        <v>25.01</v>
      </c>
      <c r="K16" s="8">
        <f>VLOOKUP(A16,Data[],19,0)</f>
        <v>43.650715342871251</v>
      </c>
      <c r="L16" s="8">
        <f>VLOOKUP(A16,Data[],15,0)</f>
        <v>-3.6416799574694312</v>
      </c>
      <c r="M16" s="8" t="str">
        <f>IF(AND(VLOOKUP(I16,Data[],18,0)&lt;0,VLOOKUP(I16,Data[],14,0)&lt;0),"LL",IF(AND(VLOOKUP(I16,Data[],18,0)&lt;0,VLOOKUP(I16,Data[],14,0)&gt;0),"SB",IF(AND(VLOOKUP(I16,Data[],18,0)&gt;0,VLOOKUP(A16,Data[],14,0)&gt;0),"LB",IF(AND(VLOOKUP(I16,Data[],18,0)&gt;0,VLOOKUP(I16,Data[],14,0)&lt;0),"SC"))))</f>
        <v>SC</v>
      </c>
      <c r="N16" s="8" t="str">
        <f t="shared" si="5"/>
        <v>BEARISH</v>
      </c>
      <c r="O16" s="10"/>
      <c r="P16" s="8"/>
      <c r="Q16" s="8"/>
      <c r="R16" s="8"/>
      <c r="S16" s="8"/>
      <c r="T16" s="8"/>
      <c r="U16" s="8"/>
    </row>
    <row r="17" spans="1:21" x14ac:dyDescent="0.3">
      <c r="A17" s="8">
        <f t="shared" si="6"/>
        <v>36600</v>
      </c>
      <c r="B17" s="8">
        <f>(VLOOKUP(A17, Data[], 13, 0)-VLOOKUP(A17, Data[], 4, 0))*25</f>
        <v>-264050</v>
      </c>
      <c r="C17" s="8"/>
      <c r="D17" s="8">
        <f>VLOOKUP(A17,Data[],9,0)</f>
        <v>-70.913461538461533</v>
      </c>
      <c r="E17" s="8">
        <f>VLOOKUP(A17,Data[],5,0)</f>
        <v>66.605177030645635</v>
      </c>
      <c r="F17" s="8" t="str">
        <f>IF(AND(VLOOKUP(I17,Data[],8,0)&lt;0,VLOOKUP(I17,Data[],4,0)&lt;0),"LL",IF(AND(VLOOKUP(I17,Data[],8,0)&lt;0,VLOOKUP(I17,Data[],4,0)&gt;0),"SB",IF(AND(VLOOKUP(I17,Data[],8,0)&gt;0,VLOOKUP(I17,Data[],4,0)&gt;0),"LB",IF(AND(VLOOKUP(I17,Data[],8,0)&gt;0,VLOOKUP(I17,Data[],4,0)&lt;0),"SC"))))</f>
        <v>SB</v>
      </c>
      <c r="G17" s="8" t="str">
        <f t="shared" si="0"/>
        <v>BEARISH</v>
      </c>
      <c r="H17" s="8">
        <f>VLOOKUP(A17, Data[], 6, 0)</f>
        <v>23.56</v>
      </c>
      <c r="I17" s="8">
        <f t="shared" si="4"/>
        <v>36600</v>
      </c>
      <c r="J17" s="10">
        <f>VLOOKUP(A17, Data[], 16, 0)</f>
        <v>27.13</v>
      </c>
      <c r="K17" s="8">
        <f>VLOOKUP(A17,Data[],19,0)</f>
        <v>38.698234614750035</v>
      </c>
      <c r="L17" s="8">
        <f>VLOOKUP(A17,Data[],15,0)</f>
        <v>22.050290135396519</v>
      </c>
      <c r="M17" s="8" t="str">
        <f>IF(AND(VLOOKUP(I17,Data[],18,0)&lt;0,VLOOKUP(I17,Data[],14,0)&lt;0),"LL",IF(AND(VLOOKUP(I17,Data[],18,0)&lt;0,VLOOKUP(I17,Data[],14,0)&gt;0),"SB",IF(AND(VLOOKUP(I17,Data[],18,0)&gt;0,VLOOKUP(A17,Data[],14,0)&gt;0),"LB",IF(AND(VLOOKUP(I17,Data[],18,0)&gt;0,VLOOKUP(I17,Data[],14,0)&lt;0),"SC"))))</f>
        <v>LB</v>
      </c>
      <c r="N17" s="8" t="str">
        <f t="shared" si="5"/>
        <v>BEARISH</v>
      </c>
      <c r="O17" s="10"/>
      <c r="P17" s="8"/>
      <c r="Q17" s="8"/>
      <c r="R17" s="8"/>
      <c r="S17" s="8"/>
      <c r="T17" s="8"/>
      <c r="U17" s="8"/>
    </row>
    <row r="18" spans="1:21" ht="16.2" customHeight="1" x14ac:dyDescent="0.3">
      <c r="A18" s="8"/>
      <c r="B18" s="8">
        <f>SUM(B3:B17)</f>
        <v>3997675</v>
      </c>
      <c r="C18" s="12" t="str">
        <f>IF(B18&gt;0,"Buy CE","Buy PE")</f>
        <v>Buy CE</v>
      </c>
      <c r="D18" s="8"/>
      <c r="E18" s="8"/>
      <c r="F18" s="8"/>
      <c r="G18" s="8"/>
      <c r="H18" s="8"/>
      <c r="I18" s="8"/>
      <c r="J18" s="10"/>
      <c r="K18" s="8"/>
      <c r="L18" s="8"/>
      <c r="M18" s="8"/>
      <c r="N18" s="8"/>
      <c r="O18" s="10"/>
      <c r="P18" s="8"/>
      <c r="Q18" s="8"/>
      <c r="R18" s="8"/>
      <c r="T18" s="8"/>
      <c r="U18" s="8"/>
    </row>
    <row r="20" spans="1:21" ht="28.8" x14ac:dyDescent="0.3">
      <c r="A20" s="13" t="s">
        <v>95</v>
      </c>
      <c r="B20">
        <f>Data!L98</f>
        <v>35776.699999999997</v>
      </c>
    </row>
  </sheetData>
  <mergeCells count="1">
    <mergeCell ref="P1:Q1"/>
  </mergeCells>
  <conditionalFormatting sqref="C3:C1048576">
    <cfRule type="containsText" dxfId="3" priority="15" operator="containsText" text="Short">
      <formula>NOT(ISERROR(SEARCH("Short",C3)))</formula>
    </cfRule>
    <cfRule type="containsText" dxfId="2" priority="16" operator="containsText" text="Long">
      <formula>NOT(ISERROR(SEARCH("Long",C3)))</formula>
    </cfRule>
  </conditionalFormatting>
  <conditionalFormatting sqref="B3:B104857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{CC5302B1-072A-4BBC-90A2-63CBC03C6364}</x14:id>
        </ext>
      </extLst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:D1048576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{2E26444F-630C-4305-9EFB-180AD548B619}</x14:id>
        </ext>
      </extLst>
    </cfRule>
  </conditionalFormatting>
  <conditionalFormatting sqref="K22:K1048576 K3:K20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{2E4DA104-BA39-497E-880B-FF89778A7F14}</x14:id>
        </ext>
      </extLst>
    </cfRule>
  </conditionalFormatting>
  <conditionalFormatting sqref="L22:L1048576 L3:L20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{6EF09A48-4B11-401F-9027-A12121FADE17}</x14:id>
        </ext>
      </extLst>
    </cfRule>
  </conditionalFormatting>
  <conditionalFormatting sqref="G22:G1048576 G3:G20 I22:I1048576 I18:I20">
    <cfRule type="containsText" dxfId="1" priority="6" operator="containsText" text="BULLISH">
      <formula>NOT(ISERROR(SEARCH("BULLISH",G3)))</formula>
    </cfRule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N22:O1048576 N3:O20">
    <cfRule type="containsText" dxfId="0" priority="4" operator="containsText" text="BULLISH">
      <formula>NOT(ISERROR(SEARCH("BULLISH",N3)))</formula>
    </cfRule>
  </conditionalFormatting>
  <conditionalFormatting sqref="F21:G21 K21:O21 E3:E1048576 I21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{775496FD-58BD-4605-9AEA-4A39E1C6F36C}</x14:id>
        </ext>
      </extLst>
    </cfRule>
  </conditionalFormatting>
  <conditionalFormatting sqref="T3:T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{78A24A6A-1B58-492A-A07A-0C99C2912038}</x14:id>
        </ext>
      </extLst>
    </cfRule>
  </conditionalFormatting>
  <conditionalFormatting sqref="U3:U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{58DA3A92-801C-47E9-A88A-1760310FAE44}</x14:id>
        </ext>
      </extLst>
    </cfRule>
  </conditionalFormatting>
  <conditionalFormatting sqref="T6:U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{3CC3D23B-F72E-4294-B894-64CD2099C4C2}</x14:id>
        </ext>
      </extLst>
    </cfRule>
  </conditionalFormatting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5302B1-072A-4BBC-90A2-63CBC03C63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B3:B1048576</xm:sqref>
        </x14:conditionalFormatting>
        <x14:conditionalFormatting xmlns:xm="http://schemas.microsoft.com/office/excel/2006/main">
          <x14:cfRule type="dataBar" id="{2E26444F-630C-4305-9EFB-180AD548B6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D3:D1048576</xm:sqref>
        </x14:conditionalFormatting>
        <x14:conditionalFormatting xmlns:xm="http://schemas.microsoft.com/office/excel/2006/main">
          <x14:cfRule type="dataBar" id="{2E4DA104-BA39-497E-880B-FF89778A7F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K22:K1048576 K3:K20</xm:sqref>
        </x14:conditionalFormatting>
        <x14:conditionalFormatting xmlns:xm="http://schemas.microsoft.com/office/excel/2006/main">
          <x14:cfRule type="dataBar" id="{6EF09A48-4B11-401F-9027-A12121FADE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L22:L1048576 L3:L20</xm:sqref>
        </x14:conditionalFormatting>
        <x14:conditionalFormatting xmlns:xm="http://schemas.microsoft.com/office/excel/2006/main">
          <x14:cfRule type="dataBar" id="{775496FD-58BD-4605-9AEA-4A39E1C6F3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F21:G21 K21:O21 E3:E1048576 I21</xm:sqref>
        </x14:conditionalFormatting>
        <x14:conditionalFormatting xmlns:xm="http://schemas.microsoft.com/office/excel/2006/main">
          <x14:cfRule type="dataBar" id="{78A24A6A-1B58-492A-A07A-0C99C29120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T3:T5</xm:sqref>
        </x14:conditionalFormatting>
        <x14:conditionalFormatting xmlns:xm="http://schemas.microsoft.com/office/excel/2006/main">
          <x14:cfRule type="dataBar" id="{58DA3A92-801C-47E9-A88A-1760310FAE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U3:U5</xm:sqref>
        </x14:conditionalFormatting>
        <x14:conditionalFormatting xmlns:xm="http://schemas.microsoft.com/office/excel/2006/main">
          <x14:cfRule type="dataBar" id="{3CC3D23B-F72E-4294-B894-64CD2099C4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T6:U6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0E3EE-055D-4C3B-8851-4A758DCBE159}">
  <dimension ref="A1:G11"/>
  <sheetViews>
    <sheetView workbookViewId="0">
      <selection activeCell="E1" sqref="E1"/>
    </sheetView>
  </sheetViews>
  <sheetFormatPr defaultRowHeight="14.4" x14ac:dyDescent="0.3"/>
  <cols>
    <col min="1" max="1" width="13.5546875" bestFit="1" customWidth="1"/>
    <col min="2" max="4" width="9.109375" bestFit="1" customWidth="1"/>
    <col min="5" max="6" width="80.88671875" bestFit="1" customWidth="1"/>
    <col min="7" max="7" width="7.44140625" bestFit="1" customWidth="1"/>
  </cols>
  <sheetData>
    <row r="1" spans="1:7" x14ac:dyDescent="0.3">
      <c r="A1" t="s">
        <v>42</v>
      </c>
      <c r="B1" t="s">
        <v>44</v>
      </c>
      <c r="C1" t="s">
        <v>45</v>
      </c>
      <c r="D1" t="s">
        <v>46</v>
      </c>
      <c r="E1" t="s">
        <v>48</v>
      </c>
      <c r="F1" t="s">
        <v>47</v>
      </c>
      <c r="G1" t="s">
        <v>49</v>
      </c>
    </row>
    <row r="2" spans="1:7" x14ac:dyDescent="0.3">
      <c r="A2" s="1" t="s">
        <v>50</v>
      </c>
      <c r="B2">
        <v>14734.05</v>
      </c>
      <c r="C2">
        <v>14813.75</v>
      </c>
      <c r="D2">
        <v>14703.5</v>
      </c>
      <c r="E2">
        <v>-7.4999999999999997E-3</v>
      </c>
      <c r="F2">
        <v>-111.05</v>
      </c>
      <c r="G2" s="6"/>
    </row>
    <row r="3" spans="1:7" x14ac:dyDescent="0.3">
      <c r="A3" s="1" t="s">
        <v>89</v>
      </c>
      <c r="B3">
        <v>49698.36</v>
      </c>
      <c r="C3">
        <v>50050.32</v>
      </c>
      <c r="D3">
        <v>49561.86</v>
      </c>
      <c r="E3">
        <v>-8.6999999999999994E-3</v>
      </c>
      <c r="F3">
        <v>-438.22</v>
      </c>
      <c r="G3" s="6"/>
    </row>
    <row r="4" spans="1:7" x14ac:dyDescent="0.3">
      <c r="A4" s="1" t="s">
        <v>90</v>
      </c>
      <c r="B4">
        <v>33280.85</v>
      </c>
      <c r="C4">
        <v>33773.1</v>
      </c>
      <c r="D4">
        <v>33151.800000000003</v>
      </c>
      <c r="E4">
        <v>-1.7500000000000002E-2</v>
      </c>
      <c r="F4">
        <v>-594.25</v>
      </c>
      <c r="G4" s="6"/>
    </row>
    <row r="5" spans="1:7" x14ac:dyDescent="0.3">
      <c r="A5" s="1" t="s">
        <v>32</v>
      </c>
      <c r="B5">
        <v>20.577500000000001</v>
      </c>
      <c r="C5">
        <v>20.83</v>
      </c>
      <c r="D5">
        <v>19.995000000000001</v>
      </c>
      <c r="E5">
        <v>4.4999999999999997E-3</v>
      </c>
      <c r="F5">
        <v>9.2499999999999999E-2</v>
      </c>
      <c r="G5" s="6"/>
    </row>
    <row r="6" spans="1:7" x14ac:dyDescent="0.3">
      <c r="A6" s="1" t="s">
        <v>91</v>
      </c>
      <c r="B6">
        <v>33066.959999999999</v>
      </c>
      <c r="C6">
        <v>33170.93</v>
      </c>
      <c r="D6">
        <v>32988.92</v>
      </c>
      <c r="E6">
        <v>-3.0999999999999999E-3</v>
      </c>
      <c r="F6">
        <v>-104.41</v>
      </c>
      <c r="G6" s="6"/>
    </row>
    <row r="7" spans="1:7" x14ac:dyDescent="0.3">
      <c r="A7" s="1" t="s">
        <v>53</v>
      </c>
      <c r="B7">
        <v>3958.55</v>
      </c>
      <c r="C7">
        <v>3968.01</v>
      </c>
      <c r="D7">
        <v>3944.35</v>
      </c>
      <c r="E7">
        <v>-3.2000000000000002E-3</v>
      </c>
      <c r="F7">
        <v>-12.54</v>
      </c>
      <c r="G7" s="6"/>
    </row>
    <row r="8" spans="1:7" x14ac:dyDescent="0.3">
      <c r="A8" s="1" t="s">
        <v>54</v>
      </c>
      <c r="B8">
        <v>13045.39</v>
      </c>
      <c r="C8">
        <v>13075.75</v>
      </c>
      <c r="D8">
        <v>12922.57</v>
      </c>
      <c r="E8">
        <v>-1.1000000000000001E-3</v>
      </c>
      <c r="F8">
        <v>-14.25</v>
      </c>
      <c r="G8" s="6"/>
    </row>
    <row r="9" spans="1:7" x14ac:dyDescent="0.3">
      <c r="A9" s="1" t="s">
        <v>92</v>
      </c>
      <c r="B9">
        <v>2195.8000000000002</v>
      </c>
      <c r="C9">
        <v>2202.62</v>
      </c>
      <c r="D9">
        <v>2151.5500000000002</v>
      </c>
      <c r="E9">
        <v>1.72E-2</v>
      </c>
      <c r="F9">
        <v>37.11</v>
      </c>
      <c r="G9" s="6"/>
    </row>
    <row r="10" spans="1:7" x14ac:dyDescent="0.3">
      <c r="A10" s="1" t="s">
        <v>56</v>
      </c>
      <c r="B10">
        <v>19.61</v>
      </c>
      <c r="C10">
        <v>21.75</v>
      </c>
      <c r="D10">
        <v>19.47</v>
      </c>
      <c r="E10">
        <v>0</v>
      </c>
      <c r="F10">
        <v>0</v>
      </c>
      <c r="G10" s="6"/>
    </row>
    <row r="11" spans="1:7" x14ac:dyDescent="0.3">
      <c r="A11" s="1" t="s">
        <v>93</v>
      </c>
      <c r="B11">
        <v>18705.560000000001</v>
      </c>
      <c r="C11">
        <v>18733.7</v>
      </c>
      <c r="D11">
        <v>18606.57</v>
      </c>
      <c r="E11">
        <v>-6.9999999999999999E-4</v>
      </c>
      <c r="F11">
        <v>-13.66</v>
      </c>
      <c r="G11" s="6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F87E8-6F05-4CE2-B7FA-C42947C095DC}">
  <sheetPr codeName="Sheet5"/>
  <dimension ref="A1:H33"/>
  <sheetViews>
    <sheetView workbookViewId="0">
      <selection sqref="A1:A1048576"/>
    </sheetView>
  </sheetViews>
  <sheetFormatPr defaultRowHeight="14.4" x14ac:dyDescent="0.3"/>
  <cols>
    <col min="1" max="1" width="16.21875" bestFit="1" customWidth="1"/>
    <col min="2" max="2" width="9.109375" bestFit="1" customWidth="1"/>
    <col min="3" max="3" width="8.109375" bestFit="1" customWidth="1"/>
    <col min="4" max="5" width="9.109375" bestFit="1" customWidth="1"/>
    <col min="6" max="7" width="80.88671875" bestFit="1" customWidth="1"/>
    <col min="8" max="8" width="10.44140625" bestFit="1" customWidth="1"/>
  </cols>
  <sheetData>
    <row r="1" spans="1:8" x14ac:dyDescent="0.3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</row>
    <row r="2" spans="1:8" x14ac:dyDescent="0.3">
      <c r="A2" s="1" t="s">
        <v>50</v>
      </c>
      <c r="B2" s="1" t="s">
        <v>70</v>
      </c>
      <c r="C2">
        <v>14788.2</v>
      </c>
      <c r="D2">
        <v>14965.5</v>
      </c>
      <c r="E2">
        <v>14765.75</v>
      </c>
      <c r="F2">
        <v>-125.35</v>
      </c>
      <c r="G2">
        <v>-8.3999999999999995E-3</v>
      </c>
      <c r="H2" s="6"/>
    </row>
    <row r="3" spans="1:8" x14ac:dyDescent="0.3">
      <c r="A3" s="1" t="s">
        <v>51</v>
      </c>
      <c r="B3" s="1" t="s">
        <v>70</v>
      </c>
      <c r="C3">
        <v>33390</v>
      </c>
      <c r="D3">
        <v>33945.85</v>
      </c>
      <c r="E3">
        <v>33266.300000000003</v>
      </c>
      <c r="F3">
        <v>-656.8</v>
      </c>
      <c r="G3">
        <v>-1.9300000000000001E-2</v>
      </c>
      <c r="H3" s="6"/>
    </row>
    <row r="4" spans="1:8" x14ac:dyDescent="0.3">
      <c r="A4" s="1" t="s">
        <v>52</v>
      </c>
      <c r="B4" s="1" t="s">
        <v>73</v>
      </c>
      <c r="C4">
        <v>32906</v>
      </c>
      <c r="D4">
        <v>33002</v>
      </c>
      <c r="E4">
        <v>32886.5</v>
      </c>
      <c r="F4">
        <v>-19</v>
      </c>
      <c r="G4">
        <v>-5.9999999999999995E-4</v>
      </c>
      <c r="H4" s="6"/>
    </row>
    <row r="5" spans="1:8" x14ac:dyDescent="0.3">
      <c r="A5" s="1" t="s">
        <v>53</v>
      </c>
      <c r="B5" s="1" t="s">
        <v>73</v>
      </c>
      <c r="C5">
        <v>3945.12</v>
      </c>
      <c r="D5">
        <v>3957.5</v>
      </c>
      <c r="E5">
        <v>3941.62</v>
      </c>
      <c r="F5">
        <v>-2.63</v>
      </c>
      <c r="G5">
        <v>-6.9999999999999999E-4</v>
      </c>
      <c r="H5" s="6"/>
    </row>
    <row r="6" spans="1:8" x14ac:dyDescent="0.3">
      <c r="A6" s="1" t="s">
        <v>54</v>
      </c>
      <c r="B6" s="1" t="s">
        <v>73</v>
      </c>
      <c r="C6">
        <v>12876</v>
      </c>
      <c r="D6">
        <v>12924.5</v>
      </c>
      <c r="E6">
        <v>12859.38</v>
      </c>
      <c r="F6">
        <v>-2.25</v>
      </c>
      <c r="G6">
        <v>-2.0000000000000001E-4</v>
      </c>
      <c r="H6" s="6"/>
    </row>
    <row r="7" spans="1:8" x14ac:dyDescent="0.3">
      <c r="A7" s="1" t="s">
        <v>55</v>
      </c>
      <c r="B7" s="1" t="s">
        <v>73</v>
      </c>
      <c r="C7">
        <v>2191.9499999999998</v>
      </c>
      <c r="D7">
        <v>2206.5</v>
      </c>
      <c r="E7">
        <v>2189</v>
      </c>
      <c r="F7">
        <v>-0.45</v>
      </c>
      <c r="G7">
        <v>-2.0000000000000001E-4</v>
      </c>
      <c r="H7" s="6"/>
    </row>
    <row r="8" spans="1:8" x14ac:dyDescent="0.3">
      <c r="A8" s="1" t="s">
        <v>56</v>
      </c>
      <c r="B8" s="1" t="s">
        <v>70</v>
      </c>
      <c r="C8">
        <v>21.23</v>
      </c>
      <c r="D8">
        <v>21.33</v>
      </c>
      <c r="E8">
        <v>21.02</v>
      </c>
      <c r="F8">
        <v>0.2</v>
      </c>
      <c r="G8">
        <v>9.4000000000000004E-3</v>
      </c>
      <c r="H8" s="6"/>
    </row>
    <row r="9" spans="1:8" x14ac:dyDescent="0.3">
      <c r="A9" s="1" t="s">
        <v>57</v>
      </c>
      <c r="B9" s="1" t="s">
        <v>73</v>
      </c>
      <c r="C9">
        <v>14991.5</v>
      </c>
      <c r="D9">
        <v>15032.5</v>
      </c>
      <c r="E9">
        <v>14968</v>
      </c>
      <c r="F9">
        <v>-4.5</v>
      </c>
      <c r="G9">
        <v>-2.9999999999999997E-4</v>
      </c>
      <c r="H9" s="6"/>
    </row>
    <row r="10" spans="1:8" x14ac:dyDescent="0.3">
      <c r="A10" s="1" t="s">
        <v>58</v>
      </c>
      <c r="B10" s="1" t="s">
        <v>70</v>
      </c>
      <c r="C10">
        <v>6076.8</v>
      </c>
      <c r="D10">
        <v>6077.2</v>
      </c>
      <c r="E10">
        <v>6068</v>
      </c>
      <c r="F10">
        <v>-8.6999999999999993</v>
      </c>
      <c r="G10">
        <v>-1.4E-3</v>
      </c>
      <c r="H10" s="6"/>
    </row>
    <row r="11" spans="1:8" x14ac:dyDescent="0.3">
      <c r="A11" s="1" t="s">
        <v>59</v>
      </c>
      <c r="B11" s="1" t="s">
        <v>73</v>
      </c>
      <c r="C11">
        <v>6711.5</v>
      </c>
      <c r="D11">
        <v>6740.2</v>
      </c>
      <c r="E11">
        <v>6704.2</v>
      </c>
      <c r="F11">
        <v>-20</v>
      </c>
      <c r="G11">
        <v>-3.0000000000000001E-3</v>
      </c>
      <c r="H11" s="6"/>
    </row>
    <row r="12" spans="1:8" x14ac:dyDescent="0.3">
      <c r="A12" s="1" t="s">
        <v>60</v>
      </c>
      <c r="B12" s="1" t="s">
        <v>73</v>
      </c>
      <c r="C12">
        <v>3862</v>
      </c>
      <c r="D12">
        <v>3876</v>
      </c>
      <c r="E12">
        <v>3856</v>
      </c>
      <c r="F12">
        <v>-10</v>
      </c>
      <c r="G12">
        <v>-2.5999999999999999E-3</v>
      </c>
      <c r="H12" s="6"/>
    </row>
    <row r="13" spans="1:8" x14ac:dyDescent="0.3">
      <c r="A13" s="1" t="s">
        <v>61</v>
      </c>
      <c r="B13" s="1" t="s">
        <v>73</v>
      </c>
      <c r="C13">
        <v>24375</v>
      </c>
      <c r="D13">
        <v>24375</v>
      </c>
      <c r="E13">
        <v>24352.5</v>
      </c>
      <c r="F13">
        <v>-12</v>
      </c>
      <c r="G13">
        <v>-5.0000000000000001E-4</v>
      </c>
      <c r="H13" s="6"/>
    </row>
    <row r="14" spans="1:8" x14ac:dyDescent="0.3">
      <c r="A14" s="1" t="s">
        <v>62</v>
      </c>
      <c r="B14" s="1" t="s">
        <v>73</v>
      </c>
      <c r="C14">
        <v>10988</v>
      </c>
      <c r="D14">
        <v>10991</v>
      </c>
      <c r="E14">
        <v>10969</v>
      </c>
      <c r="F14">
        <v>-5</v>
      </c>
      <c r="G14">
        <v>-5.0000000000000001E-4</v>
      </c>
      <c r="H14" s="6"/>
    </row>
    <row r="15" spans="1:8" x14ac:dyDescent="0.3">
      <c r="A15" s="1" t="s">
        <v>63</v>
      </c>
      <c r="B15" s="1" t="s">
        <v>70</v>
      </c>
      <c r="C15">
        <v>8585</v>
      </c>
      <c r="D15">
        <v>8597</v>
      </c>
      <c r="E15">
        <v>8573.5</v>
      </c>
      <c r="F15">
        <v>-13.8</v>
      </c>
      <c r="G15">
        <v>-1.6000000000000001E-3</v>
      </c>
      <c r="H15" s="6"/>
    </row>
    <row r="16" spans="1:8" x14ac:dyDescent="0.3">
      <c r="A16" s="1" t="s">
        <v>64</v>
      </c>
      <c r="B16" s="1" t="s">
        <v>73</v>
      </c>
      <c r="C16">
        <v>3103.5</v>
      </c>
      <c r="D16">
        <v>3107.5</v>
      </c>
      <c r="E16">
        <v>3095</v>
      </c>
      <c r="F16">
        <v>22</v>
      </c>
      <c r="G16">
        <v>7.1000000000000004E-3</v>
      </c>
      <c r="H16" s="6">
        <v>44285</v>
      </c>
    </row>
    <row r="17" spans="1:8" x14ac:dyDescent="0.3">
      <c r="A17" s="1" t="s">
        <v>65</v>
      </c>
      <c r="B17" s="1" t="s">
        <v>73</v>
      </c>
      <c r="C17">
        <v>1947.5</v>
      </c>
      <c r="D17">
        <v>1969.5</v>
      </c>
      <c r="E17">
        <v>1936.5</v>
      </c>
      <c r="F17">
        <v>-5</v>
      </c>
      <c r="G17">
        <v>-2.5999999999999999E-3</v>
      </c>
      <c r="H17" s="6">
        <v>44285</v>
      </c>
    </row>
    <row r="18" spans="1:8" x14ac:dyDescent="0.3">
      <c r="A18" s="1" t="s">
        <v>66</v>
      </c>
      <c r="B18" s="1" t="s">
        <v>70</v>
      </c>
      <c r="C18">
        <v>699.75</v>
      </c>
      <c r="D18">
        <v>699.83</v>
      </c>
      <c r="E18">
        <v>698.5</v>
      </c>
      <c r="F18">
        <v>-0.67</v>
      </c>
      <c r="G18">
        <v>-1E-3</v>
      </c>
      <c r="H18" s="6"/>
    </row>
    <row r="19" spans="1:8" x14ac:dyDescent="0.3">
      <c r="A19" s="1" t="s">
        <v>67</v>
      </c>
      <c r="B19" s="1" t="s">
        <v>68</v>
      </c>
      <c r="C19">
        <v>144560</v>
      </c>
      <c r="D19">
        <v>144880</v>
      </c>
      <c r="E19">
        <v>142320</v>
      </c>
      <c r="F19">
        <v>1520</v>
      </c>
      <c r="G19">
        <v>1.06E-2</v>
      </c>
      <c r="H19" s="6">
        <v>44284</v>
      </c>
    </row>
    <row r="20" spans="1:8" x14ac:dyDescent="0.3">
      <c r="A20" s="1" t="s">
        <v>69</v>
      </c>
      <c r="B20" s="1" t="s">
        <v>70</v>
      </c>
      <c r="C20">
        <v>116992</v>
      </c>
      <c r="D20">
        <v>117170</v>
      </c>
      <c r="E20">
        <v>114685</v>
      </c>
      <c r="F20">
        <v>1410</v>
      </c>
      <c r="G20">
        <v>1.2200000000000001E-2</v>
      </c>
      <c r="H20" s="6"/>
    </row>
    <row r="21" spans="1:8" x14ac:dyDescent="0.3">
      <c r="A21" s="1" t="s">
        <v>71</v>
      </c>
      <c r="B21" s="1" t="s">
        <v>41</v>
      </c>
      <c r="C21">
        <v>49501</v>
      </c>
      <c r="D21">
        <v>49705</v>
      </c>
      <c r="E21">
        <v>49501</v>
      </c>
      <c r="F21">
        <v>0</v>
      </c>
      <c r="G21">
        <v>0</v>
      </c>
      <c r="H21" s="6">
        <v>44274</v>
      </c>
    </row>
    <row r="22" spans="1:8" x14ac:dyDescent="0.3">
      <c r="A22" s="1" t="s">
        <v>72</v>
      </c>
      <c r="B22" s="1" t="s">
        <v>73</v>
      </c>
      <c r="C22">
        <v>29210</v>
      </c>
      <c r="D22">
        <v>29395</v>
      </c>
      <c r="E22">
        <v>29142.5</v>
      </c>
      <c r="F22">
        <v>-270</v>
      </c>
      <c r="G22">
        <v>-9.1999999999999998E-3</v>
      </c>
      <c r="H22" s="6"/>
    </row>
    <row r="23" spans="1:8" x14ac:dyDescent="0.3">
      <c r="A23" s="1" t="s">
        <v>74</v>
      </c>
      <c r="B23" s="1" t="s">
        <v>73</v>
      </c>
      <c r="C23">
        <v>1953.75</v>
      </c>
      <c r="D23">
        <v>1976.25</v>
      </c>
      <c r="E23">
        <v>1948.75</v>
      </c>
      <c r="F23">
        <v>-17</v>
      </c>
      <c r="G23">
        <v>-8.6E-3</v>
      </c>
      <c r="H23" s="6"/>
    </row>
    <row r="24" spans="1:8" x14ac:dyDescent="0.3">
      <c r="A24" s="1" t="s">
        <v>75</v>
      </c>
      <c r="B24" s="1" t="s">
        <v>70</v>
      </c>
      <c r="C24">
        <v>28444.5</v>
      </c>
      <c r="D24">
        <v>28767.5</v>
      </c>
      <c r="E24">
        <v>28345</v>
      </c>
      <c r="F24">
        <v>-152.5</v>
      </c>
      <c r="G24">
        <v>-5.3E-3</v>
      </c>
      <c r="H24" s="6"/>
    </row>
    <row r="25" spans="1:8" x14ac:dyDescent="0.3">
      <c r="A25" s="1" t="s">
        <v>76</v>
      </c>
      <c r="B25" s="1" t="s">
        <v>70</v>
      </c>
      <c r="C25">
        <v>10957</v>
      </c>
      <c r="D25">
        <v>11170</v>
      </c>
      <c r="E25">
        <v>10929</v>
      </c>
      <c r="F25">
        <v>-42</v>
      </c>
      <c r="G25">
        <v>-3.8E-3</v>
      </c>
      <c r="H25" s="6"/>
    </row>
    <row r="26" spans="1:8" x14ac:dyDescent="0.3">
      <c r="A26" s="1" t="s">
        <v>77</v>
      </c>
      <c r="B26" s="1" t="s">
        <v>70</v>
      </c>
      <c r="C26">
        <v>17137.5</v>
      </c>
      <c r="D26">
        <v>17386</v>
      </c>
      <c r="E26">
        <v>17035</v>
      </c>
      <c r="F26">
        <v>-344.5</v>
      </c>
      <c r="G26">
        <v>-1.9699999999999999E-2</v>
      </c>
      <c r="H26" s="6"/>
    </row>
    <row r="27" spans="1:8" x14ac:dyDescent="0.3">
      <c r="A27" s="1" t="s">
        <v>78</v>
      </c>
      <c r="B27" s="1" t="s">
        <v>73</v>
      </c>
      <c r="C27">
        <v>6769.5</v>
      </c>
      <c r="D27">
        <v>6837.5</v>
      </c>
      <c r="E27">
        <v>6744.5</v>
      </c>
      <c r="F27">
        <v>0.5</v>
      </c>
      <c r="G27">
        <v>1E-4</v>
      </c>
      <c r="H27" s="6"/>
    </row>
    <row r="28" spans="1:8" x14ac:dyDescent="0.3">
      <c r="A28" s="1" t="s">
        <v>79</v>
      </c>
      <c r="B28" s="1" t="s">
        <v>70</v>
      </c>
      <c r="C28">
        <v>358.98</v>
      </c>
      <c r="D28">
        <v>362.7</v>
      </c>
      <c r="E28">
        <v>358.77</v>
      </c>
      <c r="F28">
        <v>-4.17</v>
      </c>
      <c r="G28">
        <v>-1.15E-2</v>
      </c>
      <c r="H28" s="6"/>
    </row>
    <row r="29" spans="1:8" x14ac:dyDescent="0.3">
      <c r="A29" s="1" t="s">
        <v>80</v>
      </c>
      <c r="B29" s="1" t="s">
        <v>73</v>
      </c>
      <c r="C29">
        <v>415.6</v>
      </c>
      <c r="D29">
        <v>420</v>
      </c>
      <c r="E29">
        <v>415.25</v>
      </c>
      <c r="F29">
        <v>0.05</v>
      </c>
      <c r="G29">
        <v>1E-4</v>
      </c>
      <c r="H29" s="6"/>
    </row>
    <row r="30" spans="1:8" x14ac:dyDescent="0.3">
      <c r="A30" s="1" t="s">
        <v>81</v>
      </c>
      <c r="B30" s="1" t="s">
        <v>70</v>
      </c>
      <c r="C30">
        <v>1448.5</v>
      </c>
      <c r="D30">
        <v>1461.75</v>
      </c>
      <c r="E30">
        <v>1446.5</v>
      </c>
      <c r="F30">
        <v>-9.5</v>
      </c>
      <c r="G30">
        <v>-6.4999999999999997E-3</v>
      </c>
      <c r="H30" s="6"/>
    </row>
    <row r="31" spans="1:8" x14ac:dyDescent="0.3">
      <c r="A31" s="1" t="s">
        <v>82</v>
      </c>
      <c r="B31" s="1" t="s">
        <v>73</v>
      </c>
      <c r="C31">
        <v>61956</v>
      </c>
      <c r="D31">
        <v>62011</v>
      </c>
      <c r="E31">
        <v>61405</v>
      </c>
      <c r="F31">
        <v>132</v>
      </c>
      <c r="G31">
        <v>2.0999999999999999E-3</v>
      </c>
      <c r="H31" s="6">
        <v>44285</v>
      </c>
    </row>
    <row r="32" spans="1:8" x14ac:dyDescent="0.3">
      <c r="A32" s="1" t="s">
        <v>83</v>
      </c>
      <c r="B32" s="1" t="s">
        <v>73</v>
      </c>
      <c r="C32">
        <v>31674</v>
      </c>
      <c r="D32">
        <v>31770</v>
      </c>
      <c r="E32">
        <v>31430</v>
      </c>
      <c r="F32">
        <v>244</v>
      </c>
      <c r="G32">
        <v>7.7999999999999996E-3</v>
      </c>
      <c r="H32" s="6"/>
    </row>
    <row r="33" spans="1:8" x14ac:dyDescent="0.3">
      <c r="A33" s="1" t="s">
        <v>84</v>
      </c>
      <c r="B33" s="1" t="s">
        <v>73</v>
      </c>
      <c r="C33">
        <v>3363</v>
      </c>
      <c r="D33">
        <v>3376</v>
      </c>
      <c r="E33">
        <v>3352.5</v>
      </c>
      <c r="F33">
        <v>2</v>
      </c>
      <c r="G33">
        <v>5.9999999999999995E-4</v>
      </c>
      <c r="H33" s="6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D0F97-CA1B-4607-853B-2ED0513E9AE5}">
  <dimension ref="A2:AF3550"/>
  <sheetViews>
    <sheetView zoomScale="74" zoomScaleNormal="74" workbookViewId="0">
      <selection activeCell="K28" sqref="K28"/>
    </sheetView>
  </sheetViews>
  <sheetFormatPr defaultRowHeight="14.4" x14ac:dyDescent="0.3"/>
  <cols>
    <col min="1" max="1" width="11" customWidth="1"/>
    <col min="6" max="6" width="8.5546875" customWidth="1"/>
    <col min="7" max="7" width="8.44140625" customWidth="1"/>
    <col min="8" max="8" width="8.33203125" customWidth="1"/>
    <col min="9" max="9" width="7.33203125" customWidth="1"/>
    <col min="11" max="11" width="14.33203125" customWidth="1"/>
    <col min="13" max="13" width="12.88671875" customWidth="1"/>
    <col min="14" max="14" width="12.33203125" style="14" customWidth="1"/>
    <col min="15" max="15" width="10.5546875" customWidth="1"/>
    <col min="16" max="16" width="20.44140625" customWidth="1"/>
    <col min="17" max="17" width="15.77734375" customWidth="1"/>
    <col min="19" max="19" width="5.5546875" customWidth="1"/>
    <col min="20" max="20" width="16.5546875" customWidth="1"/>
    <col min="21" max="21" width="14.5546875" customWidth="1"/>
  </cols>
  <sheetData>
    <row r="2" spans="1:32" x14ac:dyDescent="0.3">
      <c r="O2" t="s">
        <v>96</v>
      </c>
      <c r="P2" t="s">
        <v>97</v>
      </c>
      <c r="Q2" t="s">
        <v>98</v>
      </c>
      <c r="W2" t="s">
        <v>99</v>
      </c>
      <c r="X2">
        <v>1</v>
      </c>
      <c r="Y2">
        <v>2</v>
      </c>
      <c r="Z2">
        <v>3</v>
      </c>
      <c r="AB2" t="s">
        <v>99</v>
      </c>
      <c r="AC2" t="s">
        <v>100</v>
      </c>
      <c r="AD2" t="s">
        <v>101</v>
      </c>
      <c r="AE2" t="s">
        <v>102</v>
      </c>
      <c r="AF2" t="s">
        <v>103</v>
      </c>
    </row>
    <row r="3" spans="1:32" x14ac:dyDescent="0.3">
      <c r="M3" t="s">
        <v>104</v>
      </c>
      <c r="N3" s="15">
        <v>1.1515807548234201E-2</v>
      </c>
      <c r="O3">
        <v>1702</v>
      </c>
      <c r="P3" s="15">
        <f>O3/$U$21</f>
        <v>0.48024830699774268</v>
      </c>
      <c r="Q3" s="15">
        <f>N3*P3</f>
        <v>5.5304470787513006E-3</v>
      </c>
      <c r="W3" t="s">
        <v>105</v>
      </c>
      <c r="X3" s="15">
        <f>U9+U13</f>
        <v>1.6017970194711701E-2</v>
      </c>
      <c r="Y3" s="15">
        <f>U9+(2*U13)</f>
        <v>3.2535732803052275E-2</v>
      </c>
      <c r="Z3" s="15">
        <f>U9+(3*U13)</f>
        <v>4.9053495411392853E-2</v>
      </c>
      <c r="AB3">
        <v>1</v>
      </c>
      <c r="AC3">
        <v>2722</v>
      </c>
      <c r="AD3">
        <f>AF3*$U$21</f>
        <v>2417.0080000000003</v>
      </c>
      <c r="AE3" s="15">
        <f>AC3/$U$21</f>
        <v>0.76805869074492095</v>
      </c>
      <c r="AF3" s="15">
        <v>0.68200000000000005</v>
      </c>
    </row>
    <row r="4" spans="1:32" x14ac:dyDescent="0.3">
      <c r="K4" t="s">
        <v>106</v>
      </c>
      <c r="L4">
        <f>SUBTOTAL(1,H7:H3550)</f>
        <v>-4.9979241362887669E-4</v>
      </c>
      <c r="M4" t="s">
        <v>107</v>
      </c>
      <c r="N4" s="15">
        <v>-1.16084566871241E-2</v>
      </c>
      <c r="O4">
        <v>1841</v>
      </c>
      <c r="P4" s="15">
        <f t="shared" ref="P4:P5" si="0">O4/$U$21</f>
        <v>0.51946952595936791</v>
      </c>
      <c r="Q4" s="15">
        <f t="shared" ref="Q4:Q5" si="1">N4*P4</f>
        <v>-6.030239492380211E-3</v>
      </c>
      <c r="T4" t="s">
        <v>108</v>
      </c>
      <c r="U4">
        <f>SUBTOTAL(2,H7:H3550)</f>
        <v>3544</v>
      </c>
      <c r="W4" t="s">
        <v>109</v>
      </c>
      <c r="X4" s="15">
        <f>U9-U13</f>
        <v>-1.7017555021969454E-2</v>
      </c>
      <c r="Y4" s="15">
        <f>U9-(2*U13)</f>
        <v>-3.3535317630310035E-2</v>
      </c>
      <c r="Z4" s="15">
        <f>U9-(3*U13)</f>
        <v>-5.0053080238650613E-2</v>
      </c>
      <c r="AB4">
        <v>2</v>
      </c>
      <c r="AC4">
        <v>3349</v>
      </c>
      <c r="AD4">
        <f t="shared" ref="AD4:AD5" si="2">AF4*$U$21</f>
        <v>3380.9759999999997</v>
      </c>
      <c r="AE4" s="15">
        <f t="shared" ref="AE4:AE5" si="3">AC4/$U$21</f>
        <v>0.94497742663656881</v>
      </c>
      <c r="AF4" s="15">
        <v>0.95399999999999996</v>
      </c>
    </row>
    <row r="5" spans="1:32" ht="15" thickBot="1" x14ac:dyDescent="0.35">
      <c r="N5" s="14" t="s">
        <v>110</v>
      </c>
      <c r="O5">
        <v>0</v>
      </c>
      <c r="P5" s="15">
        <f t="shared" si="0"/>
        <v>0</v>
      </c>
      <c r="Q5" s="14">
        <f t="shared" si="1"/>
        <v>0</v>
      </c>
      <c r="AB5">
        <v>3</v>
      </c>
      <c r="AC5">
        <v>3488</v>
      </c>
      <c r="AD5">
        <f t="shared" si="2"/>
        <v>3536.9119999999998</v>
      </c>
      <c r="AE5" s="15">
        <f t="shared" si="3"/>
        <v>0.98419864559819414</v>
      </c>
      <c r="AF5" s="15">
        <v>0.998</v>
      </c>
    </row>
    <row r="6" spans="1:32" ht="15.6" thickTop="1" thickBot="1" x14ac:dyDescent="0.35">
      <c r="A6" s="16" t="s">
        <v>31</v>
      </c>
      <c r="B6" s="16" t="s">
        <v>111</v>
      </c>
      <c r="C6" s="16" t="s">
        <v>112</v>
      </c>
      <c r="D6" s="16" t="s">
        <v>45</v>
      </c>
      <c r="E6" s="16" t="s">
        <v>46</v>
      </c>
      <c r="F6" s="16" t="s">
        <v>113</v>
      </c>
      <c r="G6" s="16" t="s">
        <v>114</v>
      </c>
      <c r="H6" s="17" t="s">
        <v>115</v>
      </c>
      <c r="J6" s="18" t="s">
        <v>116</v>
      </c>
    </row>
    <row r="7" spans="1:32" ht="15" thickTop="1" x14ac:dyDescent="0.3">
      <c r="A7" s="19">
        <v>39087</v>
      </c>
      <c r="B7" s="20">
        <v>6049</v>
      </c>
      <c r="C7" s="20">
        <v>6004.3</v>
      </c>
      <c r="D7" s="20">
        <v>6101.8</v>
      </c>
      <c r="E7" s="20">
        <v>5996.45</v>
      </c>
      <c r="F7" s="20" t="s">
        <v>110</v>
      </c>
      <c r="G7" s="21">
        <v>6.7000000000000002E-3</v>
      </c>
      <c r="H7">
        <f t="shared" ref="H7:H70" si="4">(B7-C7)/C7</f>
        <v>7.4446646569957895E-3</v>
      </c>
      <c r="J7">
        <v>-0.02</v>
      </c>
      <c r="L7" s="22" t="s">
        <v>117</v>
      </c>
      <c r="M7" s="22" t="s">
        <v>96</v>
      </c>
      <c r="N7" s="23" t="s">
        <v>118</v>
      </c>
      <c r="O7" s="24" t="s">
        <v>119</v>
      </c>
      <c r="P7" s="24" t="s">
        <v>120</v>
      </c>
      <c r="T7" s="25" t="s">
        <v>40</v>
      </c>
      <c r="U7" s="25"/>
    </row>
    <row r="8" spans="1:32" x14ac:dyDescent="0.3">
      <c r="A8" s="26">
        <v>39090</v>
      </c>
      <c r="B8" s="27">
        <v>5968.35</v>
      </c>
      <c r="C8" s="27">
        <v>6069.9</v>
      </c>
      <c r="D8" s="27">
        <v>6069.9</v>
      </c>
      <c r="E8" s="27">
        <v>5951.6</v>
      </c>
      <c r="F8" s="27" t="s">
        <v>110</v>
      </c>
      <c r="G8" s="28">
        <v>-1.3299999999999999E-2</v>
      </c>
      <c r="H8">
        <f t="shared" si="4"/>
        <v>-1.6730094400237119E-2</v>
      </c>
      <c r="J8">
        <v>-1.4999999999999999E-2</v>
      </c>
      <c r="L8" s="24">
        <v>-0.02</v>
      </c>
      <c r="M8" s="24">
        <v>333</v>
      </c>
      <c r="N8" s="23" t="s">
        <v>121</v>
      </c>
      <c r="O8" s="29">
        <f>M8/$U$21</f>
        <v>9.3961625282167047E-2</v>
      </c>
      <c r="P8" s="29">
        <f>O8</f>
        <v>9.3961625282167047E-2</v>
      </c>
    </row>
    <row r="9" spans="1:32" x14ac:dyDescent="0.3">
      <c r="A9" s="19">
        <v>39091</v>
      </c>
      <c r="B9" s="20">
        <v>5875.3</v>
      </c>
      <c r="C9" s="20">
        <v>5971.8</v>
      </c>
      <c r="D9" s="20">
        <v>6000.75</v>
      </c>
      <c r="E9" s="20">
        <v>5864.3</v>
      </c>
      <c r="F9" s="20" t="s">
        <v>110</v>
      </c>
      <c r="G9" s="21">
        <v>-1.5599999999999999E-2</v>
      </c>
      <c r="H9">
        <f t="shared" si="4"/>
        <v>-1.6159281958538465E-2</v>
      </c>
      <c r="J9">
        <v>-0.01</v>
      </c>
      <c r="L9" s="24">
        <v>-1.4999999999999999E-2</v>
      </c>
      <c r="M9" s="24">
        <v>158</v>
      </c>
      <c r="N9" s="23" t="s">
        <v>122</v>
      </c>
      <c r="O9" s="29">
        <f t="shared" ref="O9:O17" si="5">M9/$U$21</f>
        <v>4.4582392776523705E-2</v>
      </c>
      <c r="P9" s="29">
        <f>O9+P8</f>
        <v>0.13854401805869077</v>
      </c>
      <c r="T9" t="s">
        <v>123</v>
      </c>
      <c r="U9">
        <v>-4.9979241362887745E-4</v>
      </c>
    </row>
    <row r="10" spans="1:32" x14ac:dyDescent="0.3">
      <c r="A10" s="26">
        <v>39092</v>
      </c>
      <c r="B10" s="27">
        <v>5723.05</v>
      </c>
      <c r="C10" s="27">
        <v>5859.9</v>
      </c>
      <c r="D10" s="27">
        <v>5894.4</v>
      </c>
      <c r="E10" s="27">
        <v>5709.2</v>
      </c>
      <c r="F10" s="27" t="s">
        <v>110</v>
      </c>
      <c r="G10" s="28">
        <v>-2.5899999999999999E-2</v>
      </c>
      <c r="H10" s="15">
        <f t="shared" si="4"/>
        <v>-2.335364084711334E-2</v>
      </c>
      <c r="J10">
        <v>-5.0000000000000001E-3</v>
      </c>
      <c r="L10" s="24">
        <v>-0.01</v>
      </c>
      <c r="M10" s="24">
        <v>269</v>
      </c>
      <c r="N10" s="23" t="s">
        <v>124</v>
      </c>
      <c r="O10" s="29">
        <f t="shared" si="5"/>
        <v>7.5902934537246045E-2</v>
      </c>
      <c r="P10" s="29">
        <f t="shared" ref="P10:P17" si="6">O10+P9</f>
        <v>0.21444695259593682</v>
      </c>
      <c r="T10" t="s">
        <v>125</v>
      </c>
      <c r="U10">
        <v>2.7746254378082193E-4</v>
      </c>
    </row>
    <row r="11" spans="1:32" x14ac:dyDescent="0.3">
      <c r="A11" s="19">
        <v>39093</v>
      </c>
      <c r="B11" s="20">
        <v>5748.75</v>
      </c>
      <c r="C11" s="20">
        <v>5720.55</v>
      </c>
      <c r="D11" s="20">
        <v>5816.5</v>
      </c>
      <c r="E11" s="20">
        <v>5684.7</v>
      </c>
      <c r="F11" s="20" t="s">
        <v>110</v>
      </c>
      <c r="G11" s="21">
        <v>4.4999999999999997E-3</v>
      </c>
      <c r="H11">
        <f t="shared" si="4"/>
        <v>4.9295959304611996E-3</v>
      </c>
      <c r="J11">
        <v>0</v>
      </c>
      <c r="L11" s="24">
        <v>-5.0000000000000001E-3</v>
      </c>
      <c r="M11" s="24">
        <v>441</v>
      </c>
      <c r="N11" s="23" t="s">
        <v>126</v>
      </c>
      <c r="O11" s="29">
        <f t="shared" si="5"/>
        <v>0.12443566591422121</v>
      </c>
      <c r="P11" s="29">
        <f t="shared" si="6"/>
        <v>0.33888261851015805</v>
      </c>
      <c r="T11" t="s">
        <v>127</v>
      </c>
      <c r="U11">
        <v>-5.1620238006964622E-4</v>
      </c>
    </row>
    <row r="12" spans="1:32" x14ac:dyDescent="0.3">
      <c r="A12" s="26">
        <v>39094</v>
      </c>
      <c r="B12" s="27">
        <v>6157.95</v>
      </c>
      <c r="C12" s="27">
        <v>5826.65</v>
      </c>
      <c r="D12" s="27">
        <v>6184.6</v>
      </c>
      <c r="E12" s="27">
        <v>5826.65</v>
      </c>
      <c r="F12" s="27" t="s">
        <v>110</v>
      </c>
      <c r="G12" s="28">
        <v>7.1199999999999999E-2</v>
      </c>
      <c r="H12" s="15">
        <f t="shared" si="4"/>
        <v>5.6859430375945048E-2</v>
      </c>
      <c r="J12">
        <v>5.0000000000000001E-3</v>
      </c>
      <c r="L12" s="24">
        <v>0</v>
      </c>
      <c r="M12" s="24">
        <v>641</v>
      </c>
      <c r="N12" s="23" t="s">
        <v>128</v>
      </c>
      <c r="O12" s="29">
        <f t="shared" si="5"/>
        <v>0.18086907449209932</v>
      </c>
      <c r="P12" s="29">
        <f t="shared" si="6"/>
        <v>0.51975169300225743</v>
      </c>
      <c r="T12" t="s">
        <v>129</v>
      </c>
      <c r="U12" t="e">
        <v>#N/A</v>
      </c>
    </row>
    <row r="13" spans="1:32" x14ac:dyDescent="0.3">
      <c r="A13" s="19">
        <v>39097</v>
      </c>
      <c r="B13" s="20">
        <v>6164.8</v>
      </c>
      <c r="C13" s="20">
        <v>6191</v>
      </c>
      <c r="D13" s="20">
        <v>6221.4</v>
      </c>
      <c r="E13" s="20">
        <v>6144.85</v>
      </c>
      <c r="F13" s="20" t="s">
        <v>110</v>
      </c>
      <c r="G13" s="21">
        <v>1.1000000000000001E-3</v>
      </c>
      <c r="H13">
        <f t="shared" si="4"/>
        <v>-4.2319496042642251E-3</v>
      </c>
      <c r="J13">
        <v>0.01</v>
      </c>
      <c r="L13" s="24">
        <v>5.0000000000000001E-3</v>
      </c>
      <c r="M13" s="24">
        <v>618</v>
      </c>
      <c r="N13" s="23" t="s">
        <v>130</v>
      </c>
      <c r="O13" s="29">
        <f t="shared" si="5"/>
        <v>0.17437923250564333</v>
      </c>
      <c r="P13" s="29">
        <f t="shared" si="6"/>
        <v>0.69413092550790079</v>
      </c>
      <c r="T13" t="s">
        <v>131</v>
      </c>
      <c r="U13">
        <v>1.6517762608340578E-2</v>
      </c>
    </row>
    <row r="14" spans="1:32" x14ac:dyDescent="0.3">
      <c r="A14" s="26">
        <v>39098</v>
      </c>
      <c r="B14" s="27">
        <v>6157.4</v>
      </c>
      <c r="C14" s="27">
        <v>6188.1</v>
      </c>
      <c r="D14" s="27">
        <v>6212.1</v>
      </c>
      <c r="E14" s="27">
        <v>6103.1</v>
      </c>
      <c r="F14" s="27" t="s">
        <v>110</v>
      </c>
      <c r="G14" s="28">
        <v>-1.1999999999999999E-3</v>
      </c>
      <c r="H14">
        <f t="shared" si="4"/>
        <v>-4.9611350818507659E-3</v>
      </c>
      <c r="J14">
        <v>1.4999999999999999E-2</v>
      </c>
      <c r="L14" s="24">
        <v>0.01</v>
      </c>
      <c r="M14" s="24">
        <v>369</v>
      </c>
      <c r="N14" s="23" t="s">
        <v>132</v>
      </c>
      <c r="O14" s="29">
        <f t="shared" si="5"/>
        <v>0.10411963882618511</v>
      </c>
      <c r="P14" s="29">
        <f t="shared" si="6"/>
        <v>0.79825056433408592</v>
      </c>
      <c r="T14" t="s">
        <v>133</v>
      </c>
      <c r="U14">
        <v>2.7283648158549407E-4</v>
      </c>
    </row>
    <row r="15" spans="1:32" x14ac:dyDescent="0.3">
      <c r="A15" s="19">
        <v>39099</v>
      </c>
      <c r="B15" s="20">
        <v>6215.2</v>
      </c>
      <c r="C15" s="20">
        <v>6168.6</v>
      </c>
      <c r="D15" s="20">
        <v>6247.05</v>
      </c>
      <c r="E15" s="20">
        <v>6143.75</v>
      </c>
      <c r="F15" s="20" t="s">
        <v>110</v>
      </c>
      <c r="G15" s="21">
        <v>9.4000000000000004E-3</v>
      </c>
      <c r="H15">
        <f t="shared" si="4"/>
        <v>7.5543883539213839E-3</v>
      </c>
      <c r="J15">
        <v>0.02</v>
      </c>
      <c r="L15" s="24">
        <v>1.4999999999999999E-2</v>
      </c>
      <c r="M15" s="24">
        <v>265</v>
      </c>
      <c r="N15" s="23" t="s">
        <v>134</v>
      </c>
      <c r="O15" s="29">
        <f t="shared" si="5"/>
        <v>7.4774266365688485E-2</v>
      </c>
      <c r="P15" s="29">
        <f t="shared" si="6"/>
        <v>0.87302483069977443</v>
      </c>
      <c r="T15" t="s">
        <v>135</v>
      </c>
      <c r="U15">
        <v>4.106195712020023</v>
      </c>
    </row>
    <row r="16" spans="1:32" x14ac:dyDescent="0.3">
      <c r="A16" s="26">
        <v>39100</v>
      </c>
      <c r="B16" s="27">
        <v>6189.5</v>
      </c>
      <c r="C16" s="27">
        <v>6239.2</v>
      </c>
      <c r="D16" s="27">
        <v>6292.9</v>
      </c>
      <c r="E16" s="27">
        <v>6154.9</v>
      </c>
      <c r="F16" s="27" t="s">
        <v>110</v>
      </c>
      <c r="G16" s="28">
        <v>-4.1000000000000003E-3</v>
      </c>
      <c r="H16">
        <f t="shared" si="4"/>
        <v>-7.9657648416463361E-3</v>
      </c>
      <c r="L16" s="24">
        <v>0.02</v>
      </c>
      <c r="M16" s="24">
        <v>159</v>
      </c>
      <c r="N16" s="23" t="s">
        <v>136</v>
      </c>
      <c r="O16" s="29">
        <f t="shared" si="5"/>
        <v>4.4864559819413091E-2</v>
      </c>
      <c r="P16" s="29">
        <f t="shared" si="6"/>
        <v>0.9178893905191875</v>
      </c>
      <c r="Q16" t="s">
        <v>94</v>
      </c>
      <c r="T16" t="s">
        <v>137</v>
      </c>
      <c r="U16">
        <v>0.15360173683578818</v>
      </c>
    </row>
    <row r="17" spans="1:21" x14ac:dyDescent="0.3">
      <c r="A17" s="19">
        <v>39101</v>
      </c>
      <c r="B17" s="20">
        <v>6184.9</v>
      </c>
      <c r="C17" s="20">
        <v>6254.5</v>
      </c>
      <c r="D17" s="20">
        <v>6254.75</v>
      </c>
      <c r="E17" s="20">
        <v>6104.2</v>
      </c>
      <c r="F17" s="20" t="s">
        <v>110</v>
      </c>
      <c r="G17" s="21">
        <v>-6.9999999999999999E-4</v>
      </c>
      <c r="H17">
        <f t="shared" si="4"/>
        <v>-1.1127987848748959E-2</v>
      </c>
      <c r="L17" s="24" t="s">
        <v>138</v>
      </c>
      <c r="M17" s="24">
        <v>291</v>
      </c>
      <c r="N17" s="23" t="s">
        <v>139</v>
      </c>
      <c r="O17" s="29">
        <f t="shared" si="5"/>
        <v>8.2110609480812641E-2</v>
      </c>
      <c r="P17" s="29">
        <f t="shared" si="6"/>
        <v>1.0000000000000002</v>
      </c>
      <c r="T17" t="s">
        <v>118</v>
      </c>
      <c r="U17">
        <v>0.20401043753141229</v>
      </c>
    </row>
    <row r="18" spans="1:21" x14ac:dyDescent="0.3">
      <c r="A18" s="26">
        <v>39104</v>
      </c>
      <c r="B18" s="27">
        <v>6175.45</v>
      </c>
      <c r="C18" s="27">
        <v>6209.75</v>
      </c>
      <c r="D18" s="27">
        <v>6224.1</v>
      </c>
      <c r="E18" s="27">
        <v>6135.4</v>
      </c>
      <c r="F18" s="27" t="s">
        <v>110</v>
      </c>
      <c r="G18" s="28">
        <v>-1.5E-3</v>
      </c>
      <c r="H18">
        <f t="shared" si="4"/>
        <v>-5.5235718024075333E-3</v>
      </c>
      <c r="T18" t="s">
        <v>140</v>
      </c>
      <c r="U18">
        <v>-9.6368744365473644E-2</v>
      </c>
    </row>
    <row r="19" spans="1:21" x14ac:dyDescent="0.3">
      <c r="A19" s="19">
        <v>39105</v>
      </c>
      <c r="B19" s="20">
        <v>6010.8</v>
      </c>
      <c r="C19" s="20">
        <v>6167.85</v>
      </c>
      <c r="D19" s="20">
        <v>6172.25</v>
      </c>
      <c r="E19" s="20">
        <v>5989.85</v>
      </c>
      <c r="F19" s="20" t="s">
        <v>110</v>
      </c>
      <c r="G19" s="21">
        <v>-2.6700000000000002E-2</v>
      </c>
      <c r="H19" s="15">
        <f t="shared" si="4"/>
        <v>-2.5462681485444713E-2</v>
      </c>
      <c r="T19" t="s">
        <v>141</v>
      </c>
      <c r="U19">
        <v>0.10764169316593866</v>
      </c>
    </row>
    <row r="20" spans="1:21" x14ac:dyDescent="0.3">
      <c r="A20" s="26">
        <v>39106</v>
      </c>
      <c r="B20" s="27">
        <v>6055.5</v>
      </c>
      <c r="C20" s="27">
        <v>6082.85</v>
      </c>
      <c r="D20" s="27">
        <v>6098.05</v>
      </c>
      <c r="E20" s="27">
        <v>5989.6</v>
      </c>
      <c r="F20" s="27" t="s">
        <v>110</v>
      </c>
      <c r="G20" s="28">
        <v>7.4000000000000003E-3</v>
      </c>
      <c r="H20">
        <f t="shared" si="4"/>
        <v>-4.4962476470733889E-3</v>
      </c>
      <c r="T20" t="s">
        <v>142</v>
      </c>
      <c r="U20">
        <v>-1.7712643139007416</v>
      </c>
    </row>
    <row r="21" spans="1:21" ht="15" thickBot="1" x14ac:dyDescent="0.35">
      <c r="A21" s="19">
        <v>39107</v>
      </c>
      <c r="B21" s="20">
        <v>6107.6</v>
      </c>
      <c r="C21" s="20">
        <v>6094.05</v>
      </c>
      <c r="D21" s="20">
        <v>6126.4</v>
      </c>
      <c r="E21" s="20">
        <v>6051.25</v>
      </c>
      <c r="F21" s="20" t="s">
        <v>110</v>
      </c>
      <c r="G21" s="21">
        <v>8.6E-3</v>
      </c>
      <c r="H21">
        <f t="shared" si="4"/>
        <v>2.2234802799452223E-3</v>
      </c>
      <c r="T21" s="30" t="s">
        <v>108</v>
      </c>
      <c r="U21" s="30">
        <v>3544</v>
      </c>
    </row>
    <row r="22" spans="1:21" x14ac:dyDescent="0.3">
      <c r="A22" s="26">
        <v>39111</v>
      </c>
      <c r="B22" s="27">
        <v>5978.9</v>
      </c>
      <c r="C22" s="27">
        <v>6139.75</v>
      </c>
      <c r="D22" s="27">
        <v>6148.55</v>
      </c>
      <c r="E22" s="27">
        <v>5953.3</v>
      </c>
      <c r="F22" s="27" t="s">
        <v>110</v>
      </c>
      <c r="G22" s="28">
        <v>-2.1100000000000001E-2</v>
      </c>
      <c r="H22" s="15">
        <f t="shared" si="4"/>
        <v>-2.6198135103220874E-2</v>
      </c>
      <c r="U22">
        <v>0</v>
      </c>
    </row>
    <row r="23" spans="1:21" x14ac:dyDescent="0.3">
      <c r="A23" s="19">
        <v>39113</v>
      </c>
      <c r="B23" s="20">
        <v>5953.95</v>
      </c>
      <c r="C23" s="20">
        <v>5980.05</v>
      </c>
      <c r="D23" s="20">
        <v>6100.5</v>
      </c>
      <c r="E23" s="20">
        <v>5901.65</v>
      </c>
      <c r="F23" s="20" t="s">
        <v>110</v>
      </c>
      <c r="G23" s="21">
        <v>-4.1999999999999997E-3</v>
      </c>
      <c r="H23">
        <f t="shared" si="4"/>
        <v>-4.3645120024080677E-3</v>
      </c>
    </row>
    <row r="24" spans="1:21" x14ac:dyDescent="0.3">
      <c r="A24" s="26">
        <v>39114</v>
      </c>
      <c r="B24" s="27">
        <v>6115.2</v>
      </c>
      <c r="C24" s="27">
        <v>5976.25</v>
      </c>
      <c r="D24" s="27">
        <v>6152.25</v>
      </c>
      <c r="E24" s="27">
        <v>5951.05</v>
      </c>
      <c r="F24" s="27" t="s">
        <v>110</v>
      </c>
      <c r="G24" s="28">
        <v>2.7099999999999999E-2</v>
      </c>
      <c r="H24" s="15">
        <f t="shared" si="4"/>
        <v>2.3250366032210805E-2</v>
      </c>
    </row>
    <row r="25" spans="1:21" x14ac:dyDescent="0.3">
      <c r="A25" s="19">
        <v>39115</v>
      </c>
      <c r="B25" s="20">
        <v>6075.35</v>
      </c>
      <c r="C25" s="20">
        <v>6132.45</v>
      </c>
      <c r="D25" s="20">
        <v>6176</v>
      </c>
      <c r="E25" s="20">
        <v>6059.7</v>
      </c>
      <c r="F25" s="20" t="s">
        <v>110</v>
      </c>
      <c r="G25" s="21">
        <v>-6.4999999999999997E-3</v>
      </c>
      <c r="H25">
        <f t="shared" si="4"/>
        <v>-9.3111236129115541E-3</v>
      </c>
    </row>
    <row r="26" spans="1:21" x14ac:dyDescent="0.3">
      <c r="A26" s="26">
        <v>39118</v>
      </c>
      <c r="B26" s="27">
        <v>6089.2</v>
      </c>
      <c r="C26" s="27">
        <v>6120.1</v>
      </c>
      <c r="D26" s="27">
        <v>6144.65</v>
      </c>
      <c r="E26" s="27">
        <v>6047.55</v>
      </c>
      <c r="F26" s="27" t="s">
        <v>110</v>
      </c>
      <c r="G26" s="28">
        <v>2.3E-3</v>
      </c>
      <c r="H26">
        <f t="shared" si="4"/>
        <v>-5.0489371088708592E-3</v>
      </c>
    </row>
    <row r="27" spans="1:21" x14ac:dyDescent="0.3">
      <c r="A27" s="19">
        <v>39119</v>
      </c>
      <c r="B27" s="20">
        <v>6092.2</v>
      </c>
      <c r="C27" s="20">
        <v>6095.8</v>
      </c>
      <c r="D27" s="20">
        <v>6170.6</v>
      </c>
      <c r="E27" s="20">
        <v>6075.25</v>
      </c>
      <c r="F27" s="20" t="s">
        <v>110</v>
      </c>
      <c r="G27" s="21">
        <v>5.0000000000000001E-4</v>
      </c>
      <c r="H27">
        <f t="shared" si="4"/>
        <v>-5.9057055677685683E-4</v>
      </c>
    </row>
    <row r="28" spans="1:21" x14ac:dyDescent="0.3">
      <c r="A28" s="26">
        <v>39120</v>
      </c>
      <c r="B28" s="27">
        <v>6157.15</v>
      </c>
      <c r="C28" s="27">
        <v>6104.7</v>
      </c>
      <c r="D28" s="27">
        <v>6173.95</v>
      </c>
      <c r="E28" s="27">
        <v>6095.05</v>
      </c>
      <c r="F28" s="27" t="s">
        <v>110</v>
      </c>
      <c r="G28" s="28">
        <v>1.0699999999999999E-2</v>
      </c>
      <c r="H28">
        <f t="shared" si="4"/>
        <v>8.591740789883175E-3</v>
      </c>
    </row>
    <row r="29" spans="1:21" x14ac:dyDescent="0.3">
      <c r="A29" s="19">
        <v>39121</v>
      </c>
      <c r="B29" s="20">
        <v>6208.7</v>
      </c>
      <c r="C29" s="20">
        <v>6148.65</v>
      </c>
      <c r="D29" s="20">
        <v>6231.45</v>
      </c>
      <c r="E29" s="20">
        <v>6146.75</v>
      </c>
      <c r="F29" s="20" t="s">
        <v>110</v>
      </c>
      <c r="G29" s="21">
        <v>8.3999999999999995E-3</v>
      </c>
      <c r="H29">
        <f t="shared" si="4"/>
        <v>9.7663714799183857E-3</v>
      </c>
    </row>
    <row r="30" spans="1:21" x14ac:dyDescent="0.3">
      <c r="A30" s="26">
        <v>39122</v>
      </c>
      <c r="B30" s="27">
        <v>6184.45</v>
      </c>
      <c r="C30" s="27">
        <v>6211.45</v>
      </c>
      <c r="D30" s="27">
        <v>6248.6</v>
      </c>
      <c r="E30" s="27">
        <v>6107.5</v>
      </c>
      <c r="F30" s="27" t="s">
        <v>110</v>
      </c>
      <c r="G30" s="28">
        <v>-3.8999999999999998E-3</v>
      </c>
      <c r="H30">
        <f t="shared" si="4"/>
        <v>-4.3468111310563558E-3</v>
      </c>
    </row>
    <row r="31" spans="1:21" x14ac:dyDescent="0.3">
      <c r="A31" s="19">
        <v>39125</v>
      </c>
      <c r="B31" s="20">
        <v>6031.65</v>
      </c>
      <c r="C31" s="20">
        <v>6085.8</v>
      </c>
      <c r="D31" s="20">
        <v>6124.2</v>
      </c>
      <c r="E31" s="20">
        <v>5957.3</v>
      </c>
      <c r="F31" s="20" t="s">
        <v>110</v>
      </c>
      <c r="G31" s="21">
        <v>-2.47E-2</v>
      </c>
      <c r="H31">
        <f t="shared" si="4"/>
        <v>-8.8977620033521554E-3</v>
      </c>
    </row>
    <row r="32" spans="1:21" x14ac:dyDescent="0.3">
      <c r="A32" s="26">
        <v>39126</v>
      </c>
      <c r="B32" s="27">
        <v>5946.45</v>
      </c>
      <c r="C32" s="27">
        <v>6026.35</v>
      </c>
      <c r="D32" s="27">
        <v>6100.45</v>
      </c>
      <c r="E32" s="27">
        <v>5890.3</v>
      </c>
      <c r="F32" s="27" t="s">
        <v>110</v>
      </c>
      <c r="G32" s="28">
        <v>-1.41E-2</v>
      </c>
      <c r="H32">
        <f t="shared" si="4"/>
        <v>-1.325844001758951E-2</v>
      </c>
    </row>
    <row r="33" spans="1:8" x14ac:dyDescent="0.3">
      <c r="A33" s="19">
        <v>39127</v>
      </c>
      <c r="B33" s="20">
        <v>5672.55</v>
      </c>
      <c r="C33" s="20">
        <v>5841.2</v>
      </c>
      <c r="D33" s="20">
        <v>5841.2</v>
      </c>
      <c r="E33" s="20">
        <v>5561</v>
      </c>
      <c r="F33" s="20" t="s">
        <v>110</v>
      </c>
      <c r="G33" s="21">
        <v>-4.6100000000000002E-2</v>
      </c>
      <c r="H33" s="15">
        <f t="shared" si="4"/>
        <v>-2.8872491953708081E-2</v>
      </c>
    </row>
    <row r="34" spans="1:8" x14ac:dyDescent="0.3">
      <c r="A34" s="26">
        <v>39128</v>
      </c>
      <c r="B34" s="27">
        <v>5841.65</v>
      </c>
      <c r="C34" s="27">
        <v>5702.35</v>
      </c>
      <c r="D34" s="27">
        <v>5852.5</v>
      </c>
      <c r="E34" s="27">
        <v>5702.35</v>
      </c>
      <c r="F34" s="27" t="s">
        <v>110</v>
      </c>
      <c r="G34" s="28">
        <v>2.98E-2</v>
      </c>
      <c r="H34" s="15">
        <f t="shared" si="4"/>
        <v>2.4428525081764407E-2</v>
      </c>
    </row>
    <row r="35" spans="1:8" x14ac:dyDescent="0.3">
      <c r="A35" s="19">
        <v>39132</v>
      </c>
      <c r="B35" s="20">
        <v>5917.45</v>
      </c>
      <c r="C35" s="20">
        <v>5858.15</v>
      </c>
      <c r="D35" s="20">
        <v>5948.15</v>
      </c>
      <c r="E35" s="20">
        <v>5836.85</v>
      </c>
      <c r="F35" s="20" t="s">
        <v>110</v>
      </c>
      <c r="G35" s="21">
        <v>1.2999999999999999E-2</v>
      </c>
      <c r="H35">
        <f t="shared" si="4"/>
        <v>1.0122649641951842E-2</v>
      </c>
    </row>
    <row r="36" spans="1:8" x14ac:dyDescent="0.3">
      <c r="A36" s="26">
        <v>39133</v>
      </c>
      <c r="B36" s="27">
        <v>5841.25</v>
      </c>
      <c r="C36" s="27">
        <v>5927.5</v>
      </c>
      <c r="D36" s="27">
        <v>5945.85</v>
      </c>
      <c r="E36" s="27">
        <v>5825.45</v>
      </c>
      <c r="F36" s="27" t="s">
        <v>110</v>
      </c>
      <c r="G36" s="28">
        <v>-1.29E-2</v>
      </c>
      <c r="H36">
        <f t="shared" si="4"/>
        <v>-1.4550822437789962E-2</v>
      </c>
    </row>
    <row r="37" spans="1:8" x14ac:dyDescent="0.3">
      <c r="A37" s="19">
        <v>39134</v>
      </c>
      <c r="B37" s="20">
        <v>5816.95</v>
      </c>
      <c r="C37" s="20">
        <v>5855.2</v>
      </c>
      <c r="D37" s="20">
        <v>5868.9</v>
      </c>
      <c r="E37" s="20">
        <v>5787.6</v>
      </c>
      <c r="F37" s="20" t="s">
        <v>110</v>
      </c>
      <c r="G37" s="21">
        <v>-4.1999999999999997E-3</v>
      </c>
      <c r="H37">
        <f t="shared" si="4"/>
        <v>-6.5326547342533133E-3</v>
      </c>
    </row>
    <row r="38" spans="1:8" x14ac:dyDescent="0.3">
      <c r="A38" s="26">
        <v>39135</v>
      </c>
      <c r="B38" s="27">
        <v>5647.65</v>
      </c>
      <c r="C38" s="27">
        <v>5825.45</v>
      </c>
      <c r="D38" s="27">
        <v>5854.4</v>
      </c>
      <c r="E38" s="27">
        <v>5627.55</v>
      </c>
      <c r="F38" s="27" t="s">
        <v>110</v>
      </c>
      <c r="G38" s="28">
        <v>-2.9100000000000001E-2</v>
      </c>
      <c r="H38" s="15">
        <f t="shared" si="4"/>
        <v>-3.0521247285617451E-2</v>
      </c>
    </row>
    <row r="39" spans="1:8" x14ac:dyDescent="0.3">
      <c r="A39" s="19">
        <v>39136</v>
      </c>
      <c r="B39" s="20">
        <v>5473.6</v>
      </c>
      <c r="C39" s="20">
        <v>5721.4</v>
      </c>
      <c r="D39" s="20">
        <v>5738</v>
      </c>
      <c r="E39" s="20">
        <v>5427.35</v>
      </c>
      <c r="F39" s="20" t="s">
        <v>110</v>
      </c>
      <c r="G39" s="21">
        <v>-3.0800000000000001E-2</v>
      </c>
      <c r="H39" s="15">
        <f t="shared" si="4"/>
        <v>-4.3311077708253098E-2</v>
      </c>
    </row>
    <row r="40" spans="1:8" x14ac:dyDescent="0.3">
      <c r="A40" s="26">
        <v>39139</v>
      </c>
      <c r="B40" s="27">
        <v>5533.75</v>
      </c>
      <c r="C40" s="27">
        <v>5493.6</v>
      </c>
      <c r="D40" s="27">
        <v>5579.1</v>
      </c>
      <c r="E40" s="27">
        <v>5376.65</v>
      </c>
      <c r="F40" s="27" t="s">
        <v>110</v>
      </c>
      <c r="G40" s="28">
        <v>1.0999999999999999E-2</v>
      </c>
      <c r="H40">
        <f t="shared" si="4"/>
        <v>7.3085044415318974E-3</v>
      </c>
    </row>
    <row r="41" spans="1:8" x14ac:dyDescent="0.3">
      <c r="A41" s="19">
        <v>39140</v>
      </c>
      <c r="B41" s="20">
        <v>5464.65</v>
      </c>
      <c r="C41" s="20">
        <v>5552.3</v>
      </c>
      <c r="D41" s="20">
        <v>5616.25</v>
      </c>
      <c r="E41" s="20">
        <v>5407.3</v>
      </c>
      <c r="F41" s="20" t="s">
        <v>110</v>
      </c>
      <c r="G41" s="21">
        <v>-1.2500000000000001E-2</v>
      </c>
      <c r="H41">
        <f t="shared" si="4"/>
        <v>-1.5786250742935458E-2</v>
      </c>
    </row>
    <row r="42" spans="1:8" x14ac:dyDescent="0.3">
      <c r="A42" s="26">
        <v>39141</v>
      </c>
      <c r="B42" s="27">
        <v>5240.3</v>
      </c>
      <c r="C42" s="27">
        <v>5294.7</v>
      </c>
      <c r="D42" s="27">
        <v>5381.55</v>
      </c>
      <c r="E42" s="27">
        <v>5112.1499999999996</v>
      </c>
      <c r="F42" s="27" t="s">
        <v>110</v>
      </c>
      <c r="G42" s="28">
        <v>-4.1099999999999998E-2</v>
      </c>
      <c r="H42">
        <f t="shared" si="4"/>
        <v>-1.0274425368764923E-2</v>
      </c>
    </row>
    <row r="43" spans="1:8" x14ac:dyDescent="0.3">
      <c r="A43" s="19">
        <v>39142</v>
      </c>
      <c r="B43" s="20">
        <v>5388.95</v>
      </c>
      <c r="C43" s="20">
        <v>5262.35</v>
      </c>
      <c r="D43" s="20">
        <v>5406.35</v>
      </c>
      <c r="E43" s="20">
        <v>5213.3500000000004</v>
      </c>
      <c r="F43" s="20" t="s">
        <v>110</v>
      </c>
      <c r="G43" s="21">
        <v>2.8400000000000002E-2</v>
      </c>
      <c r="H43" s="15">
        <f t="shared" si="4"/>
        <v>2.4057692855853269E-2</v>
      </c>
    </row>
    <row r="44" spans="1:8" x14ac:dyDescent="0.3">
      <c r="A44" s="26">
        <v>39143</v>
      </c>
      <c r="B44" s="27">
        <v>5218.95</v>
      </c>
      <c r="C44" s="27">
        <v>5395.4</v>
      </c>
      <c r="D44" s="27">
        <v>5401.15</v>
      </c>
      <c r="E44" s="27">
        <v>5196.1499999999996</v>
      </c>
      <c r="F44" s="27" t="s">
        <v>110</v>
      </c>
      <c r="G44" s="28">
        <v>-3.15E-2</v>
      </c>
      <c r="H44" s="15">
        <f t="shared" si="4"/>
        <v>-3.2703784705489833E-2</v>
      </c>
    </row>
    <row r="45" spans="1:8" x14ac:dyDescent="0.3">
      <c r="A45" s="19">
        <v>39146</v>
      </c>
      <c r="B45" s="20">
        <v>5040.1000000000004</v>
      </c>
      <c r="C45" s="20">
        <v>5135.75</v>
      </c>
      <c r="D45" s="20">
        <v>5135.75</v>
      </c>
      <c r="E45" s="20">
        <v>4980.25</v>
      </c>
      <c r="F45" s="20" t="s">
        <v>110</v>
      </c>
      <c r="G45" s="21">
        <v>-3.4299999999999997E-2</v>
      </c>
      <c r="H45" s="15">
        <f t="shared" si="4"/>
        <v>-1.8624348926641606E-2</v>
      </c>
    </row>
    <row r="46" spans="1:8" x14ac:dyDescent="0.3">
      <c r="A46" s="26">
        <v>39147</v>
      </c>
      <c r="B46" s="27">
        <v>5110.1499999999996</v>
      </c>
      <c r="C46" s="27">
        <v>5061.3999999999996</v>
      </c>
      <c r="D46" s="27">
        <v>5182.45</v>
      </c>
      <c r="E46" s="27">
        <v>5005.95</v>
      </c>
      <c r="F46" s="27" t="s">
        <v>110</v>
      </c>
      <c r="G46" s="28">
        <v>1.3899999999999999E-2</v>
      </c>
      <c r="H46">
        <f t="shared" si="4"/>
        <v>9.6317224483344534E-3</v>
      </c>
    </row>
    <row r="47" spans="1:8" x14ac:dyDescent="0.3">
      <c r="A47" s="19">
        <v>39148</v>
      </c>
      <c r="B47" s="20">
        <v>4993.55</v>
      </c>
      <c r="C47" s="20">
        <v>5185.1000000000004</v>
      </c>
      <c r="D47" s="20">
        <v>5214.3999999999996</v>
      </c>
      <c r="E47" s="20">
        <v>4950.5</v>
      </c>
      <c r="F47" s="20" t="s">
        <v>110</v>
      </c>
      <c r="G47" s="21">
        <v>-2.2800000000000001E-2</v>
      </c>
      <c r="H47" s="15">
        <f t="shared" si="4"/>
        <v>-3.6942392625021726E-2</v>
      </c>
    </row>
    <row r="48" spans="1:8" x14ac:dyDescent="0.3">
      <c r="A48" s="26">
        <v>39149</v>
      </c>
      <c r="B48" s="27">
        <v>5217.8500000000004</v>
      </c>
      <c r="C48" s="27">
        <v>5031.8500000000004</v>
      </c>
      <c r="D48" s="27">
        <v>5246.5</v>
      </c>
      <c r="E48" s="27">
        <v>4999.25</v>
      </c>
      <c r="F48" s="27" t="s">
        <v>110</v>
      </c>
      <c r="G48" s="28">
        <v>4.4900000000000002E-2</v>
      </c>
      <c r="H48" s="15">
        <f t="shared" si="4"/>
        <v>3.6964535906277012E-2</v>
      </c>
    </row>
    <row r="49" spans="1:8" x14ac:dyDescent="0.3">
      <c r="A49" s="19">
        <v>39150</v>
      </c>
      <c r="B49" s="20">
        <v>5187.8500000000004</v>
      </c>
      <c r="C49" s="20">
        <v>5226.05</v>
      </c>
      <c r="D49" s="20">
        <v>5316.95</v>
      </c>
      <c r="E49" s="20">
        <v>5160.6000000000004</v>
      </c>
      <c r="F49" s="20" t="s">
        <v>110</v>
      </c>
      <c r="G49" s="21">
        <v>-5.7000000000000002E-3</v>
      </c>
      <c r="H49">
        <f t="shared" si="4"/>
        <v>-7.3095358827412324E-3</v>
      </c>
    </row>
    <row r="50" spans="1:8" x14ac:dyDescent="0.3">
      <c r="A50" s="26">
        <v>39153</v>
      </c>
      <c r="B50" s="27">
        <v>5180.1000000000004</v>
      </c>
      <c r="C50" s="27">
        <v>5188.05</v>
      </c>
      <c r="D50" s="27">
        <v>5269.3</v>
      </c>
      <c r="E50" s="27">
        <v>5152.3999999999996</v>
      </c>
      <c r="F50" s="27" t="s">
        <v>110</v>
      </c>
      <c r="G50" s="28">
        <v>-1.5E-3</v>
      </c>
      <c r="H50">
        <f t="shared" si="4"/>
        <v>-1.5323676525861966E-3</v>
      </c>
    </row>
    <row r="51" spans="1:8" x14ac:dyDescent="0.3">
      <c r="A51" s="19">
        <v>39154</v>
      </c>
      <c r="B51" s="20">
        <v>5251.55</v>
      </c>
      <c r="C51" s="20">
        <v>5188.1000000000004</v>
      </c>
      <c r="D51" s="20">
        <v>5259.9</v>
      </c>
      <c r="E51" s="20">
        <v>5169.3</v>
      </c>
      <c r="F51" s="20" t="s">
        <v>110</v>
      </c>
      <c r="G51" s="21">
        <v>1.38E-2</v>
      </c>
      <c r="H51">
        <f t="shared" si="4"/>
        <v>1.2229910757309961E-2</v>
      </c>
    </row>
    <row r="52" spans="1:8" x14ac:dyDescent="0.3">
      <c r="A52" s="26">
        <v>39155</v>
      </c>
      <c r="B52" s="27">
        <v>5039.05</v>
      </c>
      <c r="C52" s="27">
        <v>5245.9</v>
      </c>
      <c r="D52" s="27">
        <v>5245.9</v>
      </c>
      <c r="E52" s="27">
        <v>5022.45</v>
      </c>
      <c r="F52" s="27" t="s">
        <v>110</v>
      </c>
      <c r="G52" s="28">
        <v>-4.0500000000000001E-2</v>
      </c>
      <c r="H52" s="15">
        <f t="shared" si="4"/>
        <v>-3.9430793572122889E-2</v>
      </c>
    </row>
    <row r="53" spans="1:8" x14ac:dyDescent="0.3">
      <c r="A53" s="19">
        <v>39156</v>
      </c>
      <c r="B53" s="20">
        <v>4965</v>
      </c>
      <c r="C53" s="20">
        <v>5048.05</v>
      </c>
      <c r="D53" s="20">
        <v>5141.8</v>
      </c>
      <c r="E53" s="20">
        <v>4949.6499999999996</v>
      </c>
      <c r="F53" s="20" t="s">
        <v>110</v>
      </c>
      <c r="G53" s="21">
        <v>-1.47E-2</v>
      </c>
      <c r="H53">
        <f t="shared" si="4"/>
        <v>-1.645189726726165E-2</v>
      </c>
    </row>
    <row r="54" spans="1:8" x14ac:dyDescent="0.3">
      <c r="A54" s="26">
        <v>39157</v>
      </c>
      <c r="B54" s="27">
        <v>4893.45</v>
      </c>
      <c r="C54" s="27">
        <v>4978.3500000000004</v>
      </c>
      <c r="D54" s="27">
        <v>4993.55</v>
      </c>
      <c r="E54" s="27">
        <v>4837.25</v>
      </c>
      <c r="F54" s="27" t="s">
        <v>110</v>
      </c>
      <c r="G54" s="28">
        <v>-1.44E-2</v>
      </c>
      <c r="H54" s="15">
        <f t="shared" si="4"/>
        <v>-1.705384314079977E-2</v>
      </c>
    </row>
    <row r="55" spans="1:8" x14ac:dyDescent="0.3">
      <c r="A55" s="19">
        <v>39160</v>
      </c>
      <c r="B55" s="20">
        <v>4979.45</v>
      </c>
      <c r="C55" s="20">
        <v>4900.1499999999996</v>
      </c>
      <c r="D55" s="20">
        <v>4992.3</v>
      </c>
      <c r="E55" s="20">
        <v>4871.45</v>
      </c>
      <c r="F55" s="20" t="s">
        <v>110</v>
      </c>
      <c r="G55" s="21">
        <v>1.7600000000000001E-2</v>
      </c>
      <c r="H55" s="15">
        <f t="shared" si="4"/>
        <v>1.6183178065977612E-2</v>
      </c>
    </row>
    <row r="56" spans="1:8" x14ac:dyDescent="0.3">
      <c r="A56" s="26">
        <v>39161</v>
      </c>
      <c r="B56" s="27">
        <v>5084.1000000000004</v>
      </c>
      <c r="C56" s="27">
        <v>5014.3500000000004</v>
      </c>
      <c r="D56" s="27">
        <v>5125.8</v>
      </c>
      <c r="E56" s="27">
        <v>5014.3500000000004</v>
      </c>
      <c r="F56" s="27" t="s">
        <v>110</v>
      </c>
      <c r="G56" s="28">
        <v>2.1000000000000001E-2</v>
      </c>
      <c r="H56">
        <f t="shared" si="4"/>
        <v>1.3910078075922103E-2</v>
      </c>
    </row>
    <row r="57" spans="1:8" x14ac:dyDescent="0.3">
      <c r="A57" s="19">
        <v>39162</v>
      </c>
      <c r="B57" s="20">
        <v>5288.4</v>
      </c>
      <c r="C57" s="20">
        <v>5104</v>
      </c>
      <c r="D57" s="20">
        <v>5299.1</v>
      </c>
      <c r="E57" s="20">
        <v>5083.45</v>
      </c>
      <c r="F57" s="20" t="s">
        <v>110</v>
      </c>
      <c r="G57" s="21">
        <v>4.02E-2</v>
      </c>
      <c r="H57" s="15">
        <f t="shared" si="4"/>
        <v>3.6128526645767954E-2</v>
      </c>
    </row>
    <row r="58" spans="1:8" x14ac:dyDescent="0.3">
      <c r="A58" s="26">
        <v>39163</v>
      </c>
      <c r="B58" s="27">
        <v>5554.75</v>
      </c>
      <c r="C58" s="27">
        <v>5349.45</v>
      </c>
      <c r="D58" s="27">
        <v>5568.3</v>
      </c>
      <c r="E58" s="27">
        <v>5349.45</v>
      </c>
      <c r="F58" s="27" t="s">
        <v>110</v>
      </c>
      <c r="G58" s="28">
        <v>5.04E-2</v>
      </c>
      <c r="H58" s="15">
        <f t="shared" si="4"/>
        <v>3.8377777154660793E-2</v>
      </c>
    </row>
    <row r="59" spans="1:8" x14ac:dyDescent="0.3">
      <c r="A59" s="19">
        <v>39164</v>
      </c>
      <c r="B59" s="20">
        <v>5518.85</v>
      </c>
      <c r="C59" s="20">
        <v>5549.4</v>
      </c>
      <c r="D59" s="20">
        <v>5594.75</v>
      </c>
      <c r="E59" s="20">
        <v>5448.85</v>
      </c>
      <c r="F59" s="20" t="s">
        <v>110</v>
      </c>
      <c r="G59" s="21">
        <v>-6.4999999999999997E-3</v>
      </c>
      <c r="H59">
        <f t="shared" si="4"/>
        <v>-5.5050996504125262E-3</v>
      </c>
    </row>
    <row r="60" spans="1:8" x14ac:dyDescent="0.3">
      <c r="A60" s="26">
        <v>39167</v>
      </c>
      <c r="B60" s="27">
        <v>5424.3</v>
      </c>
      <c r="C60" s="27">
        <v>5522.05</v>
      </c>
      <c r="D60" s="27">
        <v>5593.35</v>
      </c>
      <c r="E60" s="27">
        <v>5407.85</v>
      </c>
      <c r="F60" s="27" t="s">
        <v>110</v>
      </c>
      <c r="G60" s="28">
        <v>-1.7100000000000001E-2</v>
      </c>
      <c r="H60" s="15">
        <f t="shared" si="4"/>
        <v>-1.7701759310401029E-2</v>
      </c>
    </row>
    <row r="61" spans="1:8" x14ac:dyDescent="0.3">
      <c r="A61" s="19">
        <v>39169</v>
      </c>
      <c r="B61" s="20">
        <v>5290.15</v>
      </c>
      <c r="C61" s="20">
        <v>5375.5</v>
      </c>
      <c r="D61" s="20">
        <v>5375.5</v>
      </c>
      <c r="E61" s="20">
        <v>5270.95</v>
      </c>
      <c r="F61" s="20" t="s">
        <v>110</v>
      </c>
      <c r="G61" s="21">
        <v>-2.47E-2</v>
      </c>
      <c r="H61">
        <f t="shared" si="4"/>
        <v>-1.5877592782066852E-2</v>
      </c>
    </row>
    <row r="62" spans="1:8" x14ac:dyDescent="0.3">
      <c r="A62" s="26">
        <v>39170</v>
      </c>
      <c r="B62" s="27">
        <v>5273.2</v>
      </c>
      <c r="C62" s="27">
        <v>5298.9</v>
      </c>
      <c r="D62" s="27">
        <v>5309.9</v>
      </c>
      <c r="E62" s="27">
        <v>5164.05</v>
      </c>
      <c r="F62" s="27" t="s">
        <v>143</v>
      </c>
      <c r="G62" s="28">
        <v>-3.2000000000000002E-3</v>
      </c>
      <c r="H62">
        <f t="shared" si="4"/>
        <v>-4.8500632206684062E-3</v>
      </c>
    </row>
    <row r="63" spans="1:8" x14ac:dyDescent="0.3">
      <c r="A63" s="19">
        <v>39171</v>
      </c>
      <c r="B63" s="20">
        <v>5308.5</v>
      </c>
      <c r="C63" s="20">
        <v>5281.4</v>
      </c>
      <c r="D63" s="20">
        <v>5339.75</v>
      </c>
      <c r="E63" s="20">
        <v>5281.4</v>
      </c>
      <c r="F63" s="20" t="s">
        <v>144</v>
      </c>
      <c r="G63" s="21">
        <v>6.7000000000000002E-3</v>
      </c>
      <c r="H63">
        <f t="shared" si="4"/>
        <v>5.1312152080888332E-3</v>
      </c>
    </row>
    <row r="64" spans="1:8" x14ac:dyDescent="0.3">
      <c r="A64" s="26">
        <v>39174</v>
      </c>
      <c r="B64" s="27">
        <v>4959.6499999999996</v>
      </c>
      <c r="C64" s="27">
        <v>5267.7</v>
      </c>
      <c r="D64" s="27">
        <v>5267.7</v>
      </c>
      <c r="E64" s="27">
        <v>4946.55</v>
      </c>
      <c r="F64" s="27" t="s">
        <v>145</v>
      </c>
      <c r="G64" s="28">
        <v>-6.5699999999999995E-2</v>
      </c>
      <c r="H64" s="15">
        <f t="shared" si="4"/>
        <v>-5.847903259487066E-2</v>
      </c>
    </row>
    <row r="65" spans="1:8" x14ac:dyDescent="0.3">
      <c r="A65" s="19">
        <v>39175</v>
      </c>
      <c r="B65" s="20">
        <v>4995.1499999999996</v>
      </c>
      <c r="C65" s="20">
        <v>4961.3</v>
      </c>
      <c r="D65" s="20">
        <v>5048.6000000000004</v>
      </c>
      <c r="E65" s="20">
        <v>4921.8</v>
      </c>
      <c r="F65" s="20" t="s">
        <v>146</v>
      </c>
      <c r="G65" s="21">
        <v>7.1999999999999998E-3</v>
      </c>
      <c r="H65">
        <f t="shared" si="4"/>
        <v>6.8228085380846659E-3</v>
      </c>
    </row>
    <row r="66" spans="1:8" x14ac:dyDescent="0.3">
      <c r="A66" s="26">
        <v>39176</v>
      </c>
      <c r="B66" s="27">
        <v>5031.75</v>
      </c>
      <c r="C66" s="27">
        <v>4997.05</v>
      </c>
      <c r="D66" s="27">
        <v>5108.1499999999996</v>
      </c>
      <c r="E66" s="27">
        <v>4997.05</v>
      </c>
      <c r="F66" s="27" t="s">
        <v>147</v>
      </c>
      <c r="G66" s="28">
        <v>7.3000000000000001E-3</v>
      </c>
      <c r="H66">
        <f t="shared" si="4"/>
        <v>6.9440970172401353E-3</v>
      </c>
    </row>
    <row r="67" spans="1:8" x14ac:dyDescent="0.3">
      <c r="A67" s="19">
        <v>39177</v>
      </c>
      <c r="B67" s="20">
        <v>5129.2</v>
      </c>
      <c r="C67" s="20">
        <v>5035.8999999999996</v>
      </c>
      <c r="D67" s="20">
        <v>5151.25</v>
      </c>
      <c r="E67" s="20">
        <v>4985.3</v>
      </c>
      <c r="F67" s="20" t="s">
        <v>148</v>
      </c>
      <c r="G67" s="21">
        <v>1.9400000000000001E-2</v>
      </c>
      <c r="H67" s="15">
        <f t="shared" si="4"/>
        <v>1.8526976310093566E-2</v>
      </c>
    </row>
    <row r="68" spans="1:8" x14ac:dyDescent="0.3">
      <c r="A68" s="26">
        <v>39181</v>
      </c>
      <c r="B68" s="27">
        <v>5323.8</v>
      </c>
      <c r="C68" s="27">
        <v>5129.05</v>
      </c>
      <c r="D68" s="27">
        <v>5335.95</v>
      </c>
      <c r="E68" s="27">
        <v>5129.05</v>
      </c>
      <c r="F68" s="27" t="s">
        <v>149</v>
      </c>
      <c r="G68" s="28">
        <v>3.7900000000000003E-2</v>
      </c>
      <c r="H68" s="15">
        <f t="shared" si="4"/>
        <v>3.7969994443415443E-2</v>
      </c>
    </row>
    <row r="69" spans="1:8" x14ac:dyDescent="0.3">
      <c r="A69" s="19">
        <v>39182</v>
      </c>
      <c r="B69" s="20">
        <v>5325.5</v>
      </c>
      <c r="C69" s="20">
        <v>5335.4</v>
      </c>
      <c r="D69" s="20">
        <v>5349.75</v>
      </c>
      <c r="E69" s="20">
        <v>5229.75</v>
      </c>
      <c r="F69" s="20" t="s">
        <v>150</v>
      </c>
      <c r="G69" s="21">
        <v>2.9999999999999997E-4</v>
      </c>
      <c r="H69">
        <f t="shared" si="4"/>
        <v>-1.855530981744506E-3</v>
      </c>
    </row>
    <row r="70" spans="1:8" x14ac:dyDescent="0.3">
      <c r="A70" s="26">
        <v>39183</v>
      </c>
      <c r="B70" s="27">
        <v>5276.65</v>
      </c>
      <c r="C70" s="27">
        <v>5325.3</v>
      </c>
      <c r="D70" s="27">
        <v>5374.25</v>
      </c>
      <c r="E70" s="27">
        <v>5261.3</v>
      </c>
      <c r="F70" s="27" t="s">
        <v>151</v>
      </c>
      <c r="G70" s="28">
        <v>-9.1999999999999998E-3</v>
      </c>
      <c r="H70">
        <f t="shared" si="4"/>
        <v>-9.1356355510488693E-3</v>
      </c>
    </row>
    <row r="71" spans="1:8" x14ac:dyDescent="0.3">
      <c r="A71" s="19">
        <v>39184</v>
      </c>
      <c r="B71" s="20">
        <v>5215.1499999999996</v>
      </c>
      <c r="C71" s="20">
        <v>5241.1499999999996</v>
      </c>
      <c r="D71" s="20">
        <v>5241.1499999999996</v>
      </c>
      <c r="E71" s="20">
        <v>5176.45</v>
      </c>
      <c r="F71" s="20" t="s">
        <v>152</v>
      </c>
      <c r="G71" s="21">
        <v>-1.17E-2</v>
      </c>
      <c r="H71">
        <f t="shared" ref="H71:H134" si="7">(B71-C71)/C71</f>
        <v>-4.9607433483109626E-3</v>
      </c>
    </row>
    <row r="72" spans="1:8" x14ac:dyDescent="0.3">
      <c r="A72" s="26">
        <v>39185</v>
      </c>
      <c r="B72" s="27">
        <v>5362.1</v>
      </c>
      <c r="C72" s="27">
        <v>5234.5</v>
      </c>
      <c r="D72" s="27">
        <v>5404.1</v>
      </c>
      <c r="E72" s="27">
        <v>5230.8999999999996</v>
      </c>
      <c r="F72" s="27" t="s">
        <v>153</v>
      </c>
      <c r="G72" s="28">
        <v>2.8199999999999999E-2</v>
      </c>
      <c r="H72" s="15">
        <f t="shared" si="7"/>
        <v>2.4376731301939129E-2</v>
      </c>
    </row>
    <row r="73" spans="1:8" x14ac:dyDescent="0.3">
      <c r="A73" s="19">
        <v>39188</v>
      </c>
      <c r="B73" s="20">
        <v>5435.1</v>
      </c>
      <c r="C73" s="20">
        <v>5400.3</v>
      </c>
      <c r="D73" s="20">
        <v>5465.5</v>
      </c>
      <c r="E73" s="20">
        <v>5400.3</v>
      </c>
      <c r="F73" s="20" t="s">
        <v>154</v>
      </c>
      <c r="G73" s="21">
        <v>1.3599999999999999E-2</v>
      </c>
      <c r="H73">
        <f t="shared" si="7"/>
        <v>6.4440864396422756E-3</v>
      </c>
    </row>
    <row r="74" spans="1:8" x14ac:dyDescent="0.3">
      <c r="A74" s="26">
        <v>39189</v>
      </c>
      <c r="B74" s="27">
        <v>5455.45</v>
      </c>
      <c r="C74" s="27">
        <v>5457.2</v>
      </c>
      <c r="D74" s="27">
        <v>5522.15</v>
      </c>
      <c r="E74" s="27">
        <v>5387.5</v>
      </c>
      <c r="F74" s="27" t="s">
        <v>155</v>
      </c>
      <c r="G74" s="28">
        <v>3.7000000000000002E-3</v>
      </c>
      <c r="H74">
        <f t="shared" si="7"/>
        <v>-3.2067727039507439E-4</v>
      </c>
    </row>
    <row r="75" spans="1:8" x14ac:dyDescent="0.3">
      <c r="A75" s="19">
        <v>39190</v>
      </c>
      <c r="B75" s="20">
        <v>5513</v>
      </c>
      <c r="C75" s="20">
        <v>5474.1</v>
      </c>
      <c r="D75" s="20">
        <v>5548</v>
      </c>
      <c r="E75" s="20">
        <v>5460.15</v>
      </c>
      <c r="F75" s="20" t="s">
        <v>156</v>
      </c>
      <c r="G75" s="21">
        <v>1.0500000000000001E-2</v>
      </c>
      <c r="H75">
        <f t="shared" si="7"/>
        <v>7.1061909720318657E-3</v>
      </c>
    </row>
    <row r="76" spans="1:8" x14ac:dyDescent="0.3">
      <c r="A76" s="26">
        <v>39191</v>
      </c>
      <c r="B76" s="27">
        <v>5540.3</v>
      </c>
      <c r="C76" s="27">
        <v>5485.2</v>
      </c>
      <c r="D76" s="27">
        <v>5587.3</v>
      </c>
      <c r="E76" s="27">
        <v>5382.2</v>
      </c>
      <c r="F76" s="27" t="s">
        <v>157</v>
      </c>
      <c r="G76" s="28">
        <v>5.0000000000000001E-3</v>
      </c>
      <c r="H76">
        <f t="shared" si="7"/>
        <v>1.0045212572012026E-2</v>
      </c>
    </row>
    <row r="77" spans="1:8" x14ac:dyDescent="0.3">
      <c r="A77" s="19">
        <v>39192</v>
      </c>
      <c r="B77" s="20">
        <v>5597.55</v>
      </c>
      <c r="C77" s="20">
        <v>5552.1</v>
      </c>
      <c r="D77" s="20">
        <v>5626.85</v>
      </c>
      <c r="E77" s="20">
        <v>5514.8</v>
      </c>
      <c r="F77" s="20" t="s">
        <v>158</v>
      </c>
      <c r="G77" s="21">
        <v>1.03E-2</v>
      </c>
      <c r="H77">
        <f t="shared" si="7"/>
        <v>8.1860917490678871E-3</v>
      </c>
    </row>
    <row r="78" spans="1:8" x14ac:dyDescent="0.3">
      <c r="A78" s="26">
        <v>39195</v>
      </c>
      <c r="B78" s="27">
        <v>5550.15</v>
      </c>
      <c r="C78" s="27">
        <v>5622</v>
      </c>
      <c r="D78" s="27">
        <v>5637.1</v>
      </c>
      <c r="E78" s="27">
        <v>5536.05</v>
      </c>
      <c r="F78" s="27" t="s">
        <v>159</v>
      </c>
      <c r="G78" s="28">
        <v>-8.5000000000000006E-3</v>
      </c>
      <c r="H78">
        <f t="shared" si="7"/>
        <v>-1.2780149413020343E-2</v>
      </c>
    </row>
    <row r="79" spans="1:8" x14ac:dyDescent="0.3">
      <c r="A79" s="19">
        <v>39196</v>
      </c>
      <c r="B79" s="20">
        <v>5807.5</v>
      </c>
      <c r="C79" s="20">
        <v>5524.2</v>
      </c>
      <c r="D79" s="20">
        <v>5833.05</v>
      </c>
      <c r="E79" s="20">
        <v>5511.7</v>
      </c>
      <c r="F79" s="20" t="s">
        <v>160</v>
      </c>
      <c r="G79" s="21">
        <v>4.6399999999999997E-2</v>
      </c>
      <c r="H79" s="15">
        <f t="shared" si="7"/>
        <v>5.1283443756562068E-2</v>
      </c>
    </row>
    <row r="80" spans="1:8" x14ac:dyDescent="0.3">
      <c r="A80" s="26">
        <v>39197</v>
      </c>
      <c r="B80" s="27">
        <v>5876.45</v>
      </c>
      <c r="C80" s="27">
        <v>5724</v>
      </c>
      <c r="D80" s="27">
        <v>5905.1</v>
      </c>
      <c r="E80" s="27">
        <v>5724</v>
      </c>
      <c r="F80" s="27" t="s">
        <v>161</v>
      </c>
      <c r="G80" s="28">
        <v>1.1900000000000001E-2</v>
      </c>
      <c r="H80" s="15">
        <f t="shared" si="7"/>
        <v>2.6633473095737215E-2</v>
      </c>
    </row>
    <row r="81" spans="1:8" x14ac:dyDescent="0.3">
      <c r="A81" s="19">
        <v>39198</v>
      </c>
      <c r="B81" s="20">
        <v>5880.95</v>
      </c>
      <c r="C81" s="20">
        <v>5886.95</v>
      </c>
      <c r="D81" s="20">
        <v>5975</v>
      </c>
      <c r="E81" s="20">
        <v>5862.85</v>
      </c>
      <c r="F81" s="20" t="s">
        <v>162</v>
      </c>
      <c r="G81" s="21">
        <v>8.0000000000000004E-4</v>
      </c>
      <c r="H81">
        <f t="shared" si="7"/>
        <v>-1.0192034924706341E-3</v>
      </c>
    </row>
    <row r="82" spans="1:8" x14ac:dyDescent="0.3">
      <c r="A82" s="26">
        <v>39199</v>
      </c>
      <c r="B82" s="27">
        <v>5752.9</v>
      </c>
      <c r="C82" s="27">
        <v>5833.65</v>
      </c>
      <c r="D82" s="27">
        <v>5874.75</v>
      </c>
      <c r="E82" s="27">
        <v>5731.4</v>
      </c>
      <c r="F82" s="27" t="s">
        <v>163</v>
      </c>
      <c r="G82" s="28">
        <v>-2.18E-2</v>
      </c>
      <c r="H82">
        <f t="shared" si="7"/>
        <v>-1.3842105714261227E-2</v>
      </c>
    </row>
    <row r="83" spans="1:8" x14ac:dyDescent="0.3">
      <c r="A83" s="19">
        <v>39202</v>
      </c>
      <c r="B83" s="20">
        <v>5621</v>
      </c>
      <c r="C83" s="20">
        <v>5627.9</v>
      </c>
      <c r="D83" s="20">
        <v>5638.65</v>
      </c>
      <c r="E83" s="20">
        <v>5490.85</v>
      </c>
      <c r="F83" s="20" t="s">
        <v>164</v>
      </c>
      <c r="G83" s="21">
        <v>-2.29E-2</v>
      </c>
      <c r="H83">
        <f t="shared" si="7"/>
        <v>-1.2260345777287509E-3</v>
      </c>
    </row>
    <row r="84" spans="1:8" x14ac:dyDescent="0.3">
      <c r="A84" s="26">
        <v>39205</v>
      </c>
      <c r="B84" s="27">
        <v>5693.4</v>
      </c>
      <c r="C84" s="27">
        <v>5656.25</v>
      </c>
      <c r="D84" s="27">
        <v>5721.9</v>
      </c>
      <c r="E84" s="27">
        <v>5651.05</v>
      </c>
      <c r="F84" s="27" t="s">
        <v>165</v>
      </c>
      <c r="G84" s="28">
        <v>1.29E-2</v>
      </c>
      <c r="H84">
        <f t="shared" si="7"/>
        <v>6.5679558011049084E-3</v>
      </c>
    </row>
    <row r="85" spans="1:8" x14ac:dyDescent="0.3">
      <c r="A85" s="19">
        <v>39206</v>
      </c>
      <c r="B85" s="20">
        <v>5656.55</v>
      </c>
      <c r="C85" s="20">
        <v>5713.7</v>
      </c>
      <c r="D85" s="20">
        <v>5765.6</v>
      </c>
      <c r="E85" s="20">
        <v>5641.75</v>
      </c>
      <c r="F85" s="20" t="s">
        <v>166</v>
      </c>
      <c r="G85" s="21">
        <v>-6.4999999999999997E-3</v>
      </c>
      <c r="H85">
        <f t="shared" si="7"/>
        <v>-1.0002275233211341E-2</v>
      </c>
    </row>
    <row r="86" spans="1:8" x14ac:dyDescent="0.3">
      <c r="A86" s="26">
        <v>39209</v>
      </c>
      <c r="B86" s="27">
        <v>5610.7</v>
      </c>
      <c r="C86" s="27">
        <v>5773.4</v>
      </c>
      <c r="D86" s="27">
        <v>5773.4</v>
      </c>
      <c r="E86" s="27">
        <v>5596.2</v>
      </c>
      <c r="F86" s="27" t="s">
        <v>167</v>
      </c>
      <c r="G86" s="28">
        <v>-8.0999999999999996E-3</v>
      </c>
      <c r="H86" s="15">
        <f t="shared" si="7"/>
        <v>-2.8180967887206816E-2</v>
      </c>
    </row>
    <row r="87" spans="1:8" x14ac:dyDescent="0.3">
      <c r="A87" s="19">
        <v>39210</v>
      </c>
      <c r="B87" s="20">
        <v>5537</v>
      </c>
      <c r="C87" s="20">
        <v>5584.1</v>
      </c>
      <c r="D87" s="20">
        <v>5672.5</v>
      </c>
      <c r="E87" s="20">
        <v>5523.75</v>
      </c>
      <c r="F87" s="20" t="s">
        <v>147</v>
      </c>
      <c r="G87" s="21">
        <v>-1.3100000000000001E-2</v>
      </c>
      <c r="H87">
        <f t="shared" si="7"/>
        <v>-8.4346627030318869E-3</v>
      </c>
    </row>
    <row r="88" spans="1:8" x14ac:dyDescent="0.3">
      <c r="A88" s="26">
        <v>39211</v>
      </c>
      <c r="B88" s="27">
        <v>5638.55</v>
      </c>
      <c r="C88" s="27">
        <v>5571.15</v>
      </c>
      <c r="D88" s="27">
        <v>5649.25</v>
      </c>
      <c r="E88" s="27">
        <v>5480.5</v>
      </c>
      <c r="F88" s="27" t="s">
        <v>168</v>
      </c>
      <c r="G88" s="28">
        <v>1.83E-2</v>
      </c>
      <c r="H88">
        <f t="shared" si="7"/>
        <v>1.2098040799475971E-2</v>
      </c>
    </row>
    <row r="89" spans="1:8" x14ac:dyDescent="0.3">
      <c r="A89" s="19">
        <v>39212</v>
      </c>
      <c r="B89" s="20">
        <v>5644.95</v>
      </c>
      <c r="C89" s="20">
        <v>5664.2</v>
      </c>
      <c r="D89" s="20">
        <v>5742.65</v>
      </c>
      <c r="E89" s="20">
        <v>5628.1</v>
      </c>
      <c r="F89" s="20" t="s">
        <v>169</v>
      </c>
      <c r="G89" s="21">
        <v>1.1000000000000001E-3</v>
      </c>
      <c r="H89">
        <f t="shared" si="7"/>
        <v>-3.3985381872109039E-3</v>
      </c>
    </row>
    <row r="90" spans="1:8" x14ac:dyDescent="0.3">
      <c r="A90" s="26">
        <v>39213</v>
      </c>
      <c r="B90" s="27">
        <v>5682.45</v>
      </c>
      <c r="C90" s="27">
        <v>5556.25</v>
      </c>
      <c r="D90" s="27">
        <v>5708.3</v>
      </c>
      <c r="E90" s="27">
        <v>5529.65</v>
      </c>
      <c r="F90" s="27" t="s">
        <v>170</v>
      </c>
      <c r="G90" s="28">
        <v>6.6E-3</v>
      </c>
      <c r="H90" s="15">
        <f t="shared" si="7"/>
        <v>2.2713160854893107E-2</v>
      </c>
    </row>
    <row r="91" spans="1:8" x14ac:dyDescent="0.3">
      <c r="A91" s="19">
        <v>39216</v>
      </c>
      <c r="B91" s="20">
        <v>5847.8</v>
      </c>
      <c r="C91" s="20">
        <v>5733.3</v>
      </c>
      <c r="D91" s="20">
        <v>5859.35</v>
      </c>
      <c r="E91" s="20">
        <v>5733.3</v>
      </c>
      <c r="F91" s="20" t="s">
        <v>171</v>
      </c>
      <c r="G91" s="21">
        <v>2.9100000000000001E-2</v>
      </c>
      <c r="H91" s="15">
        <f t="shared" si="7"/>
        <v>1.9971046343292692E-2</v>
      </c>
    </row>
    <row r="92" spans="1:8" x14ac:dyDescent="0.3">
      <c r="A92" s="26">
        <v>39217</v>
      </c>
      <c r="B92" s="27">
        <v>5950.65</v>
      </c>
      <c r="C92" s="27">
        <v>5850.05</v>
      </c>
      <c r="D92" s="27">
        <v>5968.2</v>
      </c>
      <c r="E92" s="27">
        <v>5844.2</v>
      </c>
      <c r="F92" s="27" t="s">
        <v>172</v>
      </c>
      <c r="G92" s="28">
        <v>1.7600000000000001E-2</v>
      </c>
      <c r="H92" s="15">
        <f t="shared" si="7"/>
        <v>1.7196434218510859E-2</v>
      </c>
    </row>
    <row r="93" spans="1:8" x14ac:dyDescent="0.3">
      <c r="A93" s="19">
        <v>39218</v>
      </c>
      <c r="B93" s="20">
        <v>6137.85</v>
      </c>
      <c r="C93" s="20">
        <v>5960.65</v>
      </c>
      <c r="D93" s="20">
        <v>6154.65</v>
      </c>
      <c r="E93" s="20">
        <v>5960.65</v>
      </c>
      <c r="F93" s="20" t="s">
        <v>173</v>
      </c>
      <c r="G93" s="21">
        <v>3.15E-2</v>
      </c>
      <c r="H93" s="15">
        <f t="shared" si="7"/>
        <v>2.9728301443634628E-2</v>
      </c>
    </row>
    <row r="94" spans="1:8" x14ac:dyDescent="0.3">
      <c r="A94" s="26">
        <v>39219</v>
      </c>
      <c r="B94" s="27">
        <v>6270.9</v>
      </c>
      <c r="C94" s="27">
        <v>6179</v>
      </c>
      <c r="D94" s="27">
        <v>6292.05</v>
      </c>
      <c r="E94" s="27">
        <v>6179</v>
      </c>
      <c r="F94" s="27" t="s">
        <v>174</v>
      </c>
      <c r="G94" s="28">
        <v>2.1700000000000001E-2</v>
      </c>
      <c r="H94">
        <f t="shared" si="7"/>
        <v>1.4872956789124396E-2</v>
      </c>
    </row>
    <row r="95" spans="1:8" x14ac:dyDescent="0.3">
      <c r="A95" s="19">
        <v>39220</v>
      </c>
      <c r="B95" s="20">
        <v>6290.8</v>
      </c>
      <c r="C95" s="20">
        <v>6241.95</v>
      </c>
      <c r="D95" s="20">
        <v>6313.55</v>
      </c>
      <c r="E95" s="20">
        <v>6219.4</v>
      </c>
      <c r="F95" s="20" t="s">
        <v>175</v>
      </c>
      <c r="G95" s="21">
        <v>3.2000000000000002E-3</v>
      </c>
      <c r="H95">
        <f t="shared" si="7"/>
        <v>7.8260799910285037E-3</v>
      </c>
    </row>
    <row r="96" spans="1:8" x14ac:dyDescent="0.3">
      <c r="A96" s="26">
        <v>39223</v>
      </c>
      <c r="B96" s="27">
        <v>6391.15</v>
      </c>
      <c r="C96" s="27">
        <v>6315.8</v>
      </c>
      <c r="D96" s="27">
        <v>6445.4</v>
      </c>
      <c r="E96" s="27">
        <v>6315.8</v>
      </c>
      <c r="F96" s="27" t="s">
        <v>176</v>
      </c>
      <c r="G96" s="28">
        <v>1.6E-2</v>
      </c>
      <c r="H96">
        <f t="shared" si="7"/>
        <v>1.1930396782671942E-2</v>
      </c>
    </row>
    <row r="97" spans="1:8" x14ac:dyDescent="0.3">
      <c r="A97" s="19">
        <v>39224</v>
      </c>
      <c r="B97" s="20">
        <v>6356.4</v>
      </c>
      <c r="C97" s="20">
        <v>6384.55</v>
      </c>
      <c r="D97" s="20">
        <v>6418</v>
      </c>
      <c r="E97" s="20">
        <v>6335</v>
      </c>
      <c r="F97" s="20" t="s">
        <v>177</v>
      </c>
      <c r="G97" s="21">
        <v>-5.4000000000000003E-3</v>
      </c>
      <c r="H97">
        <f t="shared" si="7"/>
        <v>-4.4090812978206054E-3</v>
      </c>
    </row>
    <row r="98" spans="1:8" x14ac:dyDescent="0.3">
      <c r="A98" s="26">
        <v>39225</v>
      </c>
      <c r="B98" s="27">
        <v>6309.15</v>
      </c>
      <c r="C98" s="27">
        <v>6371.3</v>
      </c>
      <c r="D98" s="27">
        <v>6383.85</v>
      </c>
      <c r="E98" s="27">
        <v>6252.95</v>
      </c>
      <c r="F98" s="27" t="s">
        <v>178</v>
      </c>
      <c r="G98" s="28">
        <v>-7.4000000000000003E-3</v>
      </c>
      <c r="H98">
        <f t="shared" si="7"/>
        <v>-9.7546811482743783E-3</v>
      </c>
    </row>
    <row r="99" spans="1:8" x14ac:dyDescent="0.3">
      <c r="A99" s="19">
        <v>39226</v>
      </c>
      <c r="B99" s="20">
        <v>6208.7</v>
      </c>
      <c r="C99" s="20">
        <v>6285.45</v>
      </c>
      <c r="D99" s="20">
        <v>6313.75</v>
      </c>
      <c r="E99" s="20">
        <v>6183.7</v>
      </c>
      <c r="F99" s="20" t="s">
        <v>179</v>
      </c>
      <c r="G99" s="21">
        <v>-1.5900000000000001E-2</v>
      </c>
      <c r="H99">
        <f t="shared" si="7"/>
        <v>-1.2210740678869453E-2</v>
      </c>
    </row>
    <row r="100" spans="1:8" x14ac:dyDescent="0.3">
      <c r="A100" s="26">
        <v>39227</v>
      </c>
      <c r="B100" s="27">
        <v>6200.35</v>
      </c>
      <c r="C100" s="27">
        <v>6162.55</v>
      </c>
      <c r="D100" s="27">
        <v>6218.85</v>
      </c>
      <c r="E100" s="27">
        <v>6091.9</v>
      </c>
      <c r="F100" s="27" t="s">
        <v>180</v>
      </c>
      <c r="G100" s="28">
        <v>-1.2999999999999999E-3</v>
      </c>
      <c r="H100">
        <f t="shared" si="7"/>
        <v>6.1338244720124269E-3</v>
      </c>
    </row>
    <row r="101" spans="1:8" x14ac:dyDescent="0.3">
      <c r="A101" s="19">
        <v>39230</v>
      </c>
      <c r="B101" s="20">
        <v>6283.95</v>
      </c>
      <c r="C101" s="20">
        <v>6199.15</v>
      </c>
      <c r="D101" s="20">
        <v>6332.65</v>
      </c>
      <c r="E101" s="20">
        <v>6199.15</v>
      </c>
      <c r="F101" s="20" t="s">
        <v>181</v>
      </c>
      <c r="G101" s="21">
        <v>1.35E-2</v>
      </c>
      <c r="H101">
        <f t="shared" si="7"/>
        <v>1.3679294742021115E-2</v>
      </c>
    </row>
    <row r="102" spans="1:8" x14ac:dyDescent="0.3">
      <c r="A102" s="26">
        <v>39231</v>
      </c>
      <c r="B102" s="27">
        <v>6302.1</v>
      </c>
      <c r="C102" s="27">
        <v>6288.35</v>
      </c>
      <c r="D102" s="27">
        <v>6316.95</v>
      </c>
      <c r="E102" s="27">
        <v>6257.5</v>
      </c>
      <c r="F102" s="27" t="s">
        <v>182</v>
      </c>
      <c r="G102" s="28">
        <v>2.8999999999999998E-3</v>
      </c>
      <c r="H102">
        <f t="shared" si="7"/>
        <v>2.1865831259392367E-3</v>
      </c>
    </row>
    <row r="103" spans="1:8" x14ac:dyDescent="0.3">
      <c r="A103" s="19">
        <v>39232</v>
      </c>
      <c r="B103" s="20">
        <v>6245.45</v>
      </c>
      <c r="C103" s="20">
        <v>6297.7</v>
      </c>
      <c r="D103" s="20">
        <v>6335.45</v>
      </c>
      <c r="E103" s="20">
        <v>6223.85</v>
      </c>
      <c r="F103" s="20" t="s">
        <v>183</v>
      </c>
      <c r="G103" s="21">
        <v>-8.9999999999999993E-3</v>
      </c>
      <c r="H103">
        <f t="shared" si="7"/>
        <v>-8.2966797402226206E-3</v>
      </c>
    </row>
    <row r="104" spans="1:8" x14ac:dyDescent="0.3">
      <c r="A104" s="26">
        <v>39233</v>
      </c>
      <c r="B104" s="27">
        <v>6324.5</v>
      </c>
      <c r="C104" s="27">
        <v>6255.5</v>
      </c>
      <c r="D104" s="27">
        <v>6345.3</v>
      </c>
      <c r="E104" s="27">
        <v>6255.5</v>
      </c>
      <c r="F104" s="27" t="s">
        <v>184</v>
      </c>
      <c r="G104" s="28">
        <v>1.2699999999999999E-2</v>
      </c>
      <c r="H104">
        <f t="shared" si="7"/>
        <v>1.1030293341859164E-2</v>
      </c>
    </row>
    <row r="105" spans="1:8" x14ac:dyDescent="0.3">
      <c r="A105" s="19">
        <v>39234</v>
      </c>
      <c r="B105" s="20">
        <v>6404.8</v>
      </c>
      <c r="C105" s="20">
        <v>6340.9</v>
      </c>
      <c r="D105" s="20">
        <v>6431.5</v>
      </c>
      <c r="E105" s="20">
        <v>6340.9</v>
      </c>
      <c r="F105" s="20" t="s">
        <v>185</v>
      </c>
      <c r="G105" s="21">
        <v>1.2699999999999999E-2</v>
      </c>
      <c r="H105">
        <f t="shared" si="7"/>
        <v>1.0077433802772564E-2</v>
      </c>
    </row>
    <row r="106" spans="1:8" x14ac:dyDescent="0.3">
      <c r="A106" s="26">
        <v>39237</v>
      </c>
      <c r="B106" s="27">
        <v>6448.85</v>
      </c>
      <c r="C106" s="27">
        <v>6431.25</v>
      </c>
      <c r="D106" s="27">
        <v>6491.45</v>
      </c>
      <c r="E106" s="27">
        <v>6400.65</v>
      </c>
      <c r="F106" s="27" t="s">
        <v>186</v>
      </c>
      <c r="G106" s="28">
        <v>6.8999999999999999E-3</v>
      </c>
      <c r="H106">
        <f t="shared" si="7"/>
        <v>2.7366375121477726E-3</v>
      </c>
    </row>
    <row r="107" spans="1:8" x14ac:dyDescent="0.3">
      <c r="A107" s="19">
        <v>39238</v>
      </c>
      <c r="B107" s="20">
        <v>6533.35</v>
      </c>
      <c r="C107" s="20">
        <v>6441.5</v>
      </c>
      <c r="D107" s="20">
        <v>6554.9</v>
      </c>
      <c r="E107" s="20">
        <v>6411.25</v>
      </c>
      <c r="F107" s="20" t="s">
        <v>187</v>
      </c>
      <c r="G107" s="21">
        <v>1.3100000000000001E-2</v>
      </c>
      <c r="H107">
        <f t="shared" si="7"/>
        <v>1.4259101141038634E-2</v>
      </c>
    </row>
    <row r="108" spans="1:8" x14ac:dyDescent="0.3">
      <c r="A108" s="26">
        <v>39239</v>
      </c>
      <c r="B108" s="27">
        <v>6324.3</v>
      </c>
      <c r="C108" s="27">
        <v>6561.6</v>
      </c>
      <c r="D108" s="27">
        <v>6562.5</v>
      </c>
      <c r="E108" s="27">
        <v>6312.3</v>
      </c>
      <c r="F108" s="27" t="s">
        <v>188</v>
      </c>
      <c r="G108" s="28">
        <v>-3.2000000000000001E-2</v>
      </c>
      <c r="H108" s="15">
        <f t="shared" si="7"/>
        <v>-3.6164959765910776E-2</v>
      </c>
    </row>
    <row r="109" spans="1:8" x14ac:dyDescent="0.3">
      <c r="A109" s="19">
        <v>39240</v>
      </c>
      <c r="B109" s="20">
        <v>6236.45</v>
      </c>
      <c r="C109" s="20">
        <v>6301.95</v>
      </c>
      <c r="D109" s="20">
        <v>6352.3</v>
      </c>
      <c r="E109" s="20">
        <v>6204.7</v>
      </c>
      <c r="F109" s="20" t="s">
        <v>189</v>
      </c>
      <c r="G109" s="21">
        <v>-1.3899999999999999E-2</v>
      </c>
      <c r="H109">
        <f t="shared" si="7"/>
        <v>-1.0393608327581147E-2</v>
      </c>
    </row>
    <row r="110" spans="1:8" x14ac:dyDescent="0.3">
      <c r="A110" s="26">
        <v>39241</v>
      </c>
      <c r="B110" s="27">
        <v>6177.7</v>
      </c>
      <c r="C110" s="27">
        <v>6200.35</v>
      </c>
      <c r="D110" s="27">
        <v>6271.2</v>
      </c>
      <c r="E110" s="27">
        <v>6129.95</v>
      </c>
      <c r="F110" s="27" t="s">
        <v>190</v>
      </c>
      <c r="G110" s="28">
        <v>-9.4000000000000004E-3</v>
      </c>
      <c r="H110">
        <f t="shared" si="7"/>
        <v>-3.6530195876040136E-3</v>
      </c>
    </row>
    <row r="111" spans="1:8" x14ac:dyDescent="0.3">
      <c r="A111" s="19">
        <v>39244</v>
      </c>
      <c r="B111" s="20">
        <v>6161.25</v>
      </c>
      <c r="C111" s="20">
        <v>6210.25</v>
      </c>
      <c r="D111" s="20">
        <v>6278.9</v>
      </c>
      <c r="E111" s="20">
        <v>6151.85</v>
      </c>
      <c r="F111" s="20" t="s">
        <v>191</v>
      </c>
      <c r="G111" s="21">
        <v>-2.7000000000000001E-3</v>
      </c>
      <c r="H111">
        <f t="shared" si="7"/>
        <v>-7.8901815546878144E-3</v>
      </c>
    </row>
    <row r="112" spans="1:8" x14ac:dyDescent="0.3">
      <c r="A112" s="26">
        <v>39245</v>
      </c>
      <c r="B112" s="27">
        <v>6149.95</v>
      </c>
      <c r="C112" s="27">
        <v>6177.45</v>
      </c>
      <c r="D112" s="27">
        <v>6191.95</v>
      </c>
      <c r="E112" s="27">
        <v>6059.75</v>
      </c>
      <c r="F112" s="27" t="s">
        <v>192</v>
      </c>
      <c r="G112" s="28">
        <v>-1.8E-3</v>
      </c>
      <c r="H112">
        <f t="shared" si="7"/>
        <v>-4.4516750439097036E-3</v>
      </c>
    </row>
    <row r="113" spans="1:8" x14ac:dyDescent="0.3">
      <c r="A113" s="19">
        <v>39246</v>
      </c>
      <c r="B113" s="20">
        <v>6063.8</v>
      </c>
      <c r="C113" s="20">
        <v>6150.65</v>
      </c>
      <c r="D113" s="20">
        <v>6168.5</v>
      </c>
      <c r="E113" s="20">
        <v>6048.8</v>
      </c>
      <c r="F113" s="20" t="s">
        <v>193</v>
      </c>
      <c r="G113" s="21">
        <v>-1.4E-2</v>
      </c>
      <c r="H113">
        <f t="shared" si="7"/>
        <v>-1.4120458813296068E-2</v>
      </c>
    </row>
    <row r="114" spans="1:8" x14ac:dyDescent="0.3">
      <c r="A114" s="26">
        <v>39247</v>
      </c>
      <c r="B114" s="27">
        <v>6122.05</v>
      </c>
      <c r="C114" s="27">
        <v>6106.9</v>
      </c>
      <c r="D114" s="27">
        <v>6157.2</v>
      </c>
      <c r="E114" s="27">
        <v>6085.2</v>
      </c>
      <c r="F114" s="27" t="s">
        <v>194</v>
      </c>
      <c r="G114" s="28">
        <v>9.5999999999999992E-3</v>
      </c>
      <c r="H114">
        <f t="shared" si="7"/>
        <v>2.4808004060981096E-3</v>
      </c>
    </row>
    <row r="115" spans="1:8" x14ac:dyDescent="0.3">
      <c r="A115" s="19">
        <v>39248</v>
      </c>
      <c r="B115" s="20">
        <v>6176.2</v>
      </c>
      <c r="C115" s="20">
        <v>6134.85</v>
      </c>
      <c r="D115" s="20">
        <v>6239.8</v>
      </c>
      <c r="E115" s="20">
        <v>6134.85</v>
      </c>
      <c r="F115" s="20" t="s">
        <v>195</v>
      </c>
      <c r="G115" s="21">
        <v>8.8000000000000005E-3</v>
      </c>
      <c r="H115">
        <f t="shared" si="7"/>
        <v>6.7401810965222377E-3</v>
      </c>
    </row>
    <row r="116" spans="1:8" x14ac:dyDescent="0.3">
      <c r="A116" s="26">
        <v>39251</v>
      </c>
      <c r="B116" s="27">
        <v>6174.4</v>
      </c>
      <c r="C116" s="27">
        <v>6210.5</v>
      </c>
      <c r="D116" s="27">
        <v>6245.8</v>
      </c>
      <c r="E116" s="27">
        <v>6157.65</v>
      </c>
      <c r="F116" s="27" t="s">
        <v>196</v>
      </c>
      <c r="G116" s="28">
        <v>-2.9999999999999997E-4</v>
      </c>
      <c r="H116">
        <f t="shared" si="7"/>
        <v>-5.8127364946462222E-3</v>
      </c>
    </row>
    <row r="117" spans="1:8" x14ac:dyDescent="0.3">
      <c r="A117" s="19">
        <v>39252</v>
      </c>
      <c r="B117" s="20">
        <v>6366.95</v>
      </c>
      <c r="C117" s="20">
        <v>6165.5</v>
      </c>
      <c r="D117" s="20">
        <v>6382.4</v>
      </c>
      <c r="E117" s="20">
        <v>6165.5</v>
      </c>
      <c r="F117" s="20" t="s">
        <v>197</v>
      </c>
      <c r="G117" s="21">
        <v>3.1199999999999999E-2</v>
      </c>
      <c r="H117" s="15">
        <f t="shared" si="7"/>
        <v>3.2673749087665203E-2</v>
      </c>
    </row>
    <row r="118" spans="1:8" x14ac:dyDescent="0.3">
      <c r="A118" s="26">
        <v>39253</v>
      </c>
      <c r="B118" s="27">
        <v>6496.85</v>
      </c>
      <c r="C118" s="27">
        <v>6376.5</v>
      </c>
      <c r="D118" s="27">
        <v>6508</v>
      </c>
      <c r="E118" s="27">
        <v>6376.5</v>
      </c>
      <c r="F118" s="27" t="s">
        <v>169</v>
      </c>
      <c r="G118" s="28">
        <v>2.0400000000000001E-2</v>
      </c>
      <c r="H118" s="15">
        <f t="shared" si="7"/>
        <v>1.8873990433623519E-2</v>
      </c>
    </row>
    <row r="119" spans="1:8" x14ac:dyDescent="0.3">
      <c r="A119" s="19">
        <v>39254</v>
      </c>
      <c r="B119" s="20">
        <v>6536.25</v>
      </c>
      <c r="C119" s="20">
        <v>6486.4</v>
      </c>
      <c r="D119" s="20">
        <v>6562.25</v>
      </c>
      <c r="E119" s="20">
        <v>6438.75</v>
      </c>
      <c r="F119" s="20" t="s">
        <v>198</v>
      </c>
      <c r="G119" s="21">
        <v>6.1000000000000004E-3</v>
      </c>
      <c r="H119">
        <f t="shared" si="7"/>
        <v>7.6853108041441114E-3</v>
      </c>
    </row>
    <row r="120" spans="1:8" x14ac:dyDescent="0.3">
      <c r="A120" s="26">
        <v>39255</v>
      </c>
      <c r="B120" s="27">
        <v>6542.05</v>
      </c>
      <c r="C120" s="27">
        <v>6544.3</v>
      </c>
      <c r="D120" s="27">
        <v>6621.15</v>
      </c>
      <c r="E120" s="27">
        <v>6521.95</v>
      </c>
      <c r="F120" s="27" t="s">
        <v>199</v>
      </c>
      <c r="G120" s="28">
        <v>8.9999999999999998E-4</v>
      </c>
      <c r="H120">
        <f t="shared" si="7"/>
        <v>-3.4381064437754991E-4</v>
      </c>
    </row>
    <row r="121" spans="1:8" x14ac:dyDescent="0.3">
      <c r="A121" s="19">
        <v>39258</v>
      </c>
      <c r="B121" s="20">
        <v>6544.55</v>
      </c>
      <c r="C121" s="20">
        <v>6548.95</v>
      </c>
      <c r="D121" s="20">
        <v>6555.9</v>
      </c>
      <c r="E121" s="20">
        <v>6490.35</v>
      </c>
      <c r="F121" s="20" t="s">
        <v>200</v>
      </c>
      <c r="G121" s="21">
        <v>4.0000000000000002E-4</v>
      </c>
      <c r="H121">
        <f t="shared" si="7"/>
        <v>-6.7186342848848078E-4</v>
      </c>
    </row>
    <row r="122" spans="1:8" x14ac:dyDescent="0.3">
      <c r="A122" s="26">
        <v>39259</v>
      </c>
      <c r="B122" s="27">
        <v>6515.6</v>
      </c>
      <c r="C122" s="27">
        <v>6501.5</v>
      </c>
      <c r="D122" s="27">
        <v>6547.65</v>
      </c>
      <c r="E122" s="27">
        <v>6490.75</v>
      </c>
      <c r="F122" s="27" t="s">
        <v>201</v>
      </c>
      <c r="G122" s="28">
        <v>-4.4000000000000003E-3</v>
      </c>
      <c r="H122">
        <f t="shared" si="7"/>
        <v>2.1687302930093614E-3</v>
      </c>
    </row>
    <row r="123" spans="1:8" x14ac:dyDescent="0.3">
      <c r="A123" s="19">
        <v>39260</v>
      </c>
      <c r="B123" s="20">
        <v>6482.45</v>
      </c>
      <c r="C123" s="20">
        <v>6522.5</v>
      </c>
      <c r="D123" s="20">
        <v>6534.1</v>
      </c>
      <c r="E123" s="20">
        <v>6457.3</v>
      </c>
      <c r="F123" s="20" t="s">
        <v>202</v>
      </c>
      <c r="G123" s="21">
        <v>-5.1000000000000004E-3</v>
      </c>
      <c r="H123">
        <f t="shared" si="7"/>
        <v>-6.1402836335761107E-3</v>
      </c>
    </row>
    <row r="124" spans="1:8" x14ac:dyDescent="0.3">
      <c r="A124" s="26">
        <v>39261</v>
      </c>
      <c r="B124" s="27">
        <v>6521.35</v>
      </c>
      <c r="C124" s="27">
        <v>6509.1</v>
      </c>
      <c r="D124" s="27">
        <v>6538.15</v>
      </c>
      <c r="E124" s="27">
        <v>6487.85</v>
      </c>
      <c r="F124" s="27" t="s">
        <v>203</v>
      </c>
      <c r="G124" s="28">
        <v>6.0000000000000001E-3</v>
      </c>
      <c r="H124">
        <f t="shared" si="7"/>
        <v>1.8819806117589221E-3</v>
      </c>
    </row>
    <row r="125" spans="1:8" x14ac:dyDescent="0.3">
      <c r="A125" s="19">
        <v>39262</v>
      </c>
      <c r="B125" s="20">
        <v>6740.1</v>
      </c>
      <c r="C125" s="20">
        <v>6521.85</v>
      </c>
      <c r="D125" s="20">
        <v>6749.95</v>
      </c>
      <c r="E125" s="20">
        <v>6521.85</v>
      </c>
      <c r="F125" s="20" t="s">
        <v>204</v>
      </c>
      <c r="G125" s="21">
        <v>3.3500000000000002E-2</v>
      </c>
      <c r="H125" s="15">
        <f t="shared" si="7"/>
        <v>3.3464431104671219E-2</v>
      </c>
    </row>
    <row r="126" spans="1:8" x14ac:dyDescent="0.3">
      <c r="A126" s="26">
        <v>39265</v>
      </c>
      <c r="B126" s="27">
        <v>6718</v>
      </c>
      <c r="C126" s="27">
        <v>6811.85</v>
      </c>
      <c r="D126" s="27">
        <v>6828.9</v>
      </c>
      <c r="E126" s="27">
        <v>6696</v>
      </c>
      <c r="F126" s="27" t="s">
        <v>205</v>
      </c>
      <c r="G126" s="28">
        <v>-3.3E-3</v>
      </c>
      <c r="H126">
        <f t="shared" si="7"/>
        <v>-1.3777461335760528E-2</v>
      </c>
    </row>
    <row r="127" spans="1:8" x14ac:dyDescent="0.3">
      <c r="A127" s="19">
        <v>39266</v>
      </c>
      <c r="B127" s="20">
        <v>6857.1</v>
      </c>
      <c r="C127" s="20">
        <v>6719.65</v>
      </c>
      <c r="D127" s="20">
        <v>6882.6</v>
      </c>
      <c r="E127" s="20">
        <v>6719.65</v>
      </c>
      <c r="F127" s="20" t="s">
        <v>206</v>
      </c>
      <c r="G127" s="21">
        <v>2.07E-2</v>
      </c>
      <c r="H127" s="15">
        <f t="shared" si="7"/>
        <v>2.045493440878628E-2</v>
      </c>
    </row>
    <row r="128" spans="1:8" x14ac:dyDescent="0.3">
      <c r="A128" s="26">
        <v>39267</v>
      </c>
      <c r="B128" s="27">
        <v>6836.45</v>
      </c>
      <c r="C128" s="27">
        <v>6917.35</v>
      </c>
      <c r="D128" s="27">
        <v>6917.35</v>
      </c>
      <c r="E128" s="27">
        <v>6777.5</v>
      </c>
      <c r="F128" s="27" t="s">
        <v>207</v>
      </c>
      <c r="G128" s="28">
        <v>-3.0000000000000001E-3</v>
      </c>
      <c r="H128">
        <f t="shared" si="7"/>
        <v>-1.1695230109796459E-2</v>
      </c>
    </row>
    <row r="129" spans="1:8" x14ac:dyDescent="0.3">
      <c r="A129" s="19">
        <v>39268</v>
      </c>
      <c r="B129" s="20">
        <v>6818.35</v>
      </c>
      <c r="C129" s="20">
        <v>6845.25</v>
      </c>
      <c r="D129" s="20">
        <v>6902.8</v>
      </c>
      <c r="E129" s="20">
        <v>6739.5</v>
      </c>
      <c r="F129" s="20" t="s">
        <v>208</v>
      </c>
      <c r="G129" s="21">
        <v>-2.5999999999999999E-3</v>
      </c>
      <c r="H129">
        <f t="shared" si="7"/>
        <v>-3.9297322961176929E-3</v>
      </c>
    </row>
    <row r="130" spans="1:8" x14ac:dyDescent="0.3">
      <c r="A130" s="26">
        <v>39269</v>
      </c>
      <c r="B130" s="27">
        <v>6791.25</v>
      </c>
      <c r="C130" s="27">
        <v>6796.5</v>
      </c>
      <c r="D130" s="27">
        <v>6830.45</v>
      </c>
      <c r="E130" s="27">
        <v>6751.35</v>
      </c>
      <c r="F130" s="27" t="s">
        <v>209</v>
      </c>
      <c r="G130" s="28">
        <v>-4.0000000000000001E-3</v>
      </c>
      <c r="H130">
        <f t="shared" si="7"/>
        <v>-7.7245641138821454E-4</v>
      </c>
    </row>
    <row r="131" spans="1:8" x14ac:dyDescent="0.3">
      <c r="A131" s="19">
        <v>39272</v>
      </c>
      <c r="B131" s="20">
        <v>6867.9</v>
      </c>
      <c r="C131" s="20">
        <v>6787.75</v>
      </c>
      <c r="D131" s="20">
        <v>6895.7</v>
      </c>
      <c r="E131" s="20">
        <v>6752.4</v>
      </c>
      <c r="F131" s="20" t="s">
        <v>210</v>
      </c>
      <c r="G131" s="21">
        <v>1.1299999999999999E-2</v>
      </c>
      <c r="H131">
        <f t="shared" si="7"/>
        <v>1.1808036536407445E-2</v>
      </c>
    </row>
    <row r="132" spans="1:8" x14ac:dyDescent="0.3">
      <c r="A132" s="26">
        <v>39273</v>
      </c>
      <c r="B132" s="27">
        <v>6814.7</v>
      </c>
      <c r="C132" s="27">
        <v>6891.8</v>
      </c>
      <c r="D132" s="27">
        <v>6906.05</v>
      </c>
      <c r="E132" s="27">
        <v>6798.8</v>
      </c>
      <c r="F132" s="27" t="s">
        <v>211</v>
      </c>
      <c r="G132" s="28">
        <v>-7.7000000000000002E-3</v>
      </c>
      <c r="H132">
        <f t="shared" si="7"/>
        <v>-1.1187207986302615E-2</v>
      </c>
    </row>
    <row r="133" spans="1:8" x14ac:dyDescent="0.3">
      <c r="A133" s="19">
        <v>39274</v>
      </c>
      <c r="B133" s="20">
        <v>6794.7</v>
      </c>
      <c r="C133" s="20">
        <v>6779.25</v>
      </c>
      <c r="D133" s="20">
        <v>6845.2</v>
      </c>
      <c r="E133" s="20">
        <v>6752.65</v>
      </c>
      <c r="F133" s="20" t="s">
        <v>212</v>
      </c>
      <c r="G133" s="21">
        <v>-2.8999999999999998E-3</v>
      </c>
      <c r="H133">
        <f t="shared" si="7"/>
        <v>2.2790131651731116E-3</v>
      </c>
    </row>
    <row r="134" spans="1:8" x14ac:dyDescent="0.3">
      <c r="A134" s="26">
        <v>39275</v>
      </c>
      <c r="B134" s="27">
        <v>6916.05</v>
      </c>
      <c r="C134" s="27">
        <v>6812.05</v>
      </c>
      <c r="D134" s="27">
        <v>6931.5</v>
      </c>
      <c r="E134" s="27">
        <v>6812.05</v>
      </c>
      <c r="F134" s="27" t="s">
        <v>213</v>
      </c>
      <c r="G134" s="28">
        <v>1.7899999999999999E-2</v>
      </c>
      <c r="H134">
        <f t="shared" si="7"/>
        <v>1.5267063512452198E-2</v>
      </c>
    </row>
    <row r="135" spans="1:8" x14ac:dyDescent="0.3">
      <c r="A135" s="19">
        <v>39276</v>
      </c>
      <c r="B135" s="20">
        <v>6980.35</v>
      </c>
      <c r="C135" s="20">
        <v>6935</v>
      </c>
      <c r="D135" s="20">
        <v>7032.65</v>
      </c>
      <c r="E135" s="20">
        <v>6935</v>
      </c>
      <c r="F135" s="20" t="s">
        <v>214</v>
      </c>
      <c r="G135" s="21">
        <v>9.2999999999999992E-3</v>
      </c>
      <c r="H135">
        <f t="shared" ref="H135:H198" si="8">(B135-C135)/C135</f>
        <v>6.5392934390771972E-3</v>
      </c>
    </row>
    <row r="136" spans="1:8" x14ac:dyDescent="0.3">
      <c r="A136" s="26">
        <v>39279</v>
      </c>
      <c r="B136" s="27">
        <v>7101.3</v>
      </c>
      <c r="C136" s="27">
        <v>6985.05</v>
      </c>
      <c r="D136" s="27">
        <v>7112.9</v>
      </c>
      <c r="E136" s="27">
        <v>6938.05</v>
      </c>
      <c r="F136" s="27" t="s">
        <v>215</v>
      </c>
      <c r="G136" s="28">
        <v>1.7299999999999999E-2</v>
      </c>
      <c r="H136" s="15">
        <f t="shared" si="8"/>
        <v>1.6642686881267851E-2</v>
      </c>
    </row>
    <row r="137" spans="1:8" x14ac:dyDescent="0.3">
      <c r="A137" s="19">
        <v>39280</v>
      </c>
      <c r="B137" s="20">
        <v>7041.75</v>
      </c>
      <c r="C137" s="20">
        <v>7064.25</v>
      </c>
      <c r="D137" s="20">
        <v>7154.4</v>
      </c>
      <c r="E137" s="20">
        <v>7020</v>
      </c>
      <c r="F137" s="20" t="s">
        <v>216</v>
      </c>
      <c r="G137" s="21">
        <v>-8.3999999999999995E-3</v>
      </c>
      <c r="H137">
        <f t="shared" si="8"/>
        <v>-3.1850514916657818E-3</v>
      </c>
    </row>
    <row r="138" spans="1:8" x14ac:dyDescent="0.3">
      <c r="A138" s="26">
        <v>39281</v>
      </c>
      <c r="B138" s="27">
        <v>7068.8</v>
      </c>
      <c r="C138" s="27">
        <v>7050.9</v>
      </c>
      <c r="D138" s="27">
        <v>7093.9</v>
      </c>
      <c r="E138" s="27">
        <v>6978</v>
      </c>
      <c r="F138" s="27" t="s">
        <v>217</v>
      </c>
      <c r="G138" s="28">
        <v>3.8E-3</v>
      </c>
      <c r="H138">
        <f t="shared" si="8"/>
        <v>2.5386830050065307E-3</v>
      </c>
    </row>
    <row r="139" spans="1:8" x14ac:dyDescent="0.3">
      <c r="A139" s="19">
        <v>39282</v>
      </c>
      <c r="B139" s="20">
        <v>7137.9</v>
      </c>
      <c r="C139" s="20">
        <v>7099.15</v>
      </c>
      <c r="D139" s="20">
        <v>7157.7</v>
      </c>
      <c r="E139" s="20">
        <v>7082.1</v>
      </c>
      <c r="F139" s="20" t="s">
        <v>218</v>
      </c>
      <c r="G139" s="21">
        <v>9.7999999999999997E-3</v>
      </c>
      <c r="H139">
        <f t="shared" si="8"/>
        <v>5.4583999492897042E-3</v>
      </c>
    </row>
    <row r="140" spans="1:8" x14ac:dyDescent="0.3">
      <c r="A140" s="26">
        <v>39283</v>
      </c>
      <c r="B140" s="27">
        <v>7086.55</v>
      </c>
      <c r="C140" s="27">
        <v>7146.7</v>
      </c>
      <c r="D140" s="27">
        <v>7209.2</v>
      </c>
      <c r="E140" s="27">
        <v>7064.65</v>
      </c>
      <c r="F140" s="27" t="s">
        <v>219</v>
      </c>
      <c r="G140" s="28">
        <v>-7.1999999999999998E-3</v>
      </c>
      <c r="H140">
        <f t="shared" si="8"/>
        <v>-8.4164719380972527E-3</v>
      </c>
    </row>
    <row r="141" spans="1:8" x14ac:dyDescent="0.3">
      <c r="A141" s="19">
        <v>39286</v>
      </c>
      <c r="B141" s="20">
        <v>7076.3</v>
      </c>
      <c r="C141" s="20">
        <v>7073.7</v>
      </c>
      <c r="D141" s="20">
        <v>7088.8</v>
      </c>
      <c r="E141" s="20">
        <v>7024.6</v>
      </c>
      <c r="F141" s="20" t="s">
        <v>220</v>
      </c>
      <c r="G141" s="21">
        <v>-1.4E-3</v>
      </c>
      <c r="H141">
        <f t="shared" si="8"/>
        <v>3.6755870336604095E-4</v>
      </c>
    </row>
    <row r="142" spans="1:8" x14ac:dyDescent="0.3">
      <c r="A142" s="26">
        <v>39287</v>
      </c>
      <c r="B142" s="27">
        <v>7075.6</v>
      </c>
      <c r="C142" s="27">
        <v>7092.35</v>
      </c>
      <c r="D142" s="27">
        <v>7142.15</v>
      </c>
      <c r="E142" s="27">
        <v>7057.65</v>
      </c>
      <c r="F142" s="27" t="s">
        <v>221</v>
      </c>
      <c r="G142" s="28">
        <v>-1E-4</v>
      </c>
      <c r="H142">
        <f t="shared" si="8"/>
        <v>-2.3616995777140156E-3</v>
      </c>
    </row>
    <row r="143" spans="1:8" x14ac:dyDescent="0.3">
      <c r="A143" s="19">
        <v>39288</v>
      </c>
      <c r="B143" s="20">
        <v>7003.45</v>
      </c>
      <c r="C143" s="20">
        <v>7061.35</v>
      </c>
      <c r="D143" s="20">
        <v>7068.55</v>
      </c>
      <c r="E143" s="20">
        <v>6959.25</v>
      </c>
      <c r="F143" s="20" t="s">
        <v>222</v>
      </c>
      <c r="G143" s="21">
        <v>-1.0200000000000001E-2</v>
      </c>
      <c r="H143">
        <f t="shared" si="8"/>
        <v>-8.1995652389416397E-3</v>
      </c>
    </row>
    <row r="144" spans="1:8" x14ac:dyDescent="0.3">
      <c r="A144" s="26">
        <v>39289</v>
      </c>
      <c r="B144" s="27">
        <v>6933.3</v>
      </c>
      <c r="C144" s="27">
        <v>7024.9</v>
      </c>
      <c r="D144" s="27">
        <v>7032.95</v>
      </c>
      <c r="E144" s="27">
        <v>6904.7</v>
      </c>
      <c r="F144" s="27" t="s">
        <v>223</v>
      </c>
      <c r="G144" s="28">
        <v>-0.01</v>
      </c>
      <c r="H144">
        <f t="shared" si="8"/>
        <v>-1.3039331520733314E-2</v>
      </c>
    </row>
    <row r="145" spans="1:8" x14ac:dyDescent="0.3">
      <c r="A145" s="19">
        <v>39290</v>
      </c>
      <c r="B145" s="20">
        <v>6698.65</v>
      </c>
      <c r="C145" s="20">
        <v>6864.55</v>
      </c>
      <c r="D145" s="20">
        <v>6864.55</v>
      </c>
      <c r="E145" s="20">
        <v>6608.1</v>
      </c>
      <c r="F145" s="20" t="s">
        <v>224</v>
      </c>
      <c r="G145" s="21">
        <v>-3.3799999999999997E-2</v>
      </c>
      <c r="H145" s="15">
        <f t="shared" si="8"/>
        <v>-2.4167643909651839E-2</v>
      </c>
    </row>
    <row r="146" spans="1:8" x14ac:dyDescent="0.3">
      <c r="A146" s="26">
        <v>39293</v>
      </c>
      <c r="B146" s="27">
        <v>6829.8</v>
      </c>
      <c r="C146" s="27">
        <v>6726.6</v>
      </c>
      <c r="D146" s="27">
        <v>6937.1</v>
      </c>
      <c r="E146" s="27">
        <v>6650.7</v>
      </c>
      <c r="F146" s="27" t="s">
        <v>225</v>
      </c>
      <c r="G146" s="28">
        <v>1.9599999999999999E-2</v>
      </c>
      <c r="H146">
        <f t="shared" si="8"/>
        <v>1.5342074748015314E-2</v>
      </c>
    </row>
    <row r="147" spans="1:8" x14ac:dyDescent="0.3">
      <c r="A147" s="19">
        <v>39294</v>
      </c>
      <c r="B147" s="20">
        <v>6928.45</v>
      </c>
      <c r="C147" s="20">
        <v>6864.1</v>
      </c>
      <c r="D147" s="20">
        <v>6943.9</v>
      </c>
      <c r="E147" s="20">
        <v>6712.85</v>
      </c>
      <c r="F147" s="20" t="s">
        <v>226</v>
      </c>
      <c r="G147" s="21">
        <v>1.44E-2</v>
      </c>
      <c r="H147">
        <f t="shared" si="8"/>
        <v>9.3748634198218914E-3</v>
      </c>
    </row>
    <row r="148" spans="1:8" x14ac:dyDescent="0.3">
      <c r="A148" s="26">
        <v>39295</v>
      </c>
      <c r="B148" s="27">
        <v>6637.35</v>
      </c>
      <c r="C148" s="27">
        <v>6903.85</v>
      </c>
      <c r="D148" s="27">
        <v>6903.85</v>
      </c>
      <c r="E148" s="27">
        <v>6609.75</v>
      </c>
      <c r="F148" s="27" t="s">
        <v>227</v>
      </c>
      <c r="G148" s="28">
        <v>-4.2000000000000003E-2</v>
      </c>
      <c r="H148" s="15">
        <f t="shared" si="8"/>
        <v>-3.8601649804094813E-2</v>
      </c>
    </row>
    <row r="149" spans="1:8" x14ac:dyDescent="0.3">
      <c r="A149" s="19">
        <v>39296</v>
      </c>
      <c r="B149" s="20">
        <v>6759.15</v>
      </c>
      <c r="C149" s="20">
        <v>6630.85</v>
      </c>
      <c r="D149" s="20">
        <v>6819.45</v>
      </c>
      <c r="E149" s="20">
        <v>6612.05</v>
      </c>
      <c r="F149" s="20" t="s">
        <v>167</v>
      </c>
      <c r="G149" s="21">
        <v>1.84E-2</v>
      </c>
      <c r="H149" s="15">
        <f t="shared" si="8"/>
        <v>1.9348952245941207E-2</v>
      </c>
    </row>
    <row r="150" spans="1:8" x14ac:dyDescent="0.3">
      <c r="A150" s="26">
        <v>39297</v>
      </c>
      <c r="B150" s="27">
        <v>6854.6</v>
      </c>
      <c r="C150" s="27">
        <v>6803</v>
      </c>
      <c r="D150" s="27">
        <v>6903.4</v>
      </c>
      <c r="E150" s="27">
        <v>6797.3</v>
      </c>
      <c r="F150" s="27" t="s">
        <v>228</v>
      </c>
      <c r="G150" s="28">
        <v>1.41E-2</v>
      </c>
      <c r="H150">
        <f t="shared" si="8"/>
        <v>7.5848890195502521E-3</v>
      </c>
    </row>
    <row r="151" spans="1:8" x14ac:dyDescent="0.3">
      <c r="A151" s="19">
        <v>39300</v>
      </c>
      <c r="B151" s="20">
        <v>6821.85</v>
      </c>
      <c r="C151" s="20">
        <v>6826.95</v>
      </c>
      <c r="D151" s="20">
        <v>6853.85</v>
      </c>
      <c r="E151" s="20">
        <v>6627.6</v>
      </c>
      <c r="F151" s="20" t="s">
        <v>229</v>
      </c>
      <c r="G151" s="21">
        <v>-4.7999999999999996E-3</v>
      </c>
      <c r="H151">
        <f t="shared" si="8"/>
        <v>-7.4703930745053857E-4</v>
      </c>
    </row>
    <row r="152" spans="1:8" x14ac:dyDescent="0.3">
      <c r="A152" s="26">
        <v>39301</v>
      </c>
      <c r="B152" s="27">
        <v>6823.45</v>
      </c>
      <c r="C152" s="27">
        <v>6846.7</v>
      </c>
      <c r="D152" s="27">
        <v>6954.65</v>
      </c>
      <c r="E152" s="27">
        <v>6796.9</v>
      </c>
      <c r="F152" s="27" t="s">
        <v>230</v>
      </c>
      <c r="G152" s="28">
        <v>2.0000000000000001E-4</v>
      </c>
      <c r="H152">
        <f t="shared" si="8"/>
        <v>-3.3957965151094689E-3</v>
      </c>
    </row>
    <row r="153" spans="1:8" x14ac:dyDescent="0.3">
      <c r="A153" s="19">
        <v>39302</v>
      </c>
      <c r="B153" s="20">
        <v>6966.8</v>
      </c>
      <c r="C153" s="20">
        <v>6849.85</v>
      </c>
      <c r="D153" s="20">
        <v>6998.6</v>
      </c>
      <c r="E153" s="20">
        <v>6849.85</v>
      </c>
      <c r="F153" s="20" t="s">
        <v>231</v>
      </c>
      <c r="G153" s="21">
        <v>2.1000000000000001E-2</v>
      </c>
      <c r="H153" s="15">
        <f t="shared" si="8"/>
        <v>1.7073366570070851E-2</v>
      </c>
    </row>
    <row r="154" spans="1:8" x14ac:dyDescent="0.3">
      <c r="A154" s="26">
        <v>39303</v>
      </c>
      <c r="B154" s="27">
        <v>6837.2</v>
      </c>
      <c r="C154" s="27">
        <v>7001.5</v>
      </c>
      <c r="D154" s="27">
        <v>7110.55</v>
      </c>
      <c r="E154" s="27">
        <v>6805.6</v>
      </c>
      <c r="F154" s="27" t="s">
        <v>232</v>
      </c>
      <c r="G154" s="28">
        <v>-1.8599999999999998E-2</v>
      </c>
      <c r="H154" s="15">
        <f t="shared" si="8"/>
        <v>-2.3466400057130642E-2</v>
      </c>
    </row>
    <row r="155" spans="1:8" x14ac:dyDescent="0.3">
      <c r="A155" s="19">
        <v>39304</v>
      </c>
      <c r="B155" s="20">
        <v>6646.05</v>
      </c>
      <c r="C155" s="20">
        <v>6665.3</v>
      </c>
      <c r="D155" s="20">
        <v>6665.3</v>
      </c>
      <c r="E155" s="20">
        <v>6542.4</v>
      </c>
      <c r="F155" s="20" t="s">
        <v>233</v>
      </c>
      <c r="G155" s="21">
        <v>-2.8000000000000001E-2</v>
      </c>
      <c r="H155">
        <f t="shared" si="8"/>
        <v>-2.8880920588720688E-3</v>
      </c>
    </row>
    <row r="156" spans="1:8" x14ac:dyDescent="0.3">
      <c r="A156" s="26">
        <v>39307</v>
      </c>
      <c r="B156" s="27">
        <v>6679.75</v>
      </c>
      <c r="C156" s="27">
        <v>6650.3</v>
      </c>
      <c r="D156" s="27">
        <v>6732.3</v>
      </c>
      <c r="E156" s="27">
        <v>6622.8</v>
      </c>
      <c r="F156" s="27" t="s">
        <v>234</v>
      </c>
      <c r="G156" s="28">
        <v>5.1000000000000004E-3</v>
      </c>
      <c r="H156">
        <f t="shared" si="8"/>
        <v>4.4283716524066308E-3</v>
      </c>
    </row>
    <row r="157" spans="1:8" x14ac:dyDescent="0.3">
      <c r="A157" s="19">
        <v>39308</v>
      </c>
      <c r="B157" s="20">
        <v>6702.35</v>
      </c>
      <c r="C157" s="20">
        <v>6735.45</v>
      </c>
      <c r="D157" s="20">
        <v>6735.45</v>
      </c>
      <c r="E157" s="20">
        <v>6668.9</v>
      </c>
      <c r="F157" s="20" t="s">
        <v>235</v>
      </c>
      <c r="G157" s="21">
        <v>3.3999999999999998E-3</v>
      </c>
      <c r="H157">
        <f t="shared" si="8"/>
        <v>-4.9142967433504006E-3</v>
      </c>
    </row>
    <row r="158" spans="1:8" x14ac:dyDescent="0.3">
      <c r="A158" s="26">
        <v>39310</v>
      </c>
      <c r="B158" s="27">
        <v>6305.75</v>
      </c>
      <c r="C158" s="27">
        <v>6456.2</v>
      </c>
      <c r="D158" s="27">
        <v>6509.3</v>
      </c>
      <c r="E158" s="27">
        <v>6293.65</v>
      </c>
      <c r="F158" s="27" t="s">
        <v>236</v>
      </c>
      <c r="G158" s="28">
        <v>-5.9200000000000003E-2</v>
      </c>
      <c r="H158" s="15">
        <f t="shared" si="8"/>
        <v>-2.3303181437997558E-2</v>
      </c>
    </row>
    <row r="159" spans="1:8" x14ac:dyDescent="0.3">
      <c r="A159" s="19">
        <v>39311</v>
      </c>
      <c r="B159" s="20">
        <v>6245.6</v>
      </c>
      <c r="C159" s="20">
        <v>6273.7</v>
      </c>
      <c r="D159" s="20">
        <v>6375.45</v>
      </c>
      <c r="E159" s="20">
        <v>6083.85</v>
      </c>
      <c r="F159" s="20" t="s">
        <v>237</v>
      </c>
      <c r="G159" s="21">
        <v>-9.4999999999999998E-3</v>
      </c>
      <c r="H159">
        <f t="shared" si="8"/>
        <v>-4.4790155729472966E-3</v>
      </c>
    </row>
    <row r="160" spans="1:8" x14ac:dyDescent="0.3">
      <c r="A160" s="26">
        <v>39314</v>
      </c>
      <c r="B160" s="27">
        <v>6491.5</v>
      </c>
      <c r="C160" s="27">
        <v>6358.05</v>
      </c>
      <c r="D160" s="27">
        <v>6567.6</v>
      </c>
      <c r="E160" s="27">
        <v>6358.05</v>
      </c>
      <c r="F160" s="27" t="s">
        <v>238</v>
      </c>
      <c r="G160" s="28">
        <v>3.9399999999999998E-2</v>
      </c>
      <c r="H160" s="15">
        <f t="shared" si="8"/>
        <v>2.098913975196795E-2</v>
      </c>
    </row>
    <row r="161" spans="1:8" x14ac:dyDescent="0.3">
      <c r="A161" s="19">
        <v>39315</v>
      </c>
      <c r="B161" s="20">
        <v>6210.45</v>
      </c>
      <c r="C161" s="20">
        <v>6490.75</v>
      </c>
      <c r="D161" s="20">
        <v>6521.5</v>
      </c>
      <c r="E161" s="20">
        <v>6173.7</v>
      </c>
      <c r="F161" s="20" t="s">
        <v>239</v>
      </c>
      <c r="G161" s="21">
        <v>-4.3299999999999998E-2</v>
      </c>
      <c r="H161" s="15">
        <f t="shared" si="8"/>
        <v>-4.3184531833763459E-2</v>
      </c>
    </row>
    <row r="162" spans="1:8" x14ac:dyDescent="0.3">
      <c r="A162" s="26">
        <v>39316</v>
      </c>
      <c r="B162" s="27">
        <v>6228.85</v>
      </c>
      <c r="C162" s="27">
        <v>6242.4</v>
      </c>
      <c r="D162" s="27">
        <v>6312.6</v>
      </c>
      <c r="E162" s="27">
        <v>6058.35</v>
      </c>
      <c r="F162" s="27" t="s">
        <v>240</v>
      </c>
      <c r="G162" s="28">
        <v>3.0000000000000001E-3</v>
      </c>
      <c r="H162">
        <f t="shared" si="8"/>
        <v>-2.1706394976290008E-3</v>
      </c>
    </row>
    <row r="163" spans="1:8" x14ac:dyDescent="0.3">
      <c r="A163" s="19">
        <v>39317</v>
      </c>
      <c r="B163" s="20">
        <v>6090.25</v>
      </c>
      <c r="C163" s="20">
        <v>6303.45</v>
      </c>
      <c r="D163" s="20">
        <v>6397.15</v>
      </c>
      <c r="E163" s="20">
        <v>6061.55</v>
      </c>
      <c r="F163" s="20" t="s">
        <v>241</v>
      </c>
      <c r="G163" s="21">
        <v>-2.23E-2</v>
      </c>
      <c r="H163" s="15">
        <f t="shared" si="8"/>
        <v>-3.3822747860298701E-2</v>
      </c>
    </row>
    <row r="164" spans="1:8" x14ac:dyDescent="0.3">
      <c r="A164" s="26">
        <v>39318</v>
      </c>
      <c r="B164" s="27">
        <v>6176.55</v>
      </c>
      <c r="C164" s="27">
        <v>6128.85</v>
      </c>
      <c r="D164" s="27">
        <v>6196.65</v>
      </c>
      <c r="E164" s="27">
        <v>6071.45</v>
      </c>
      <c r="F164" s="27" t="s">
        <v>242</v>
      </c>
      <c r="G164" s="28">
        <v>1.4200000000000001E-2</v>
      </c>
      <c r="H164">
        <f t="shared" si="8"/>
        <v>7.7828630167159933E-3</v>
      </c>
    </row>
    <row r="165" spans="1:8" x14ac:dyDescent="0.3">
      <c r="A165" s="19">
        <v>39321</v>
      </c>
      <c r="B165" s="20">
        <v>6471.85</v>
      </c>
      <c r="C165" s="20">
        <v>6278.5</v>
      </c>
      <c r="D165" s="20">
        <v>6492.25</v>
      </c>
      <c r="E165" s="20">
        <v>6278.5</v>
      </c>
      <c r="F165" s="20" t="s">
        <v>243</v>
      </c>
      <c r="G165" s="21">
        <v>4.7800000000000002E-2</v>
      </c>
      <c r="H165" s="15">
        <f t="shared" si="8"/>
        <v>3.0795572190809965E-2</v>
      </c>
    </row>
    <row r="166" spans="1:8" x14ac:dyDescent="0.3">
      <c r="A166" s="26">
        <v>39322</v>
      </c>
      <c r="B166" s="27">
        <v>6485.5</v>
      </c>
      <c r="C166" s="27">
        <v>6470.4</v>
      </c>
      <c r="D166" s="27">
        <v>6522.05</v>
      </c>
      <c r="E166" s="27">
        <v>6425.35</v>
      </c>
      <c r="F166" s="27" t="s">
        <v>244</v>
      </c>
      <c r="G166" s="28">
        <v>2.0999999999999999E-3</v>
      </c>
      <c r="H166">
        <f t="shared" si="8"/>
        <v>2.3337042532146951E-3</v>
      </c>
    </row>
    <row r="167" spans="1:8" x14ac:dyDescent="0.3">
      <c r="A167" s="19">
        <v>39323</v>
      </c>
      <c r="B167" s="20">
        <v>6509.3</v>
      </c>
      <c r="C167" s="20">
        <v>6409.4</v>
      </c>
      <c r="D167" s="20">
        <v>6535.9</v>
      </c>
      <c r="E167" s="20">
        <v>6326.5</v>
      </c>
      <c r="F167" s="20" t="s">
        <v>245</v>
      </c>
      <c r="G167" s="21">
        <v>3.7000000000000002E-3</v>
      </c>
      <c r="H167">
        <f t="shared" si="8"/>
        <v>1.5586482354042586E-2</v>
      </c>
    </row>
    <row r="168" spans="1:8" x14ac:dyDescent="0.3">
      <c r="A168" s="26">
        <v>39324</v>
      </c>
      <c r="B168" s="27">
        <v>6572.45</v>
      </c>
      <c r="C168" s="27">
        <v>6581.4</v>
      </c>
      <c r="D168" s="27">
        <v>6609.45</v>
      </c>
      <c r="E168" s="27">
        <v>6532.9</v>
      </c>
      <c r="F168" s="27" t="s">
        <v>246</v>
      </c>
      <c r="G168" s="28">
        <v>9.7000000000000003E-3</v>
      </c>
      <c r="H168">
        <f t="shared" si="8"/>
        <v>-1.3598930318776885E-3</v>
      </c>
    </row>
    <row r="169" spans="1:8" x14ac:dyDescent="0.3">
      <c r="A169" s="19">
        <v>39325</v>
      </c>
      <c r="B169" s="20">
        <v>6675.85</v>
      </c>
      <c r="C169" s="20">
        <v>6582.1</v>
      </c>
      <c r="D169" s="20">
        <v>6714.4</v>
      </c>
      <c r="E169" s="20">
        <v>6568.2</v>
      </c>
      <c r="F169" s="20" t="s">
        <v>247</v>
      </c>
      <c r="G169" s="21">
        <v>1.5699999999999999E-2</v>
      </c>
      <c r="H169">
        <f t="shared" si="8"/>
        <v>1.42431746706978E-2</v>
      </c>
    </row>
    <row r="170" spans="1:8" x14ac:dyDescent="0.3">
      <c r="A170" s="26">
        <v>39328</v>
      </c>
      <c r="B170" s="27">
        <v>6774.05</v>
      </c>
      <c r="C170" s="27">
        <v>6712.6</v>
      </c>
      <c r="D170" s="27">
        <v>6788.05</v>
      </c>
      <c r="E170" s="27">
        <v>6707.45</v>
      </c>
      <c r="F170" s="27" t="s">
        <v>217</v>
      </c>
      <c r="G170" s="28">
        <v>1.47E-2</v>
      </c>
      <c r="H170">
        <f t="shared" si="8"/>
        <v>9.1544260048267156E-3</v>
      </c>
    </row>
    <row r="171" spans="1:8" x14ac:dyDescent="0.3">
      <c r="A171" s="19">
        <v>39329</v>
      </c>
      <c r="B171" s="20">
        <v>6801.65</v>
      </c>
      <c r="C171" s="20">
        <v>6852.25</v>
      </c>
      <c r="D171" s="20">
        <v>6863.35</v>
      </c>
      <c r="E171" s="20">
        <v>6759.1</v>
      </c>
      <c r="F171" s="20" t="s">
        <v>248</v>
      </c>
      <c r="G171" s="21">
        <v>4.1000000000000003E-3</v>
      </c>
      <c r="H171">
        <f t="shared" si="8"/>
        <v>-7.3844357692729196E-3</v>
      </c>
    </row>
    <row r="172" spans="1:8" x14ac:dyDescent="0.3">
      <c r="A172" s="26">
        <v>39330</v>
      </c>
      <c r="B172" s="27">
        <v>6777.65</v>
      </c>
      <c r="C172" s="27">
        <v>6784.5</v>
      </c>
      <c r="D172" s="27">
        <v>6850.45</v>
      </c>
      <c r="E172" s="27">
        <v>6754.4</v>
      </c>
      <c r="F172" s="27" t="s">
        <v>179</v>
      </c>
      <c r="G172" s="28">
        <v>-3.5000000000000001E-3</v>
      </c>
      <c r="H172">
        <f t="shared" si="8"/>
        <v>-1.0096543592011738E-3</v>
      </c>
    </row>
    <row r="173" spans="1:8" x14ac:dyDescent="0.3">
      <c r="A173" s="19">
        <v>39331</v>
      </c>
      <c r="B173" s="20">
        <v>6868.85</v>
      </c>
      <c r="C173" s="20">
        <v>6718.9</v>
      </c>
      <c r="D173" s="20">
        <v>6878.3</v>
      </c>
      <c r="E173" s="20">
        <v>6673.75</v>
      </c>
      <c r="F173" s="20" t="s">
        <v>249</v>
      </c>
      <c r="G173" s="21">
        <v>1.35E-2</v>
      </c>
      <c r="H173" s="15">
        <f t="shared" si="8"/>
        <v>2.2317641280566868E-2</v>
      </c>
    </row>
    <row r="174" spans="1:8" x14ac:dyDescent="0.3">
      <c r="A174" s="26">
        <v>39332</v>
      </c>
      <c r="B174" s="27">
        <v>6842.95</v>
      </c>
      <c r="C174" s="27">
        <v>6839.9</v>
      </c>
      <c r="D174" s="27">
        <v>6922.6</v>
      </c>
      <c r="E174" s="27">
        <v>6820.65</v>
      </c>
      <c r="F174" s="27" t="s">
        <v>250</v>
      </c>
      <c r="G174" s="28">
        <v>-3.8E-3</v>
      </c>
      <c r="H174">
        <f t="shared" si="8"/>
        <v>4.4591295194376846E-4</v>
      </c>
    </row>
    <row r="175" spans="1:8" x14ac:dyDescent="0.3">
      <c r="A175" s="19">
        <v>39335</v>
      </c>
      <c r="B175" s="20">
        <v>6870.35</v>
      </c>
      <c r="C175" s="20">
        <v>6787.65</v>
      </c>
      <c r="D175" s="20">
        <v>6883</v>
      </c>
      <c r="E175" s="20">
        <v>6740.7</v>
      </c>
      <c r="F175" s="20" t="s">
        <v>251</v>
      </c>
      <c r="G175" s="21">
        <v>4.0000000000000001E-3</v>
      </c>
      <c r="H175">
        <f t="shared" si="8"/>
        <v>1.2183892805315644E-2</v>
      </c>
    </row>
    <row r="176" spans="1:8" x14ac:dyDescent="0.3">
      <c r="A176" s="26">
        <v>39336</v>
      </c>
      <c r="B176" s="27">
        <v>6815.6</v>
      </c>
      <c r="C176" s="27">
        <v>6903.15</v>
      </c>
      <c r="D176" s="27">
        <v>6915.35</v>
      </c>
      <c r="E176" s="27">
        <v>6805</v>
      </c>
      <c r="F176" s="27" t="s">
        <v>252</v>
      </c>
      <c r="G176" s="28">
        <v>-8.0000000000000002E-3</v>
      </c>
      <c r="H176">
        <f t="shared" si="8"/>
        <v>-1.2682615907230653E-2</v>
      </c>
    </row>
    <row r="177" spans="1:8" x14ac:dyDescent="0.3">
      <c r="A177" s="19">
        <v>39337</v>
      </c>
      <c r="B177" s="20">
        <v>6784.4</v>
      </c>
      <c r="C177" s="20">
        <v>6837.45</v>
      </c>
      <c r="D177" s="20">
        <v>6875.95</v>
      </c>
      <c r="E177" s="20">
        <v>6773.65</v>
      </c>
      <c r="F177" s="20" t="s">
        <v>253</v>
      </c>
      <c r="G177" s="21">
        <v>-4.5999999999999999E-3</v>
      </c>
      <c r="H177">
        <f t="shared" si="8"/>
        <v>-7.7587404661094679E-3</v>
      </c>
    </row>
    <row r="178" spans="1:8" x14ac:dyDescent="0.3">
      <c r="A178" s="26">
        <v>39338</v>
      </c>
      <c r="B178" s="27">
        <v>6904.2</v>
      </c>
      <c r="C178" s="27">
        <v>6789.3</v>
      </c>
      <c r="D178" s="27">
        <v>6912.05</v>
      </c>
      <c r="E178" s="27">
        <v>6789.3</v>
      </c>
      <c r="F178" s="27" t="s">
        <v>254</v>
      </c>
      <c r="G178" s="28">
        <v>1.77E-2</v>
      </c>
      <c r="H178" s="15">
        <f t="shared" si="8"/>
        <v>1.6923688745525994E-2</v>
      </c>
    </row>
    <row r="179" spans="1:8" x14ac:dyDescent="0.3">
      <c r="A179" s="19">
        <v>39339</v>
      </c>
      <c r="B179" s="20">
        <v>6912.15</v>
      </c>
      <c r="C179" s="20">
        <v>6941.9</v>
      </c>
      <c r="D179" s="20">
        <v>7062.9</v>
      </c>
      <c r="E179" s="20">
        <v>6898.7</v>
      </c>
      <c r="F179" s="20" t="s">
        <v>255</v>
      </c>
      <c r="G179" s="21">
        <v>1.1999999999999999E-3</v>
      </c>
      <c r="H179">
        <f t="shared" si="8"/>
        <v>-4.2855702329333469E-3</v>
      </c>
    </row>
    <row r="180" spans="1:8" x14ac:dyDescent="0.3">
      <c r="A180" s="26">
        <v>39342</v>
      </c>
      <c r="B180" s="27">
        <v>6897.1</v>
      </c>
      <c r="C180" s="27">
        <v>6898</v>
      </c>
      <c r="D180" s="27">
        <v>6977.2</v>
      </c>
      <c r="E180" s="27">
        <v>6843</v>
      </c>
      <c r="F180" s="27" t="s">
        <v>256</v>
      </c>
      <c r="G180" s="28">
        <v>-2.2000000000000001E-3</v>
      </c>
      <c r="H180">
        <f t="shared" si="8"/>
        <v>-1.3047260075378897E-4</v>
      </c>
    </row>
    <row r="181" spans="1:8" x14ac:dyDescent="0.3">
      <c r="A181" s="19">
        <v>39343</v>
      </c>
      <c r="B181" s="20">
        <v>7059.65</v>
      </c>
      <c r="C181" s="20">
        <v>6921.15</v>
      </c>
      <c r="D181" s="20">
        <v>7078.95</v>
      </c>
      <c r="E181" s="20">
        <v>6883.6</v>
      </c>
      <c r="F181" s="20" t="s">
        <v>197</v>
      </c>
      <c r="G181" s="21">
        <v>2.3599999999999999E-2</v>
      </c>
      <c r="H181" s="15">
        <f t="shared" si="8"/>
        <v>2.0011125318769279E-2</v>
      </c>
    </row>
    <row r="182" spans="1:8" x14ac:dyDescent="0.3">
      <c r="A182" s="26">
        <v>39344</v>
      </c>
      <c r="B182" s="27">
        <v>7401.85</v>
      </c>
      <c r="C182" s="27">
        <v>7111</v>
      </c>
      <c r="D182" s="27">
        <v>7419.35</v>
      </c>
      <c r="E182" s="27">
        <v>7111</v>
      </c>
      <c r="F182" s="27" t="s">
        <v>257</v>
      </c>
      <c r="G182" s="28">
        <v>4.8500000000000001E-2</v>
      </c>
      <c r="H182" s="15">
        <f t="shared" si="8"/>
        <v>4.0901420334692781E-2</v>
      </c>
    </row>
    <row r="183" spans="1:8" x14ac:dyDescent="0.3">
      <c r="A183" s="19">
        <v>39345</v>
      </c>
      <c r="B183" s="20">
        <v>7390.15</v>
      </c>
      <c r="C183" s="20">
        <v>7404.95</v>
      </c>
      <c r="D183" s="20">
        <v>7462.9</v>
      </c>
      <c r="E183" s="20">
        <v>7343.6</v>
      </c>
      <c r="F183" s="20" t="s">
        <v>258</v>
      </c>
      <c r="G183" s="21">
        <v>-1.6000000000000001E-3</v>
      </c>
      <c r="H183">
        <f t="shared" si="8"/>
        <v>-1.9986630564690082E-3</v>
      </c>
    </row>
    <row r="184" spans="1:8" x14ac:dyDescent="0.3">
      <c r="A184" s="26">
        <v>39346</v>
      </c>
      <c r="B184" s="27">
        <v>7464.5</v>
      </c>
      <c r="C184" s="27">
        <v>7378.3</v>
      </c>
      <c r="D184" s="27">
        <v>7506.35</v>
      </c>
      <c r="E184" s="27">
        <v>7367.15</v>
      </c>
      <c r="F184" s="27" t="s">
        <v>259</v>
      </c>
      <c r="G184" s="28">
        <v>1.01E-2</v>
      </c>
      <c r="H184">
        <f t="shared" si="8"/>
        <v>1.1682907986934634E-2</v>
      </c>
    </row>
    <row r="185" spans="1:8" x14ac:dyDescent="0.3">
      <c r="A185" s="19">
        <v>39349</v>
      </c>
      <c r="B185" s="20">
        <v>7650.9</v>
      </c>
      <c r="C185" s="20">
        <v>7514.4</v>
      </c>
      <c r="D185" s="20">
        <v>7661.05</v>
      </c>
      <c r="E185" s="20">
        <v>7514.4</v>
      </c>
      <c r="F185" s="20" t="s">
        <v>260</v>
      </c>
      <c r="G185" s="21">
        <v>2.5000000000000001E-2</v>
      </c>
      <c r="H185" s="15">
        <f t="shared" si="8"/>
        <v>1.8165122963909295E-2</v>
      </c>
    </row>
    <row r="186" spans="1:8" x14ac:dyDescent="0.3">
      <c r="A186" s="26">
        <v>39350</v>
      </c>
      <c r="B186" s="27">
        <v>7629.15</v>
      </c>
      <c r="C186" s="27">
        <v>7658.5</v>
      </c>
      <c r="D186" s="27">
        <v>7694.25</v>
      </c>
      <c r="E186" s="27">
        <v>7490.2</v>
      </c>
      <c r="F186" s="27" t="s">
        <v>261</v>
      </c>
      <c r="G186" s="28">
        <v>-2.8E-3</v>
      </c>
      <c r="H186">
        <f t="shared" si="8"/>
        <v>-3.8323431481361056E-3</v>
      </c>
    </row>
    <row r="187" spans="1:8" x14ac:dyDescent="0.3">
      <c r="A187" s="19">
        <v>39351</v>
      </c>
      <c r="B187" s="20">
        <v>7755.9</v>
      </c>
      <c r="C187" s="20">
        <v>7647.1</v>
      </c>
      <c r="D187" s="20">
        <v>7829.85</v>
      </c>
      <c r="E187" s="20">
        <v>7591.8</v>
      </c>
      <c r="F187" s="20" t="s">
        <v>262</v>
      </c>
      <c r="G187" s="21">
        <v>1.66E-2</v>
      </c>
      <c r="H187">
        <f t="shared" si="8"/>
        <v>1.422761569745384E-2</v>
      </c>
    </row>
    <row r="188" spans="1:8" x14ac:dyDescent="0.3">
      <c r="A188" s="26">
        <v>39352</v>
      </c>
      <c r="B188" s="27">
        <v>7833.65</v>
      </c>
      <c r="C188" s="27">
        <v>7804.55</v>
      </c>
      <c r="D188" s="27">
        <v>7866.5</v>
      </c>
      <c r="E188" s="27">
        <v>7747.1</v>
      </c>
      <c r="F188" s="27" t="s">
        <v>263</v>
      </c>
      <c r="G188" s="28">
        <v>0.01</v>
      </c>
      <c r="H188">
        <f t="shared" si="8"/>
        <v>3.7285942174756334E-3</v>
      </c>
    </row>
    <row r="189" spans="1:8" x14ac:dyDescent="0.3">
      <c r="A189" s="19">
        <v>39353</v>
      </c>
      <c r="B189" s="20">
        <v>8042.2</v>
      </c>
      <c r="C189" s="20">
        <v>7838.25</v>
      </c>
      <c r="D189" s="20">
        <v>8082.85</v>
      </c>
      <c r="E189" s="20">
        <v>7836.05</v>
      </c>
      <c r="F189" s="20" t="s">
        <v>264</v>
      </c>
      <c r="G189" s="21">
        <v>2.6599999999999999E-2</v>
      </c>
      <c r="H189" s="15">
        <f t="shared" si="8"/>
        <v>2.6019838611935037E-2</v>
      </c>
    </row>
    <row r="190" spans="1:8" x14ac:dyDescent="0.3">
      <c r="A190" s="26">
        <v>39356</v>
      </c>
      <c r="B190" s="27">
        <v>7987.5</v>
      </c>
      <c r="C190" s="27">
        <v>8008.55</v>
      </c>
      <c r="D190" s="27">
        <v>8085.15</v>
      </c>
      <c r="E190" s="27">
        <v>7913.3</v>
      </c>
      <c r="F190" s="27" t="s">
        <v>265</v>
      </c>
      <c r="G190" s="28">
        <v>-6.7999999999999996E-3</v>
      </c>
      <c r="H190">
        <f t="shared" si="8"/>
        <v>-2.6284408538374839E-3</v>
      </c>
    </row>
    <row r="191" spans="1:8" x14ac:dyDescent="0.3">
      <c r="A191" s="19">
        <v>39358</v>
      </c>
      <c r="B191" s="20">
        <v>8097.9</v>
      </c>
      <c r="C191" s="20">
        <v>8029.8</v>
      </c>
      <c r="D191" s="20">
        <v>8235.7999999999993</v>
      </c>
      <c r="E191" s="20">
        <v>7820.25</v>
      </c>
      <c r="F191" s="20" t="s">
        <v>266</v>
      </c>
      <c r="G191" s="21">
        <v>1.38E-2</v>
      </c>
      <c r="H191">
        <f t="shared" si="8"/>
        <v>8.480908615407538E-3</v>
      </c>
    </row>
    <row r="192" spans="1:8" x14ac:dyDescent="0.3">
      <c r="A192" s="26">
        <v>39359</v>
      </c>
      <c r="B192" s="27">
        <v>8035.9</v>
      </c>
      <c r="C192" s="27">
        <v>8083.3</v>
      </c>
      <c r="D192" s="27">
        <v>8086.7</v>
      </c>
      <c r="E192" s="27">
        <v>7828.65</v>
      </c>
      <c r="F192" s="27" t="s">
        <v>267</v>
      </c>
      <c r="G192" s="28">
        <v>-7.7000000000000002E-3</v>
      </c>
      <c r="H192">
        <f t="shared" si="8"/>
        <v>-5.8639417069761782E-3</v>
      </c>
    </row>
    <row r="193" spans="1:8" x14ac:dyDescent="0.3">
      <c r="A193" s="19">
        <v>39360</v>
      </c>
      <c r="B193" s="20">
        <v>7845.25</v>
      </c>
      <c r="C193" s="20">
        <v>8038.1</v>
      </c>
      <c r="D193" s="20">
        <v>8066.55</v>
      </c>
      <c r="E193" s="20">
        <v>7789.7</v>
      </c>
      <c r="F193" s="20" t="s">
        <v>268</v>
      </c>
      <c r="G193" s="21">
        <v>-2.3699999999999999E-2</v>
      </c>
      <c r="H193" s="15">
        <f t="shared" si="8"/>
        <v>-2.3991988156405165E-2</v>
      </c>
    </row>
    <row r="194" spans="1:8" x14ac:dyDescent="0.3">
      <c r="A194" s="26">
        <v>39363</v>
      </c>
      <c r="B194" s="27">
        <v>7626.4</v>
      </c>
      <c r="C194" s="27">
        <v>7853.15</v>
      </c>
      <c r="D194" s="27">
        <v>7935.45</v>
      </c>
      <c r="E194" s="27">
        <v>7516.45</v>
      </c>
      <c r="F194" s="27" t="s">
        <v>159</v>
      </c>
      <c r="G194" s="28">
        <v>-2.7900000000000001E-2</v>
      </c>
      <c r="H194" s="15">
        <f t="shared" si="8"/>
        <v>-2.8873764030993933E-2</v>
      </c>
    </row>
    <row r="195" spans="1:8" x14ac:dyDescent="0.3">
      <c r="A195" s="19">
        <v>39364</v>
      </c>
      <c r="B195" s="20">
        <v>7895.85</v>
      </c>
      <c r="C195" s="20">
        <v>7580.9</v>
      </c>
      <c r="D195" s="20">
        <v>7916.45</v>
      </c>
      <c r="E195" s="20">
        <v>7535.05</v>
      </c>
      <c r="F195" s="20" t="s">
        <v>269</v>
      </c>
      <c r="G195" s="21">
        <v>3.5299999999999998E-2</v>
      </c>
      <c r="H195" s="15">
        <f t="shared" si="8"/>
        <v>4.1545199118838229E-2</v>
      </c>
    </row>
    <row r="196" spans="1:8" x14ac:dyDescent="0.3">
      <c r="A196" s="26">
        <v>39365</v>
      </c>
      <c r="B196" s="27">
        <v>8030.65</v>
      </c>
      <c r="C196" s="27">
        <v>7960.65</v>
      </c>
      <c r="D196" s="27">
        <v>8081.05</v>
      </c>
      <c r="E196" s="27">
        <v>7907.35</v>
      </c>
      <c r="F196" s="27" t="s">
        <v>270</v>
      </c>
      <c r="G196" s="28">
        <v>1.7100000000000001E-2</v>
      </c>
      <c r="H196">
        <f t="shared" si="8"/>
        <v>8.793251807327292E-3</v>
      </c>
    </row>
    <row r="197" spans="1:8" x14ac:dyDescent="0.3">
      <c r="A197" s="19">
        <v>39366</v>
      </c>
      <c r="B197" s="20">
        <v>8158.8</v>
      </c>
      <c r="C197" s="20">
        <v>8054.3</v>
      </c>
      <c r="D197" s="20">
        <v>8177.75</v>
      </c>
      <c r="E197" s="20">
        <v>8005.5</v>
      </c>
      <c r="F197" s="20" t="s">
        <v>271</v>
      </c>
      <c r="G197" s="21">
        <v>1.6E-2</v>
      </c>
      <c r="H197">
        <f t="shared" si="8"/>
        <v>1.2974436015544492E-2</v>
      </c>
    </row>
    <row r="198" spans="1:8" x14ac:dyDescent="0.3">
      <c r="A198" s="26">
        <v>39367</v>
      </c>
      <c r="B198" s="27">
        <v>7934</v>
      </c>
      <c r="C198" s="27">
        <v>8093.65</v>
      </c>
      <c r="D198" s="27">
        <v>8132.1</v>
      </c>
      <c r="E198" s="27">
        <v>7889.8</v>
      </c>
      <c r="F198" s="27" t="s">
        <v>272</v>
      </c>
      <c r="G198" s="28">
        <v>-2.76E-2</v>
      </c>
      <c r="H198" s="15">
        <f t="shared" si="8"/>
        <v>-1.9725340235863874E-2</v>
      </c>
    </row>
    <row r="199" spans="1:8" x14ac:dyDescent="0.3">
      <c r="A199" s="19">
        <v>39370</v>
      </c>
      <c r="B199" s="20">
        <v>8286.2999999999993</v>
      </c>
      <c r="C199" s="20">
        <v>7962.55</v>
      </c>
      <c r="D199" s="20">
        <v>8306.35</v>
      </c>
      <c r="E199" s="20">
        <v>7962.55</v>
      </c>
      <c r="F199" s="20" t="s">
        <v>273</v>
      </c>
      <c r="G199" s="21">
        <v>4.4400000000000002E-2</v>
      </c>
      <c r="H199" s="15">
        <f t="shared" ref="H199:H262" si="9">(B199-C199)/C199</f>
        <v>4.0659085343263034E-2</v>
      </c>
    </row>
    <row r="200" spans="1:8" x14ac:dyDescent="0.3">
      <c r="A200" s="26">
        <v>39371</v>
      </c>
      <c r="B200" s="27">
        <v>8452.2000000000007</v>
      </c>
      <c r="C200" s="27">
        <v>8361.4</v>
      </c>
      <c r="D200" s="27">
        <v>8491.65</v>
      </c>
      <c r="E200" s="27">
        <v>8240.2999999999993</v>
      </c>
      <c r="F200" s="27" t="s">
        <v>274</v>
      </c>
      <c r="G200" s="28">
        <v>0.02</v>
      </c>
      <c r="H200">
        <f t="shared" si="9"/>
        <v>1.0859425455067464E-2</v>
      </c>
    </row>
    <row r="201" spans="1:8" x14ac:dyDescent="0.3">
      <c r="A201" s="19">
        <v>39372</v>
      </c>
      <c r="B201" s="20">
        <v>8099.9</v>
      </c>
      <c r="C201" s="20">
        <v>8071.55</v>
      </c>
      <c r="D201" s="20">
        <v>8218.1</v>
      </c>
      <c r="E201" s="20">
        <v>7641.5</v>
      </c>
      <c r="F201" s="20" t="s">
        <v>275</v>
      </c>
      <c r="G201" s="21">
        <v>-4.1700000000000001E-2</v>
      </c>
      <c r="H201">
        <f t="shared" si="9"/>
        <v>3.5123365400696834E-3</v>
      </c>
    </row>
    <row r="202" spans="1:8" x14ac:dyDescent="0.3">
      <c r="A202" s="26">
        <v>39373</v>
      </c>
      <c r="B202" s="27">
        <v>7608.75</v>
      </c>
      <c r="C202" s="27">
        <v>8055.15</v>
      </c>
      <c r="D202" s="27">
        <v>8192.4500000000007</v>
      </c>
      <c r="E202" s="27">
        <v>7519.7</v>
      </c>
      <c r="F202" s="27" t="s">
        <v>276</v>
      </c>
      <c r="G202" s="28">
        <v>-6.0600000000000001E-2</v>
      </c>
      <c r="H202" s="15">
        <f t="shared" si="9"/>
        <v>-5.5417962421556353E-2</v>
      </c>
    </row>
    <row r="203" spans="1:8" x14ac:dyDescent="0.3">
      <c r="A203" s="19">
        <v>39374</v>
      </c>
      <c r="B203" s="20">
        <v>7423.8</v>
      </c>
      <c r="C203" s="20">
        <v>7637.4</v>
      </c>
      <c r="D203" s="20">
        <v>7718.9</v>
      </c>
      <c r="E203" s="20">
        <v>7279.3</v>
      </c>
      <c r="F203" s="20" t="s">
        <v>277</v>
      </c>
      <c r="G203" s="21">
        <v>-2.4299999999999999E-2</v>
      </c>
      <c r="H203" s="15">
        <f t="shared" si="9"/>
        <v>-2.7967632964097659E-2</v>
      </c>
    </row>
    <row r="204" spans="1:8" x14ac:dyDescent="0.3">
      <c r="A204" s="26">
        <v>39377</v>
      </c>
      <c r="B204" s="27">
        <v>7568</v>
      </c>
      <c r="C204" s="27">
        <v>7374.35</v>
      </c>
      <c r="D204" s="27">
        <v>7621.65</v>
      </c>
      <c r="E204" s="27">
        <v>7289.2</v>
      </c>
      <c r="F204" s="27" t="s">
        <v>278</v>
      </c>
      <c r="G204" s="28">
        <v>1.9400000000000001E-2</v>
      </c>
      <c r="H204" s="15">
        <f t="shared" si="9"/>
        <v>2.6259941554170826E-2</v>
      </c>
    </row>
    <row r="205" spans="1:8" x14ac:dyDescent="0.3">
      <c r="A205" s="19">
        <v>39378</v>
      </c>
      <c r="B205" s="20">
        <v>8101.1</v>
      </c>
      <c r="C205" s="20">
        <v>7621.05</v>
      </c>
      <c r="D205" s="20">
        <v>8118.75</v>
      </c>
      <c r="E205" s="20">
        <v>7621.05</v>
      </c>
      <c r="F205" s="20" t="s">
        <v>279</v>
      </c>
      <c r="G205" s="21">
        <v>7.0400000000000004E-2</v>
      </c>
      <c r="H205" s="15">
        <f t="shared" si="9"/>
        <v>6.2990007938538678E-2</v>
      </c>
    </row>
    <row r="206" spans="1:8" x14ac:dyDescent="0.3">
      <c r="A206" s="26">
        <v>39379</v>
      </c>
      <c r="B206" s="27">
        <v>8228.65</v>
      </c>
      <c r="C206" s="27">
        <v>8167.95</v>
      </c>
      <c r="D206" s="27">
        <v>8276.65</v>
      </c>
      <c r="E206" s="27">
        <v>8058.55</v>
      </c>
      <c r="F206" s="27" t="s">
        <v>280</v>
      </c>
      <c r="G206" s="28">
        <v>1.5699999999999999E-2</v>
      </c>
      <c r="H206">
        <f t="shared" si="9"/>
        <v>7.4314852563984622E-3</v>
      </c>
    </row>
    <row r="207" spans="1:8" x14ac:dyDescent="0.3">
      <c r="A207" s="19">
        <v>39380</v>
      </c>
      <c r="B207" s="20">
        <v>8428.65</v>
      </c>
      <c r="C207" s="20">
        <v>8228.2000000000007</v>
      </c>
      <c r="D207" s="20">
        <v>8528.25</v>
      </c>
      <c r="E207" s="20">
        <v>8185.55</v>
      </c>
      <c r="F207" s="20" t="s">
        <v>281</v>
      </c>
      <c r="G207" s="21">
        <v>2.4299999999999999E-2</v>
      </c>
      <c r="H207" s="15">
        <f t="shared" si="9"/>
        <v>2.4361342699496719E-2</v>
      </c>
    </row>
    <row r="208" spans="1:8" x14ac:dyDescent="0.3">
      <c r="A208" s="26">
        <v>39381</v>
      </c>
      <c r="B208" s="27">
        <v>8749.9</v>
      </c>
      <c r="C208" s="27">
        <v>8426.4</v>
      </c>
      <c r="D208" s="27">
        <v>8804.9</v>
      </c>
      <c r="E208" s="27">
        <v>8257.0499999999993</v>
      </c>
      <c r="F208" s="27" t="s">
        <v>282</v>
      </c>
      <c r="G208" s="28">
        <v>3.8100000000000002E-2</v>
      </c>
      <c r="H208" s="15">
        <f t="shared" si="9"/>
        <v>3.8391246558435392E-2</v>
      </c>
    </row>
    <row r="209" spans="1:8" x14ac:dyDescent="0.3">
      <c r="A209" s="19">
        <v>39384</v>
      </c>
      <c r="B209" s="20">
        <v>9000.75</v>
      </c>
      <c r="C209" s="20">
        <v>8918.0499999999993</v>
      </c>
      <c r="D209" s="20">
        <v>9122.35</v>
      </c>
      <c r="E209" s="20">
        <v>8865.65</v>
      </c>
      <c r="F209" s="20" t="s">
        <v>283</v>
      </c>
      <c r="G209" s="21">
        <v>2.87E-2</v>
      </c>
      <c r="H209">
        <f t="shared" si="9"/>
        <v>9.273327689349211E-3</v>
      </c>
    </row>
    <row r="210" spans="1:8" x14ac:dyDescent="0.3">
      <c r="A210" s="26">
        <v>39385</v>
      </c>
      <c r="B210" s="27">
        <v>8934.15</v>
      </c>
      <c r="C210" s="27">
        <v>9024.5499999999993</v>
      </c>
      <c r="D210" s="27">
        <v>9237.7999999999993</v>
      </c>
      <c r="E210" s="27">
        <v>8832.5</v>
      </c>
      <c r="F210" s="27" t="s">
        <v>284</v>
      </c>
      <c r="G210" s="28">
        <v>-7.4000000000000003E-3</v>
      </c>
      <c r="H210">
        <f t="shared" si="9"/>
        <v>-1.0017119967200542E-2</v>
      </c>
    </row>
    <row r="211" spans="1:8" x14ac:dyDescent="0.3">
      <c r="A211" s="19">
        <v>39386</v>
      </c>
      <c r="B211" s="20">
        <v>9013.15</v>
      </c>
      <c r="C211" s="20">
        <v>8906.2999999999993</v>
      </c>
      <c r="D211" s="20">
        <v>9116.7999999999993</v>
      </c>
      <c r="E211" s="20">
        <v>8839.4</v>
      </c>
      <c r="F211" s="20" t="s">
        <v>285</v>
      </c>
      <c r="G211" s="21">
        <v>8.8000000000000005E-3</v>
      </c>
      <c r="H211">
        <f t="shared" si="9"/>
        <v>1.1997125630171943E-2</v>
      </c>
    </row>
    <row r="212" spans="1:8" x14ac:dyDescent="0.3">
      <c r="A212" s="26">
        <v>39387</v>
      </c>
      <c r="B212" s="27">
        <v>9198.6</v>
      </c>
      <c r="C212" s="27">
        <v>9220.4</v>
      </c>
      <c r="D212" s="27">
        <v>9358</v>
      </c>
      <c r="E212" s="27">
        <v>9032.7000000000007</v>
      </c>
      <c r="F212" s="27" t="s">
        <v>286</v>
      </c>
      <c r="G212" s="28">
        <v>2.06E-2</v>
      </c>
      <c r="H212">
        <f t="shared" si="9"/>
        <v>-2.3643225890416114E-3</v>
      </c>
    </row>
    <row r="213" spans="1:8" x14ac:dyDescent="0.3">
      <c r="A213" s="19">
        <v>39388</v>
      </c>
      <c r="B213" s="20">
        <v>9560.7000000000007</v>
      </c>
      <c r="C213" s="20">
        <v>8953.4</v>
      </c>
      <c r="D213" s="20">
        <v>9610.7000000000007</v>
      </c>
      <c r="E213" s="20">
        <v>8898.2000000000007</v>
      </c>
      <c r="F213" s="20" t="s">
        <v>287</v>
      </c>
      <c r="G213" s="21">
        <v>3.9399999999999998E-2</v>
      </c>
      <c r="H213" s="15">
        <f t="shared" si="9"/>
        <v>6.7828981169164915E-2</v>
      </c>
    </row>
    <row r="214" spans="1:8" x14ac:dyDescent="0.3">
      <c r="A214" s="26">
        <v>39391</v>
      </c>
      <c r="B214" s="27">
        <v>9397.5499999999993</v>
      </c>
      <c r="C214" s="27">
        <v>9549.7999999999993</v>
      </c>
      <c r="D214" s="27">
        <v>9692.5</v>
      </c>
      <c r="E214" s="27">
        <v>9346.25</v>
      </c>
      <c r="F214" s="27" t="s">
        <v>288</v>
      </c>
      <c r="G214" s="28">
        <v>-1.7100000000000001E-2</v>
      </c>
      <c r="H214">
        <f t="shared" si="9"/>
        <v>-1.5942742256382335E-2</v>
      </c>
    </row>
    <row r="215" spans="1:8" x14ac:dyDescent="0.3">
      <c r="A215" s="19">
        <v>39392</v>
      </c>
      <c r="B215" s="20">
        <v>9216.2999999999993</v>
      </c>
      <c r="C215" s="20">
        <v>9383.5499999999993</v>
      </c>
      <c r="D215" s="20">
        <v>9550.65</v>
      </c>
      <c r="E215" s="20">
        <v>9129.85</v>
      </c>
      <c r="F215" s="20" t="s">
        <v>289</v>
      </c>
      <c r="G215" s="21">
        <v>-1.9300000000000001E-2</v>
      </c>
      <c r="H215" s="15">
        <f t="shared" si="9"/>
        <v>-1.7823744744792751E-2</v>
      </c>
    </row>
    <row r="216" spans="1:8" x14ac:dyDescent="0.3">
      <c r="A216" s="26">
        <v>39393</v>
      </c>
      <c r="B216" s="27">
        <v>9090.2000000000007</v>
      </c>
      <c r="C216" s="27">
        <v>9215.4</v>
      </c>
      <c r="D216" s="27">
        <v>9388.0499999999993</v>
      </c>
      <c r="E216" s="27">
        <v>9049.65</v>
      </c>
      <c r="F216" s="27" t="s">
        <v>290</v>
      </c>
      <c r="G216" s="28">
        <v>-1.37E-2</v>
      </c>
      <c r="H216">
        <f t="shared" si="9"/>
        <v>-1.3585953946654395E-2</v>
      </c>
    </row>
    <row r="217" spans="1:8" x14ac:dyDescent="0.3">
      <c r="A217" s="19">
        <v>39394</v>
      </c>
      <c r="B217" s="20">
        <v>8876.25</v>
      </c>
      <c r="C217" s="20">
        <v>9090.7999999999993</v>
      </c>
      <c r="D217" s="20">
        <v>9090.7999999999993</v>
      </c>
      <c r="E217" s="20">
        <v>8816.9500000000007</v>
      </c>
      <c r="F217" s="20" t="s">
        <v>291</v>
      </c>
      <c r="G217" s="21">
        <v>-2.35E-2</v>
      </c>
      <c r="H217" s="15">
        <f t="shared" si="9"/>
        <v>-2.3600783209398436E-2</v>
      </c>
    </row>
    <row r="218" spans="1:8" x14ac:dyDescent="0.3">
      <c r="A218" s="26">
        <v>39395</v>
      </c>
      <c r="B218" s="27">
        <v>8760.75</v>
      </c>
      <c r="C218" s="27">
        <v>8887.4500000000007</v>
      </c>
      <c r="D218" s="27">
        <v>9029.4</v>
      </c>
      <c r="E218" s="27">
        <v>8671.4</v>
      </c>
      <c r="F218" s="27" t="s">
        <v>110</v>
      </c>
      <c r="G218" s="28">
        <v>-1.2999999999999999E-2</v>
      </c>
      <c r="H218">
        <f t="shared" si="9"/>
        <v>-1.4256057699340161E-2</v>
      </c>
    </row>
    <row r="219" spans="1:8" x14ac:dyDescent="0.3">
      <c r="A219" s="19">
        <v>39398</v>
      </c>
      <c r="B219" s="20">
        <v>8758.2000000000007</v>
      </c>
      <c r="C219" s="20">
        <v>8596.15</v>
      </c>
      <c r="D219" s="20">
        <v>8819.9</v>
      </c>
      <c r="E219" s="20">
        <v>8429.35</v>
      </c>
      <c r="F219" s="20" t="s">
        <v>270</v>
      </c>
      <c r="G219" s="21">
        <v>-2.9999999999999997E-4</v>
      </c>
      <c r="H219" s="15">
        <f t="shared" si="9"/>
        <v>1.8851462573361458E-2</v>
      </c>
    </row>
    <row r="220" spans="1:8" x14ac:dyDescent="0.3">
      <c r="A220" s="26">
        <v>39399</v>
      </c>
      <c r="B220" s="27">
        <v>9060</v>
      </c>
      <c r="C220" s="27">
        <v>8761.35</v>
      </c>
      <c r="D220" s="27">
        <v>9149</v>
      </c>
      <c r="E220" s="27">
        <v>8642.85</v>
      </c>
      <c r="F220" s="27" t="s">
        <v>292</v>
      </c>
      <c r="G220" s="28">
        <v>3.4500000000000003E-2</v>
      </c>
      <c r="H220" s="15">
        <f t="shared" si="9"/>
        <v>3.4087212587101262E-2</v>
      </c>
    </row>
    <row r="221" spans="1:8" x14ac:dyDescent="0.3">
      <c r="A221" s="19">
        <v>39400</v>
      </c>
      <c r="B221" s="20">
        <v>9613.0499999999993</v>
      </c>
      <c r="C221" s="20">
        <v>9230.65</v>
      </c>
      <c r="D221" s="20">
        <v>9651.85</v>
      </c>
      <c r="E221" s="20">
        <v>9230.65</v>
      </c>
      <c r="F221" s="20" t="s">
        <v>293</v>
      </c>
      <c r="G221" s="21">
        <v>6.0999999999999999E-2</v>
      </c>
      <c r="H221" s="15">
        <f t="shared" si="9"/>
        <v>4.1427201768022802E-2</v>
      </c>
    </row>
    <row r="222" spans="1:8" x14ac:dyDescent="0.3">
      <c r="A222" s="26">
        <v>39401</v>
      </c>
      <c r="B222" s="27">
        <v>9454.7000000000007</v>
      </c>
      <c r="C222" s="27">
        <v>9560.2000000000007</v>
      </c>
      <c r="D222" s="27">
        <v>9601.4500000000007</v>
      </c>
      <c r="E222" s="27">
        <v>9422.35</v>
      </c>
      <c r="F222" s="27" t="s">
        <v>294</v>
      </c>
      <c r="G222" s="28">
        <v>-1.6500000000000001E-2</v>
      </c>
      <c r="H222">
        <f t="shared" si="9"/>
        <v>-1.1035333988828685E-2</v>
      </c>
    </row>
    <row r="223" spans="1:8" x14ac:dyDescent="0.3">
      <c r="A223" s="19">
        <v>39402</v>
      </c>
      <c r="B223" s="20">
        <v>9474.15</v>
      </c>
      <c r="C223" s="20">
        <v>9476.85</v>
      </c>
      <c r="D223" s="20">
        <v>9538.65</v>
      </c>
      <c r="E223" s="20">
        <v>9272.35</v>
      </c>
      <c r="F223" s="20" t="s">
        <v>295</v>
      </c>
      <c r="G223" s="21">
        <v>2.0999999999999999E-3</v>
      </c>
      <c r="H223">
        <f t="shared" si="9"/>
        <v>-2.849047943146433E-4</v>
      </c>
    </row>
    <row r="224" spans="1:8" x14ac:dyDescent="0.3">
      <c r="A224" s="26">
        <v>39405</v>
      </c>
      <c r="B224" s="27">
        <v>9396.25</v>
      </c>
      <c r="C224" s="27">
        <v>9541.1</v>
      </c>
      <c r="D224" s="27">
        <v>9595.4500000000007</v>
      </c>
      <c r="E224" s="27">
        <v>9367.85</v>
      </c>
      <c r="F224" s="27" t="s">
        <v>296</v>
      </c>
      <c r="G224" s="28">
        <v>-8.2000000000000007E-3</v>
      </c>
      <c r="H224">
        <f t="shared" si="9"/>
        <v>-1.5181687646078582E-2</v>
      </c>
    </row>
    <row r="225" spans="1:8" x14ac:dyDescent="0.3">
      <c r="A225" s="19">
        <v>39406</v>
      </c>
      <c r="B225" s="20">
        <v>9277.85</v>
      </c>
      <c r="C225" s="20">
        <v>9356.4</v>
      </c>
      <c r="D225" s="20">
        <v>9574.85</v>
      </c>
      <c r="E225" s="20">
        <v>9210.1</v>
      </c>
      <c r="F225" s="20" t="s">
        <v>144</v>
      </c>
      <c r="G225" s="21">
        <v>-1.26E-2</v>
      </c>
      <c r="H225">
        <f t="shared" si="9"/>
        <v>-8.3953229874737367E-3</v>
      </c>
    </row>
    <row r="226" spans="1:8" x14ac:dyDescent="0.3">
      <c r="A226" s="26">
        <v>39407</v>
      </c>
      <c r="B226" s="27">
        <v>8829.7999999999993</v>
      </c>
      <c r="C226" s="27">
        <v>9272.2000000000007</v>
      </c>
      <c r="D226" s="27">
        <v>9291.65</v>
      </c>
      <c r="E226" s="27">
        <v>8766.35</v>
      </c>
      <c r="F226" s="27" t="s">
        <v>297</v>
      </c>
      <c r="G226" s="28">
        <v>-4.8300000000000003E-2</v>
      </c>
      <c r="H226" s="15">
        <f t="shared" si="9"/>
        <v>-4.7712516986260153E-2</v>
      </c>
    </row>
    <row r="227" spans="1:8" x14ac:dyDescent="0.3">
      <c r="A227" s="19">
        <v>39408</v>
      </c>
      <c r="B227" s="20">
        <v>8998.7999999999993</v>
      </c>
      <c r="C227" s="20">
        <v>8835.25</v>
      </c>
      <c r="D227" s="20">
        <v>9084.2000000000007</v>
      </c>
      <c r="E227" s="20">
        <v>8650</v>
      </c>
      <c r="F227" s="20" t="s">
        <v>298</v>
      </c>
      <c r="G227" s="21">
        <v>1.9099999999999999E-2</v>
      </c>
      <c r="H227" s="15">
        <f t="shared" si="9"/>
        <v>1.851107778500883E-2</v>
      </c>
    </row>
    <row r="228" spans="1:8" x14ac:dyDescent="0.3">
      <c r="A228" s="26">
        <v>39409</v>
      </c>
      <c r="B228" s="27">
        <v>8977.9</v>
      </c>
      <c r="C228" s="27">
        <v>9051.75</v>
      </c>
      <c r="D228" s="27">
        <v>9127.6</v>
      </c>
      <c r="E228" s="27">
        <v>8821.15</v>
      </c>
      <c r="F228" s="27" t="s">
        <v>149</v>
      </c>
      <c r="G228" s="28">
        <v>-2.3E-3</v>
      </c>
      <c r="H228">
        <f t="shared" si="9"/>
        <v>-8.1586433562571177E-3</v>
      </c>
    </row>
    <row r="229" spans="1:8" x14ac:dyDescent="0.3">
      <c r="A229" s="19">
        <v>39412</v>
      </c>
      <c r="B229" s="20">
        <v>9122.4500000000007</v>
      </c>
      <c r="C229" s="20">
        <v>9136.0499999999993</v>
      </c>
      <c r="D229" s="20">
        <v>9255.0499999999993</v>
      </c>
      <c r="E229" s="20">
        <v>9093.4</v>
      </c>
      <c r="F229" s="20" t="s">
        <v>168</v>
      </c>
      <c r="G229" s="21">
        <v>1.61E-2</v>
      </c>
      <c r="H229">
        <f t="shared" si="9"/>
        <v>-1.4886083154096734E-3</v>
      </c>
    </row>
    <row r="230" spans="1:8" x14ac:dyDescent="0.3">
      <c r="A230" s="26">
        <v>39413</v>
      </c>
      <c r="B230" s="27">
        <v>9070.75</v>
      </c>
      <c r="C230" s="27">
        <v>9087.6</v>
      </c>
      <c r="D230" s="27">
        <v>9098.9500000000007</v>
      </c>
      <c r="E230" s="27">
        <v>8977.9500000000007</v>
      </c>
      <c r="F230" s="27" t="s">
        <v>299</v>
      </c>
      <c r="G230" s="28">
        <v>-5.7000000000000002E-3</v>
      </c>
      <c r="H230">
        <f t="shared" si="9"/>
        <v>-1.8541749196708001E-3</v>
      </c>
    </row>
    <row r="231" spans="1:8" x14ac:dyDescent="0.3">
      <c r="A231" s="19">
        <v>39414</v>
      </c>
      <c r="B231" s="20">
        <v>8970.85</v>
      </c>
      <c r="C231" s="20">
        <v>9043.6</v>
      </c>
      <c r="D231" s="20">
        <v>9216.15</v>
      </c>
      <c r="E231" s="20">
        <v>8938.1</v>
      </c>
      <c r="F231" s="20" t="s">
        <v>168</v>
      </c>
      <c r="G231" s="21">
        <v>-1.0999999999999999E-2</v>
      </c>
      <c r="H231">
        <f t="shared" si="9"/>
        <v>-8.0443628643460559E-3</v>
      </c>
    </row>
    <row r="232" spans="1:8" x14ac:dyDescent="0.3">
      <c r="A232" s="26">
        <v>39415</v>
      </c>
      <c r="B232" s="27">
        <v>9124.4</v>
      </c>
      <c r="C232" s="27">
        <v>9124.7999999999993</v>
      </c>
      <c r="D232" s="27">
        <v>9273.25</v>
      </c>
      <c r="E232" s="27">
        <v>9063.25</v>
      </c>
      <c r="F232" s="27" t="s">
        <v>300</v>
      </c>
      <c r="G232" s="28">
        <v>1.7100000000000001E-2</v>
      </c>
      <c r="H232">
        <f t="shared" si="9"/>
        <v>-4.3836577240009229E-5</v>
      </c>
    </row>
    <row r="233" spans="1:8" x14ac:dyDescent="0.3">
      <c r="A233" s="19">
        <v>39416</v>
      </c>
      <c r="B233" s="20">
        <v>9375.75</v>
      </c>
      <c r="C233" s="20">
        <v>9230.7999999999993</v>
      </c>
      <c r="D233" s="20">
        <v>9437.9500000000007</v>
      </c>
      <c r="E233" s="20">
        <v>9185</v>
      </c>
      <c r="F233" s="20" t="s">
        <v>301</v>
      </c>
      <c r="G233" s="21">
        <v>2.75E-2</v>
      </c>
      <c r="H233">
        <f t="shared" si="9"/>
        <v>1.5702864323785669E-2</v>
      </c>
    </row>
    <row r="234" spans="1:8" x14ac:dyDescent="0.3">
      <c r="A234" s="26">
        <v>39419</v>
      </c>
      <c r="B234" s="27">
        <v>9397.5499999999993</v>
      </c>
      <c r="C234" s="27">
        <v>9391.2000000000007</v>
      </c>
      <c r="D234" s="27">
        <v>9466.2000000000007</v>
      </c>
      <c r="E234" s="27">
        <v>9384.35</v>
      </c>
      <c r="F234" s="27" t="s">
        <v>302</v>
      </c>
      <c r="G234" s="28">
        <v>2.3E-3</v>
      </c>
      <c r="H234">
        <f t="shared" si="9"/>
        <v>6.7616492035081188E-4</v>
      </c>
    </row>
    <row r="235" spans="1:8" x14ac:dyDescent="0.3">
      <c r="A235" s="19">
        <v>39420</v>
      </c>
      <c r="B235" s="20">
        <v>9367.1</v>
      </c>
      <c r="C235" s="20">
        <v>9404.15</v>
      </c>
      <c r="D235" s="20">
        <v>9452.7000000000007</v>
      </c>
      <c r="E235" s="20">
        <v>9341.0499999999993</v>
      </c>
      <c r="F235" s="20" t="s">
        <v>303</v>
      </c>
      <c r="G235" s="21">
        <v>-3.2000000000000002E-3</v>
      </c>
      <c r="H235">
        <f t="shared" si="9"/>
        <v>-3.9397500039875244E-3</v>
      </c>
    </row>
    <row r="236" spans="1:8" x14ac:dyDescent="0.3">
      <c r="A236" s="26">
        <v>39421</v>
      </c>
      <c r="B236" s="27">
        <v>9581.2999999999993</v>
      </c>
      <c r="C236" s="27">
        <v>9373.4500000000007</v>
      </c>
      <c r="D236" s="27">
        <v>9605.25</v>
      </c>
      <c r="E236" s="27">
        <v>9373.4500000000007</v>
      </c>
      <c r="F236" s="27" t="s">
        <v>304</v>
      </c>
      <c r="G236" s="28">
        <v>2.29E-2</v>
      </c>
      <c r="H236" s="15">
        <f t="shared" si="9"/>
        <v>2.2174332823026582E-2</v>
      </c>
    </row>
    <row r="237" spans="1:8" x14ac:dyDescent="0.3">
      <c r="A237" s="19">
        <v>39422</v>
      </c>
      <c r="B237" s="20">
        <v>9620.15</v>
      </c>
      <c r="C237" s="20">
        <v>9644.7999999999993</v>
      </c>
      <c r="D237" s="20">
        <v>9759.7000000000007</v>
      </c>
      <c r="E237" s="20">
        <v>9559.75</v>
      </c>
      <c r="F237" s="20" t="s">
        <v>300</v>
      </c>
      <c r="G237" s="21">
        <v>4.1000000000000003E-3</v>
      </c>
      <c r="H237">
        <f t="shared" si="9"/>
        <v>-2.5557813536827758E-3</v>
      </c>
    </row>
    <row r="238" spans="1:8" x14ac:dyDescent="0.3">
      <c r="A238" s="26">
        <v>39423</v>
      </c>
      <c r="B238" s="27">
        <v>9796.1</v>
      </c>
      <c r="C238" s="27">
        <v>9677.85</v>
      </c>
      <c r="D238" s="27">
        <v>9804.5499999999993</v>
      </c>
      <c r="E238" s="27">
        <v>9605.4500000000007</v>
      </c>
      <c r="F238" s="27" t="s">
        <v>305</v>
      </c>
      <c r="G238" s="28">
        <v>1.83E-2</v>
      </c>
      <c r="H238">
        <f t="shared" si="9"/>
        <v>1.2218622937945928E-2</v>
      </c>
    </row>
    <row r="239" spans="1:8" x14ac:dyDescent="0.3">
      <c r="A239" s="19">
        <v>39426</v>
      </c>
      <c r="B239" s="20">
        <v>9864.6</v>
      </c>
      <c r="C239" s="20">
        <v>9800.2000000000007</v>
      </c>
      <c r="D239" s="20">
        <v>9889.2999999999993</v>
      </c>
      <c r="E239" s="20">
        <v>9723.6</v>
      </c>
      <c r="F239" s="20" t="s">
        <v>306</v>
      </c>
      <c r="G239" s="21">
        <v>7.0000000000000001E-3</v>
      </c>
      <c r="H239">
        <f t="shared" si="9"/>
        <v>6.5712944633782612E-3</v>
      </c>
    </row>
    <row r="240" spans="1:8" x14ac:dyDescent="0.3">
      <c r="A240" s="26">
        <v>39427</v>
      </c>
      <c r="B240" s="27">
        <v>10090.700000000001</v>
      </c>
      <c r="C240" s="27">
        <v>9961.65</v>
      </c>
      <c r="D240" s="27">
        <v>10124.75</v>
      </c>
      <c r="E240" s="27">
        <v>9899.9500000000007</v>
      </c>
      <c r="F240" s="27" t="s">
        <v>307</v>
      </c>
      <c r="G240" s="28">
        <v>2.29E-2</v>
      </c>
      <c r="H240">
        <f t="shared" si="9"/>
        <v>1.2954681202411358E-2</v>
      </c>
    </row>
    <row r="241" spans="1:8" x14ac:dyDescent="0.3">
      <c r="A241" s="19">
        <v>39428</v>
      </c>
      <c r="B241" s="20">
        <v>10056.700000000001</v>
      </c>
      <c r="C241" s="20">
        <v>9951.25</v>
      </c>
      <c r="D241" s="20">
        <v>10086.6</v>
      </c>
      <c r="E241" s="20">
        <v>9891.25</v>
      </c>
      <c r="F241" s="20" t="s">
        <v>308</v>
      </c>
      <c r="G241" s="21">
        <v>-3.3999999999999998E-3</v>
      </c>
      <c r="H241">
        <f t="shared" si="9"/>
        <v>1.0596658711217257E-2</v>
      </c>
    </row>
    <row r="242" spans="1:8" x14ac:dyDescent="0.3">
      <c r="A242" s="26">
        <v>39429</v>
      </c>
      <c r="B242" s="27">
        <v>9920.4500000000007</v>
      </c>
      <c r="C242" s="27">
        <v>10088.4</v>
      </c>
      <c r="D242" s="27">
        <v>10123.200000000001</v>
      </c>
      <c r="E242" s="27">
        <v>9891.9</v>
      </c>
      <c r="F242" s="27" t="s">
        <v>309</v>
      </c>
      <c r="G242" s="28">
        <v>-1.35E-2</v>
      </c>
      <c r="H242">
        <f t="shared" si="9"/>
        <v>-1.6647833154910485E-2</v>
      </c>
    </row>
    <row r="243" spans="1:8" x14ac:dyDescent="0.3">
      <c r="A243" s="19">
        <v>39430</v>
      </c>
      <c r="B243" s="20">
        <v>9803.15</v>
      </c>
      <c r="C243" s="20">
        <v>9886.85</v>
      </c>
      <c r="D243" s="20">
        <v>9948.9500000000007</v>
      </c>
      <c r="E243" s="20">
        <v>9776.7999999999993</v>
      </c>
      <c r="F243" s="20" t="s">
        <v>310</v>
      </c>
      <c r="G243" s="21">
        <v>-1.18E-2</v>
      </c>
      <c r="H243">
        <f t="shared" si="9"/>
        <v>-8.4657904185863764E-3</v>
      </c>
    </row>
    <row r="244" spans="1:8" x14ac:dyDescent="0.3">
      <c r="A244" s="26">
        <v>39433</v>
      </c>
      <c r="B244" s="27">
        <v>9426.7000000000007</v>
      </c>
      <c r="C244" s="27">
        <v>9790.5499999999993</v>
      </c>
      <c r="D244" s="27">
        <v>9792.15</v>
      </c>
      <c r="E244" s="27">
        <v>9362.4</v>
      </c>
      <c r="F244" s="27" t="s">
        <v>311</v>
      </c>
      <c r="G244" s="28">
        <v>-3.8399999999999997E-2</v>
      </c>
      <c r="H244" s="15">
        <f t="shared" si="9"/>
        <v>-3.7163387143725184E-2</v>
      </c>
    </row>
    <row r="245" spans="1:8" x14ac:dyDescent="0.3">
      <c r="A245" s="19">
        <v>39434</v>
      </c>
      <c r="B245" s="20">
        <v>9279.2000000000007</v>
      </c>
      <c r="C245" s="20">
        <v>9507.9</v>
      </c>
      <c r="D245" s="20">
        <v>9507.9</v>
      </c>
      <c r="E245" s="20">
        <v>9225.4500000000007</v>
      </c>
      <c r="F245" s="20" t="s">
        <v>158</v>
      </c>
      <c r="G245" s="21">
        <v>-1.5599999999999999E-2</v>
      </c>
      <c r="H245" s="15">
        <f t="shared" si="9"/>
        <v>-2.4053681675238373E-2</v>
      </c>
    </row>
    <row r="246" spans="1:8" x14ac:dyDescent="0.3">
      <c r="A246" s="26">
        <v>39435</v>
      </c>
      <c r="B246" s="27">
        <v>9240.35</v>
      </c>
      <c r="C246" s="27">
        <v>9363.9500000000007</v>
      </c>
      <c r="D246" s="27">
        <v>9446</v>
      </c>
      <c r="E246" s="27">
        <v>9125.4500000000007</v>
      </c>
      <c r="F246" s="27" t="s">
        <v>312</v>
      </c>
      <c r="G246" s="28">
        <v>-4.1999999999999997E-3</v>
      </c>
      <c r="H246">
        <f t="shared" si="9"/>
        <v>-1.3199557878886619E-2</v>
      </c>
    </row>
    <row r="247" spans="1:8" x14ac:dyDescent="0.3">
      <c r="A247" s="19">
        <v>39436</v>
      </c>
      <c r="B247" s="20">
        <v>9245.4500000000007</v>
      </c>
      <c r="C247" s="20">
        <v>9275.65</v>
      </c>
      <c r="D247" s="20">
        <v>9332.85</v>
      </c>
      <c r="E247" s="20">
        <v>9205.35</v>
      </c>
      <c r="F247" s="20" t="s">
        <v>313</v>
      </c>
      <c r="G247" s="21">
        <v>5.9999999999999995E-4</v>
      </c>
      <c r="H247">
        <f t="shared" si="9"/>
        <v>-3.2558365181953727E-3</v>
      </c>
    </row>
    <row r="248" spans="1:8" x14ac:dyDescent="0.3">
      <c r="A248" s="26">
        <v>39440</v>
      </c>
      <c r="B248" s="27">
        <v>9563.5499999999993</v>
      </c>
      <c r="C248" s="27">
        <v>9316.4500000000007</v>
      </c>
      <c r="D248" s="27">
        <v>9581.1</v>
      </c>
      <c r="E248" s="27">
        <v>9316.4500000000007</v>
      </c>
      <c r="F248" s="27" t="s">
        <v>314</v>
      </c>
      <c r="G248" s="28">
        <v>3.44E-2</v>
      </c>
      <c r="H248" s="15">
        <f t="shared" si="9"/>
        <v>2.6522978173016389E-2</v>
      </c>
    </row>
    <row r="249" spans="1:8" x14ac:dyDescent="0.3">
      <c r="A249" s="19">
        <v>39442</v>
      </c>
      <c r="B249" s="20">
        <v>9755.2000000000007</v>
      </c>
      <c r="C249" s="20">
        <v>9545.7000000000007</v>
      </c>
      <c r="D249" s="20">
        <v>9772</v>
      </c>
      <c r="E249" s="20">
        <v>9545.7000000000007</v>
      </c>
      <c r="F249" s="20" t="s">
        <v>315</v>
      </c>
      <c r="G249" s="21">
        <v>0.02</v>
      </c>
      <c r="H249" s="15">
        <f t="shared" si="9"/>
        <v>2.1947054694784036E-2</v>
      </c>
    </row>
    <row r="250" spans="1:8" x14ac:dyDescent="0.3">
      <c r="A250" s="26">
        <v>39443</v>
      </c>
      <c r="B250" s="27">
        <v>9785.0499999999993</v>
      </c>
      <c r="C250" s="27">
        <v>9810</v>
      </c>
      <c r="D250" s="27">
        <v>9842.65</v>
      </c>
      <c r="E250" s="27">
        <v>9746.7999999999993</v>
      </c>
      <c r="F250" s="27" t="s">
        <v>147</v>
      </c>
      <c r="G250" s="28">
        <v>3.0999999999999999E-3</v>
      </c>
      <c r="H250">
        <f t="shared" si="9"/>
        <v>-2.543323139653489E-3</v>
      </c>
    </row>
    <row r="251" spans="1:8" x14ac:dyDescent="0.3">
      <c r="A251" s="19">
        <v>39444</v>
      </c>
      <c r="B251" s="20">
        <v>9828.35</v>
      </c>
      <c r="C251" s="20">
        <v>9742.0499999999993</v>
      </c>
      <c r="D251" s="20">
        <v>9840.35</v>
      </c>
      <c r="E251" s="20">
        <v>9625.2999999999993</v>
      </c>
      <c r="F251" s="20" t="s">
        <v>316</v>
      </c>
      <c r="G251" s="21">
        <v>4.4000000000000003E-3</v>
      </c>
      <c r="H251">
        <f t="shared" si="9"/>
        <v>8.8585051400886985E-3</v>
      </c>
    </row>
    <row r="252" spans="1:8" x14ac:dyDescent="0.3">
      <c r="A252" s="26">
        <v>39447</v>
      </c>
      <c r="B252" s="27">
        <v>9863.4500000000007</v>
      </c>
      <c r="C252" s="27">
        <v>9861.7000000000007</v>
      </c>
      <c r="D252" s="27">
        <v>9914.5499999999993</v>
      </c>
      <c r="E252" s="27">
        <v>9790.4</v>
      </c>
      <c r="F252" s="27" t="s">
        <v>317</v>
      </c>
      <c r="G252" s="28">
        <v>3.5999999999999999E-3</v>
      </c>
      <c r="H252">
        <f t="shared" si="9"/>
        <v>1.7745419146800246E-4</v>
      </c>
    </row>
    <row r="253" spans="1:8" x14ac:dyDescent="0.3">
      <c r="A253" s="19">
        <v>39448</v>
      </c>
      <c r="B253" s="20">
        <v>9905.25</v>
      </c>
      <c r="C253" s="20">
        <v>9819.5</v>
      </c>
      <c r="D253" s="20">
        <v>9927.4</v>
      </c>
      <c r="E253" s="20">
        <v>9813.9500000000007</v>
      </c>
      <c r="F253" s="20" t="s">
        <v>110</v>
      </c>
      <c r="G253" s="21">
        <v>4.1999999999999997E-3</v>
      </c>
      <c r="H253">
        <f t="shared" si="9"/>
        <v>8.7326238606853703E-3</v>
      </c>
    </row>
    <row r="254" spans="1:8" x14ac:dyDescent="0.3">
      <c r="A254" s="26">
        <v>39449</v>
      </c>
      <c r="B254" s="27">
        <v>10250.85</v>
      </c>
      <c r="C254" s="27">
        <v>10103.35</v>
      </c>
      <c r="D254" s="27">
        <v>10333.299999999999</v>
      </c>
      <c r="E254" s="27">
        <v>9862.15</v>
      </c>
      <c r="F254" s="27" t="s">
        <v>318</v>
      </c>
      <c r="G254" s="28">
        <v>3.49E-2</v>
      </c>
      <c r="H254">
        <f t="shared" si="9"/>
        <v>1.4599118114288824E-2</v>
      </c>
    </row>
    <row r="255" spans="1:8" x14ac:dyDescent="0.3">
      <c r="A255" s="19">
        <v>39450</v>
      </c>
      <c r="B255" s="20">
        <v>10100.700000000001</v>
      </c>
      <c r="C255" s="20">
        <v>10164</v>
      </c>
      <c r="D255" s="20">
        <v>10265.6</v>
      </c>
      <c r="E255" s="20">
        <v>10070.799999999999</v>
      </c>
      <c r="F255" s="20" t="s">
        <v>319</v>
      </c>
      <c r="G255" s="21">
        <v>-1.46E-2</v>
      </c>
      <c r="H255">
        <f t="shared" si="9"/>
        <v>-6.2278630460447923E-3</v>
      </c>
    </row>
    <row r="256" spans="1:8" x14ac:dyDescent="0.3">
      <c r="A256" s="26">
        <v>39451</v>
      </c>
      <c r="B256" s="27">
        <v>10233.200000000001</v>
      </c>
      <c r="C256" s="27">
        <v>10288.049999999999</v>
      </c>
      <c r="D256" s="27">
        <v>10326.25</v>
      </c>
      <c r="E256" s="27">
        <v>10120.9</v>
      </c>
      <c r="F256" s="27" t="s">
        <v>295</v>
      </c>
      <c r="G256" s="28">
        <v>1.3100000000000001E-2</v>
      </c>
      <c r="H256">
        <f t="shared" si="9"/>
        <v>-5.331428210399303E-3</v>
      </c>
    </row>
    <row r="257" spans="1:8" x14ac:dyDescent="0.3">
      <c r="A257" s="19">
        <v>39454</v>
      </c>
      <c r="B257" s="20">
        <v>10391.1</v>
      </c>
      <c r="C257" s="20">
        <v>9983.1</v>
      </c>
      <c r="D257" s="20">
        <v>10482.4</v>
      </c>
      <c r="E257" s="20">
        <v>9948.35</v>
      </c>
      <c r="F257" s="20" t="s">
        <v>320</v>
      </c>
      <c r="G257" s="21">
        <v>1.54E-2</v>
      </c>
      <c r="H257" s="15">
        <f t="shared" si="9"/>
        <v>4.0869068726147185E-2</v>
      </c>
    </row>
    <row r="258" spans="1:8" x14ac:dyDescent="0.3">
      <c r="A258" s="26">
        <v>39455</v>
      </c>
      <c r="B258" s="27">
        <v>10355.6</v>
      </c>
      <c r="C258" s="27">
        <v>10463.85</v>
      </c>
      <c r="D258" s="27">
        <v>10558.3</v>
      </c>
      <c r="E258" s="27">
        <v>10244.9</v>
      </c>
      <c r="F258" s="27" t="s">
        <v>321</v>
      </c>
      <c r="G258" s="28">
        <v>-3.3999999999999998E-3</v>
      </c>
      <c r="H258">
        <f t="shared" si="9"/>
        <v>-1.0345140650907648E-2</v>
      </c>
    </row>
    <row r="259" spans="1:8" x14ac:dyDescent="0.3">
      <c r="A259" s="19">
        <v>39456</v>
      </c>
      <c r="B259" s="20">
        <v>10306.450000000001</v>
      </c>
      <c r="C259" s="20">
        <v>10355.049999999999</v>
      </c>
      <c r="D259" s="20">
        <v>10495.3</v>
      </c>
      <c r="E259" s="20">
        <v>10232.549999999999</v>
      </c>
      <c r="F259" s="20" t="s">
        <v>322</v>
      </c>
      <c r="G259" s="21">
        <v>-4.7000000000000002E-3</v>
      </c>
      <c r="H259">
        <f t="shared" si="9"/>
        <v>-4.6933621759429984E-3</v>
      </c>
    </row>
    <row r="260" spans="1:8" x14ac:dyDescent="0.3">
      <c r="A260" s="26">
        <v>39457</v>
      </c>
      <c r="B260" s="27">
        <v>10266.85</v>
      </c>
      <c r="C260" s="27">
        <v>10442.299999999999</v>
      </c>
      <c r="D260" s="27">
        <v>10624.2</v>
      </c>
      <c r="E260" s="27">
        <v>10239.35</v>
      </c>
      <c r="F260" s="27" t="s">
        <v>323</v>
      </c>
      <c r="G260" s="28">
        <v>-3.8E-3</v>
      </c>
      <c r="H260">
        <f t="shared" si="9"/>
        <v>-1.6801853997682401E-2</v>
      </c>
    </row>
    <row r="261" spans="1:8" x14ac:dyDescent="0.3">
      <c r="A261" s="19">
        <v>39458</v>
      </c>
      <c r="B261" s="20">
        <v>10561.55</v>
      </c>
      <c r="C261" s="20">
        <v>10295.700000000001</v>
      </c>
      <c r="D261" s="20">
        <v>10634.2</v>
      </c>
      <c r="E261" s="20">
        <v>10295.700000000001</v>
      </c>
      <c r="F261" s="20" t="s">
        <v>242</v>
      </c>
      <c r="G261" s="21">
        <v>2.87E-2</v>
      </c>
      <c r="H261" s="15">
        <f t="shared" si="9"/>
        <v>2.5821459444233856E-2</v>
      </c>
    </row>
    <row r="262" spans="1:8" x14ac:dyDescent="0.3">
      <c r="A262" s="26">
        <v>39461</v>
      </c>
      <c r="B262" s="27">
        <v>10698.35</v>
      </c>
      <c r="C262" s="27">
        <v>10614.85</v>
      </c>
      <c r="D262" s="27">
        <v>10774.15</v>
      </c>
      <c r="E262" s="27">
        <v>10525.7</v>
      </c>
      <c r="F262" s="27" t="s">
        <v>324</v>
      </c>
      <c r="G262" s="28">
        <v>1.2999999999999999E-2</v>
      </c>
      <c r="H262">
        <f t="shared" si="9"/>
        <v>7.8663381960178431E-3</v>
      </c>
    </row>
    <row r="263" spans="1:8" x14ac:dyDescent="0.3">
      <c r="A263" s="19">
        <v>39462</v>
      </c>
      <c r="B263" s="20">
        <v>10465.700000000001</v>
      </c>
      <c r="C263" s="20">
        <v>10680</v>
      </c>
      <c r="D263" s="20">
        <v>10755.7</v>
      </c>
      <c r="E263" s="20">
        <v>10433.950000000001</v>
      </c>
      <c r="F263" s="20" t="s">
        <v>325</v>
      </c>
      <c r="G263" s="21">
        <v>-2.1700000000000001E-2</v>
      </c>
      <c r="H263" s="15">
        <f t="shared" ref="H263:H326" si="10">(B263-C263)/C263</f>
        <v>-2.0065543071160982E-2</v>
      </c>
    </row>
    <row r="264" spans="1:8" x14ac:dyDescent="0.3">
      <c r="A264" s="26">
        <v>39463</v>
      </c>
      <c r="B264" s="27">
        <v>10346.950000000001</v>
      </c>
      <c r="C264" s="27">
        <v>10390.450000000001</v>
      </c>
      <c r="D264" s="27">
        <v>10397.299999999999</v>
      </c>
      <c r="E264" s="27">
        <v>10038.950000000001</v>
      </c>
      <c r="F264" s="27" t="s">
        <v>326</v>
      </c>
      <c r="G264" s="28">
        <v>-1.1299999999999999E-2</v>
      </c>
      <c r="H264">
        <f t="shared" si="10"/>
        <v>-4.1865366755049101E-3</v>
      </c>
    </row>
    <row r="265" spans="1:8" x14ac:dyDescent="0.3">
      <c r="A265" s="19">
        <v>39464</v>
      </c>
      <c r="B265" s="20">
        <v>10261.5</v>
      </c>
      <c r="C265" s="20">
        <v>10404.700000000001</v>
      </c>
      <c r="D265" s="20">
        <v>10420.25</v>
      </c>
      <c r="E265" s="20">
        <v>10123.700000000001</v>
      </c>
      <c r="F265" s="20" t="s">
        <v>327</v>
      </c>
      <c r="G265" s="21">
        <v>-8.3000000000000001E-3</v>
      </c>
      <c r="H265">
        <f t="shared" si="10"/>
        <v>-1.3763010946975955E-2</v>
      </c>
    </row>
    <row r="266" spans="1:8" x14ac:dyDescent="0.3">
      <c r="A266" s="26">
        <v>39465</v>
      </c>
      <c r="B266" s="27">
        <v>9739.9</v>
      </c>
      <c r="C266" s="27">
        <v>10168.25</v>
      </c>
      <c r="D266" s="27">
        <v>10215.299999999999</v>
      </c>
      <c r="E266" s="27">
        <v>9648.4500000000007</v>
      </c>
      <c r="F266" s="27" t="s">
        <v>328</v>
      </c>
      <c r="G266" s="28">
        <v>-5.0799999999999998E-2</v>
      </c>
      <c r="H266" s="15">
        <f t="shared" si="10"/>
        <v>-4.2126226243453926E-2</v>
      </c>
    </row>
    <row r="267" spans="1:8" x14ac:dyDescent="0.3">
      <c r="A267" s="19">
        <v>39468</v>
      </c>
      <c r="B267" s="20">
        <v>9038.9500000000007</v>
      </c>
      <c r="C267" s="20">
        <v>9671.4</v>
      </c>
      <c r="D267" s="20">
        <v>9701.1</v>
      </c>
      <c r="E267" s="20">
        <v>8504.65</v>
      </c>
      <c r="F267" s="20" t="s">
        <v>329</v>
      </c>
      <c r="G267" s="21">
        <v>-7.1999999999999995E-2</v>
      </c>
      <c r="H267" s="15">
        <f t="shared" si="10"/>
        <v>-6.5393841636164254E-2</v>
      </c>
    </row>
    <row r="268" spans="1:8" x14ac:dyDescent="0.3">
      <c r="A268" s="26">
        <v>39469</v>
      </c>
      <c r="B268" s="27">
        <v>8682.4500000000007</v>
      </c>
      <c r="C268" s="27">
        <v>8663.7000000000007</v>
      </c>
      <c r="D268" s="27">
        <v>9015.7999999999993</v>
      </c>
      <c r="E268" s="27">
        <v>7958.95</v>
      </c>
      <c r="F268" s="27" t="s">
        <v>330</v>
      </c>
      <c r="G268" s="28">
        <v>-3.9399999999999998E-2</v>
      </c>
      <c r="H268">
        <f t="shared" si="10"/>
        <v>2.1642023615776169E-3</v>
      </c>
    </row>
    <row r="269" spans="1:8" x14ac:dyDescent="0.3">
      <c r="A269" s="19">
        <v>39470</v>
      </c>
      <c r="B269" s="20">
        <v>9259.2000000000007</v>
      </c>
      <c r="C269" s="20">
        <v>9021.5</v>
      </c>
      <c r="D269" s="20">
        <v>9501.5499999999993</v>
      </c>
      <c r="E269" s="20">
        <v>8889.6</v>
      </c>
      <c r="F269" s="20" t="s">
        <v>331</v>
      </c>
      <c r="G269" s="21">
        <v>6.6400000000000001E-2</v>
      </c>
      <c r="H269" s="15">
        <f t="shared" si="10"/>
        <v>2.6348168264701072E-2</v>
      </c>
    </row>
    <row r="270" spans="1:8" x14ac:dyDescent="0.3">
      <c r="A270" s="26">
        <v>39471</v>
      </c>
      <c r="B270" s="27">
        <v>9133.85</v>
      </c>
      <c r="C270" s="27">
        <v>9369.1</v>
      </c>
      <c r="D270" s="27">
        <v>9630.5499999999993</v>
      </c>
      <c r="E270" s="27">
        <v>8960.2000000000007</v>
      </c>
      <c r="F270" s="27" t="s">
        <v>332</v>
      </c>
      <c r="G270" s="28">
        <v>-1.35E-2</v>
      </c>
      <c r="H270" s="15">
        <f t="shared" si="10"/>
        <v>-2.5109135349179749E-2</v>
      </c>
    </row>
    <row r="271" spans="1:8" x14ac:dyDescent="0.3">
      <c r="A271" s="19">
        <v>39472</v>
      </c>
      <c r="B271" s="20">
        <v>9752.25</v>
      </c>
      <c r="C271" s="20">
        <v>9170.35</v>
      </c>
      <c r="D271" s="20">
        <v>9827.2999999999993</v>
      </c>
      <c r="E271" s="20">
        <v>9170.35</v>
      </c>
      <c r="F271" s="20" t="s">
        <v>333</v>
      </c>
      <c r="G271" s="21">
        <v>6.7699999999999996E-2</v>
      </c>
      <c r="H271" s="15">
        <f t="shared" si="10"/>
        <v>6.3454502827045817E-2</v>
      </c>
    </row>
    <row r="272" spans="1:8" x14ac:dyDescent="0.3">
      <c r="A272" s="26">
        <v>39475</v>
      </c>
      <c r="B272" s="27">
        <v>9901.9</v>
      </c>
      <c r="C272" s="27">
        <v>9748.35</v>
      </c>
      <c r="D272" s="27">
        <v>9937.9</v>
      </c>
      <c r="E272" s="27">
        <v>9313.6</v>
      </c>
      <c r="F272" s="27" t="s">
        <v>248</v>
      </c>
      <c r="G272" s="28">
        <v>1.5299999999999999E-2</v>
      </c>
      <c r="H272">
        <f t="shared" si="10"/>
        <v>1.5751383567475446E-2</v>
      </c>
    </row>
    <row r="273" spans="1:8" x14ac:dyDescent="0.3">
      <c r="A273" s="19">
        <v>39476</v>
      </c>
      <c r="B273" s="20">
        <v>9569.6</v>
      </c>
      <c r="C273" s="20">
        <v>9933.2000000000007</v>
      </c>
      <c r="D273" s="20">
        <v>10113.35</v>
      </c>
      <c r="E273" s="20">
        <v>9420.75</v>
      </c>
      <c r="F273" s="20" t="s">
        <v>334</v>
      </c>
      <c r="G273" s="21">
        <v>-3.3599999999999998E-2</v>
      </c>
      <c r="H273" s="15">
        <f t="shared" si="10"/>
        <v>-3.6604518181452134E-2</v>
      </c>
    </row>
    <row r="274" spans="1:8" x14ac:dyDescent="0.3">
      <c r="A274" s="26">
        <v>39477</v>
      </c>
      <c r="B274" s="27">
        <v>9404.15</v>
      </c>
      <c r="C274" s="27">
        <v>9635.35</v>
      </c>
      <c r="D274" s="27">
        <v>9635.35</v>
      </c>
      <c r="E274" s="27">
        <v>9309.7999999999993</v>
      </c>
      <c r="F274" s="27" t="s">
        <v>335</v>
      </c>
      <c r="G274" s="28">
        <v>-1.7299999999999999E-2</v>
      </c>
      <c r="H274" s="15">
        <f t="shared" si="10"/>
        <v>-2.3994976830110034E-2</v>
      </c>
    </row>
    <row r="275" spans="1:8" x14ac:dyDescent="0.3">
      <c r="A275" s="19">
        <v>39478</v>
      </c>
      <c r="B275" s="20">
        <v>9226.25</v>
      </c>
      <c r="C275" s="20">
        <v>9442.2000000000007</v>
      </c>
      <c r="D275" s="20">
        <v>9505.35</v>
      </c>
      <c r="E275" s="20">
        <v>9147.25</v>
      </c>
      <c r="F275" s="20" t="s">
        <v>336</v>
      </c>
      <c r="G275" s="21">
        <v>-1.89E-2</v>
      </c>
      <c r="H275" s="15">
        <f t="shared" si="10"/>
        <v>-2.2870729279193484E-2</v>
      </c>
    </row>
    <row r="276" spans="1:8" x14ac:dyDescent="0.3">
      <c r="A276" s="26">
        <v>39479</v>
      </c>
      <c r="B276" s="27">
        <v>9327.0499999999993</v>
      </c>
      <c r="C276" s="27">
        <v>9320.25</v>
      </c>
      <c r="D276" s="27">
        <v>9379.0499999999993</v>
      </c>
      <c r="E276" s="27">
        <v>9002.2000000000007</v>
      </c>
      <c r="F276" s="27" t="s">
        <v>184</v>
      </c>
      <c r="G276" s="28">
        <v>1.09E-2</v>
      </c>
      <c r="H276">
        <f t="shared" si="10"/>
        <v>7.2959416324661595E-4</v>
      </c>
    </row>
    <row r="277" spans="1:8" x14ac:dyDescent="0.3">
      <c r="A277" s="19">
        <v>39482</v>
      </c>
      <c r="B277" s="20">
        <v>9561.5</v>
      </c>
      <c r="C277" s="20">
        <v>9444.4</v>
      </c>
      <c r="D277" s="20">
        <v>9708.6</v>
      </c>
      <c r="E277" s="20">
        <v>9424.2000000000007</v>
      </c>
      <c r="F277" s="20" t="s">
        <v>337</v>
      </c>
      <c r="G277" s="21">
        <v>2.5100000000000001E-2</v>
      </c>
      <c r="H277">
        <f t="shared" si="10"/>
        <v>1.2398881877091225E-2</v>
      </c>
    </row>
    <row r="278" spans="1:8" x14ac:dyDescent="0.3">
      <c r="A278" s="26">
        <v>39483</v>
      </c>
      <c r="B278" s="27">
        <v>9397.7999999999993</v>
      </c>
      <c r="C278" s="27">
        <v>9577.2999999999993</v>
      </c>
      <c r="D278" s="27">
        <v>9577.2999999999993</v>
      </c>
      <c r="E278" s="27">
        <v>9363.35</v>
      </c>
      <c r="F278" s="27" t="s">
        <v>338</v>
      </c>
      <c r="G278" s="28">
        <v>-1.7100000000000001E-2</v>
      </c>
      <c r="H278" s="15">
        <f t="shared" si="10"/>
        <v>-1.8742234241383271E-2</v>
      </c>
    </row>
    <row r="279" spans="1:8" x14ac:dyDescent="0.3">
      <c r="A279" s="19">
        <v>39484</v>
      </c>
      <c r="B279" s="20">
        <v>9185.65</v>
      </c>
      <c r="C279" s="20">
        <v>9169.5499999999993</v>
      </c>
      <c r="D279" s="20">
        <v>9256.0499999999993</v>
      </c>
      <c r="E279" s="20">
        <v>9052.35</v>
      </c>
      <c r="F279" s="20" t="s">
        <v>339</v>
      </c>
      <c r="G279" s="21">
        <v>-2.2599999999999999E-2</v>
      </c>
      <c r="H279">
        <f t="shared" si="10"/>
        <v>1.7558113538832729E-3</v>
      </c>
    </row>
    <row r="280" spans="1:8" x14ac:dyDescent="0.3">
      <c r="A280" s="26">
        <v>39485</v>
      </c>
      <c r="B280" s="27">
        <v>8960.4500000000007</v>
      </c>
      <c r="C280" s="27">
        <v>9225.2999999999993</v>
      </c>
      <c r="D280" s="27">
        <v>9283.35</v>
      </c>
      <c r="E280" s="27">
        <v>8925.9</v>
      </c>
      <c r="F280" s="27" t="s">
        <v>340</v>
      </c>
      <c r="G280" s="28">
        <v>-2.4500000000000001E-2</v>
      </c>
      <c r="H280" s="15">
        <f t="shared" si="10"/>
        <v>-2.8709093471214874E-2</v>
      </c>
    </row>
    <row r="281" spans="1:8" x14ac:dyDescent="0.3">
      <c r="A281" s="19">
        <v>39486</v>
      </c>
      <c r="B281" s="20">
        <v>8817</v>
      </c>
      <c r="C281" s="20">
        <v>8976.6</v>
      </c>
      <c r="D281" s="20">
        <v>8999.9500000000007</v>
      </c>
      <c r="E281" s="20">
        <v>8624.75</v>
      </c>
      <c r="F281" s="20" t="s">
        <v>341</v>
      </c>
      <c r="G281" s="21">
        <v>-1.6E-2</v>
      </c>
      <c r="H281" s="15">
        <f t="shared" si="10"/>
        <v>-1.7779560189826921E-2</v>
      </c>
    </row>
    <row r="282" spans="1:8" x14ac:dyDescent="0.3">
      <c r="A282" s="26">
        <v>39489</v>
      </c>
      <c r="B282" s="27">
        <v>8419.25</v>
      </c>
      <c r="C282" s="27">
        <v>8841.2000000000007</v>
      </c>
      <c r="D282" s="27">
        <v>8879.2999999999993</v>
      </c>
      <c r="E282" s="27">
        <v>8216.9</v>
      </c>
      <c r="F282" s="27" t="s">
        <v>267</v>
      </c>
      <c r="G282" s="28">
        <v>-4.5100000000000001E-2</v>
      </c>
      <c r="H282" s="15">
        <f t="shared" si="10"/>
        <v>-4.7725421888431513E-2</v>
      </c>
    </row>
    <row r="283" spans="1:8" x14ac:dyDescent="0.3">
      <c r="A283" s="19">
        <v>39490</v>
      </c>
      <c r="B283" s="20">
        <v>8512.35</v>
      </c>
      <c r="C283" s="20">
        <v>8586</v>
      </c>
      <c r="D283" s="20">
        <v>8637.9</v>
      </c>
      <c r="E283" s="20">
        <v>8406.25</v>
      </c>
      <c r="F283" s="20" t="s">
        <v>342</v>
      </c>
      <c r="G283" s="21">
        <v>1.11E-2</v>
      </c>
      <c r="H283">
        <f t="shared" si="10"/>
        <v>-8.5779175401816486E-3</v>
      </c>
    </row>
    <row r="284" spans="1:8" x14ac:dyDescent="0.3">
      <c r="A284" s="26">
        <v>39491</v>
      </c>
      <c r="B284" s="27">
        <v>8748.75</v>
      </c>
      <c r="C284" s="27">
        <v>8598.25</v>
      </c>
      <c r="D284" s="27">
        <v>8805.5499999999993</v>
      </c>
      <c r="E284" s="27">
        <v>8564.65</v>
      </c>
      <c r="F284" s="27" t="s">
        <v>261</v>
      </c>
      <c r="G284" s="28">
        <v>2.7799999999999998E-2</v>
      </c>
      <c r="H284" s="15">
        <f t="shared" si="10"/>
        <v>1.7503561771290671E-2</v>
      </c>
    </row>
    <row r="285" spans="1:8" x14ac:dyDescent="0.3">
      <c r="A285" s="19">
        <v>39492</v>
      </c>
      <c r="B285" s="20">
        <v>9125.2000000000007</v>
      </c>
      <c r="C285" s="20">
        <v>8911.6</v>
      </c>
      <c r="D285" s="20">
        <v>9163.2000000000007</v>
      </c>
      <c r="E285" s="20">
        <v>8911.6</v>
      </c>
      <c r="F285" s="20" t="s">
        <v>343</v>
      </c>
      <c r="G285" s="21">
        <v>4.2999999999999997E-2</v>
      </c>
      <c r="H285" s="15">
        <f t="shared" si="10"/>
        <v>2.3968759818663355E-2</v>
      </c>
    </row>
    <row r="286" spans="1:8" x14ac:dyDescent="0.3">
      <c r="A286" s="26">
        <v>39493</v>
      </c>
      <c r="B286" s="27">
        <v>9380.0499999999993</v>
      </c>
      <c r="C286" s="27">
        <v>9059.2000000000007</v>
      </c>
      <c r="D286" s="27">
        <v>9403.7000000000007</v>
      </c>
      <c r="E286" s="27">
        <v>8951.1</v>
      </c>
      <c r="F286" s="27" t="s">
        <v>258</v>
      </c>
      <c r="G286" s="28">
        <v>2.7900000000000001E-2</v>
      </c>
      <c r="H286" s="15">
        <f t="shared" si="10"/>
        <v>3.5417034616743039E-2</v>
      </c>
    </row>
    <row r="287" spans="1:8" x14ac:dyDescent="0.3">
      <c r="A287" s="19">
        <v>39496</v>
      </c>
      <c r="B287" s="20">
        <v>9404.2000000000007</v>
      </c>
      <c r="C287" s="20">
        <v>9411.25</v>
      </c>
      <c r="D287" s="20">
        <v>9518.35</v>
      </c>
      <c r="E287" s="20">
        <v>9320.4</v>
      </c>
      <c r="F287" s="20" t="s">
        <v>344</v>
      </c>
      <c r="G287" s="21">
        <v>2.5999999999999999E-3</v>
      </c>
      <c r="H287">
        <f t="shared" si="10"/>
        <v>-7.4910346659575215E-4</v>
      </c>
    </row>
    <row r="288" spans="1:8" x14ac:dyDescent="0.3">
      <c r="A288" s="26">
        <v>39497</v>
      </c>
      <c r="B288" s="27">
        <v>9423.4500000000007</v>
      </c>
      <c r="C288" s="27">
        <v>9438.2000000000007</v>
      </c>
      <c r="D288" s="27">
        <v>9538.7000000000007</v>
      </c>
      <c r="E288" s="27">
        <v>9384.9500000000007</v>
      </c>
      <c r="F288" s="27" t="s">
        <v>345</v>
      </c>
      <c r="G288" s="28">
        <v>2E-3</v>
      </c>
      <c r="H288">
        <f t="shared" si="10"/>
        <v>-1.5627979911423788E-3</v>
      </c>
    </row>
    <row r="289" spans="1:8" x14ac:dyDescent="0.3">
      <c r="A289" s="19">
        <v>39498</v>
      </c>
      <c r="B289" s="20">
        <v>9129.1</v>
      </c>
      <c r="C289" s="20">
        <v>9215.4500000000007</v>
      </c>
      <c r="D289" s="20">
        <v>9346.0499999999993</v>
      </c>
      <c r="E289" s="20">
        <v>9056.1</v>
      </c>
      <c r="F289" s="20" t="s">
        <v>346</v>
      </c>
      <c r="G289" s="21">
        <v>-3.1199999999999999E-2</v>
      </c>
      <c r="H289">
        <f t="shared" si="10"/>
        <v>-9.3701338513040994E-3</v>
      </c>
    </row>
    <row r="290" spans="1:8" x14ac:dyDescent="0.3">
      <c r="A290" s="26">
        <v>39499</v>
      </c>
      <c r="B290" s="27">
        <v>8946.2000000000007</v>
      </c>
      <c r="C290" s="27">
        <v>9143.7999999999993</v>
      </c>
      <c r="D290" s="27">
        <v>9260.1</v>
      </c>
      <c r="E290" s="27">
        <v>8768.15</v>
      </c>
      <c r="F290" s="27" t="s">
        <v>347</v>
      </c>
      <c r="G290" s="28">
        <v>-0.02</v>
      </c>
      <c r="H290" s="15">
        <f t="shared" si="10"/>
        <v>-2.1610271440757514E-2</v>
      </c>
    </row>
    <row r="291" spans="1:8" x14ac:dyDescent="0.3">
      <c r="A291" s="19">
        <v>39500</v>
      </c>
      <c r="B291" s="20">
        <v>8685.1</v>
      </c>
      <c r="C291" s="20">
        <v>8922.15</v>
      </c>
      <c r="D291" s="20">
        <v>8922.15</v>
      </c>
      <c r="E291" s="20">
        <v>8642</v>
      </c>
      <c r="F291" s="20" t="s">
        <v>348</v>
      </c>
      <c r="G291" s="21">
        <v>-2.92E-2</v>
      </c>
      <c r="H291" s="15">
        <f t="shared" si="10"/>
        <v>-2.6568708214948111E-2</v>
      </c>
    </row>
    <row r="292" spans="1:8" x14ac:dyDescent="0.3">
      <c r="A292" s="26">
        <v>39503</v>
      </c>
      <c r="B292" s="27">
        <v>8666.5</v>
      </c>
      <c r="C292" s="27">
        <v>8715.7999999999993</v>
      </c>
      <c r="D292" s="27">
        <v>8756</v>
      </c>
      <c r="E292" s="27">
        <v>8399.2000000000007</v>
      </c>
      <c r="F292" s="27" t="s">
        <v>349</v>
      </c>
      <c r="G292" s="28">
        <v>-2.0999999999999999E-3</v>
      </c>
      <c r="H292">
        <f t="shared" si="10"/>
        <v>-5.6563941347896095E-3</v>
      </c>
    </row>
    <row r="293" spans="1:8" x14ac:dyDescent="0.3">
      <c r="A293" s="19">
        <v>39504</v>
      </c>
      <c r="B293" s="20">
        <v>8742.25</v>
      </c>
      <c r="C293" s="20">
        <v>8704.35</v>
      </c>
      <c r="D293" s="20">
        <v>8810.15</v>
      </c>
      <c r="E293" s="20">
        <v>8691.1</v>
      </c>
      <c r="F293" s="20" t="s">
        <v>350</v>
      </c>
      <c r="G293" s="21">
        <v>8.6999999999999994E-3</v>
      </c>
      <c r="H293">
        <f t="shared" si="10"/>
        <v>4.3541447666970694E-3</v>
      </c>
    </row>
    <row r="294" spans="1:8" x14ac:dyDescent="0.3">
      <c r="A294" s="26">
        <v>39505</v>
      </c>
      <c r="B294" s="27">
        <v>8719.6</v>
      </c>
      <c r="C294" s="27">
        <v>8808.65</v>
      </c>
      <c r="D294" s="27">
        <v>8903.4500000000007</v>
      </c>
      <c r="E294" s="27">
        <v>8676</v>
      </c>
      <c r="F294" s="27" t="s">
        <v>351</v>
      </c>
      <c r="G294" s="28">
        <v>-2.5999999999999999E-3</v>
      </c>
      <c r="H294">
        <f t="shared" si="10"/>
        <v>-1.0109381119694763E-2</v>
      </c>
    </row>
    <row r="295" spans="1:8" x14ac:dyDescent="0.3">
      <c r="A295" s="19">
        <v>39506</v>
      </c>
      <c r="B295" s="20">
        <v>8608.25</v>
      </c>
      <c r="C295" s="20">
        <v>8683.85</v>
      </c>
      <c r="D295" s="20">
        <v>8757.15</v>
      </c>
      <c r="E295" s="20">
        <v>8496.7999999999993</v>
      </c>
      <c r="F295" s="20" t="s">
        <v>352</v>
      </c>
      <c r="G295" s="21">
        <v>-1.2800000000000001E-2</v>
      </c>
      <c r="H295">
        <f t="shared" si="10"/>
        <v>-8.7058159687235914E-3</v>
      </c>
    </row>
    <row r="296" spans="1:8" x14ac:dyDescent="0.3">
      <c r="A296" s="26">
        <v>39507</v>
      </c>
      <c r="B296" s="27">
        <v>8688.35</v>
      </c>
      <c r="C296" s="27">
        <v>8535.85</v>
      </c>
      <c r="D296" s="27">
        <v>8758.5499999999993</v>
      </c>
      <c r="E296" s="27">
        <v>8248.75</v>
      </c>
      <c r="F296" s="27" t="s">
        <v>353</v>
      </c>
      <c r="G296" s="28">
        <v>9.2999999999999992E-3</v>
      </c>
      <c r="H296" s="15">
        <f t="shared" si="10"/>
        <v>1.7865824727472952E-2</v>
      </c>
    </row>
    <row r="297" spans="1:8" x14ac:dyDescent="0.3">
      <c r="A297" s="19">
        <v>39510</v>
      </c>
      <c r="B297" s="20">
        <v>8047.45</v>
      </c>
      <c r="C297" s="20">
        <v>8460.6</v>
      </c>
      <c r="D297" s="20">
        <v>8460.6</v>
      </c>
      <c r="E297" s="20">
        <v>8004.7</v>
      </c>
      <c r="F297" s="20" t="s">
        <v>354</v>
      </c>
      <c r="G297" s="21">
        <v>-7.3800000000000004E-2</v>
      </c>
      <c r="H297" s="15">
        <f t="shared" si="10"/>
        <v>-4.883223412051161E-2</v>
      </c>
    </row>
    <row r="298" spans="1:8" x14ac:dyDescent="0.3">
      <c r="A298" s="26">
        <v>39511</v>
      </c>
      <c r="B298" s="27">
        <v>7736.6</v>
      </c>
      <c r="C298" s="27">
        <v>8032.95</v>
      </c>
      <c r="D298" s="27">
        <v>8101</v>
      </c>
      <c r="E298" s="27">
        <v>7587.6</v>
      </c>
      <c r="F298" s="27" t="s">
        <v>355</v>
      </c>
      <c r="G298" s="28">
        <v>-3.8600000000000002E-2</v>
      </c>
      <c r="H298" s="15">
        <f t="shared" si="10"/>
        <v>-3.6891801890961536E-2</v>
      </c>
    </row>
    <row r="299" spans="1:8" x14ac:dyDescent="0.3">
      <c r="A299" s="19">
        <v>39512</v>
      </c>
      <c r="B299" s="20">
        <v>7588.35</v>
      </c>
      <c r="C299" s="20">
        <v>7696.8</v>
      </c>
      <c r="D299" s="20">
        <v>7734.9</v>
      </c>
      <c r="E299" s="20">
        <v>7519.1</v>
      </c>
      <c r="F299" s="20" t="s">
        <v>356</v>
      </c>
      <c r="G299" s="21">
        <v>-1.9199999999999998E-2</v>
      </c>
      <c r="H299">
        <f t="shared" si="10"/>
        <v>-1.4090271281571538E-2</v>
      </c>
    </row>
    <row r="300" spans="1:8" x14ac:dyDescent="0.3">
      <c r="A300" s="26">
        <v>39514</v>
      </c>
      <c r="B300" s="27">
        <v>7268.15</v>
      </c>
      <c r="C300" s="27">
        <v>7474.3</v>
      </c>
      <c r="D300" s="27">
        <v>7474.3</v>
      </c>
      <c r="E300" s="27">
        <v>7064.5</v>
      </c>
      <c r="F300" s="27" t="s">
        <v>357</v>
      </c>
      <c r="G300" s="28">
        <v>-4.2200000000000001E-2</v>
      </c>
      <c r="H300" s="15">
        <f t="shared" si="10"/>
        <v>-2.7581178170531091E-2</v>
      </c>
    </row>
    <row r="301" spans="1:8" x14ac:dyDescent="0.3">
      <c r="A301" s="19">
        <v>39517</v>
      </c>
      <c r="B301" s="20">
        <v>7272.5</v>
      </c>
      <c r="C301" s="20">
        <v>7163.5</v>
      </c>
      <c r="D301" s="20">
        <v>7375.2</v>
      </c>
      <c r="E301" s="20">
        <v>6945.5</v>
      </c>
      <c r="F301" s="20" t="s">
        <v>358</v>
      </c>
      <c r="G301" s="21">
        <v>5.9999999999999995E-4</v>
      </c>
      <c r="H301">
        <f t="shared" si="10"/>
        <v>1.5216025685768131E-2</v>
      </c>
    </row>
    <row r="302" spans="1:8" x14ac:dyDescent="0.3">
      <c r="A302" s="26">
        <v>39518</v>
      </c>
      <c r="B302" s="27">
        <v>7356.4</v>
      </c>
      <c r="C302" s="27">
        <v>7186.1</v>
      </c>
      <c r="D302" s="27">
        <v>7481.75</v>
      </c>
      <c r="E302" s="27">
        <v>7124.6</v>
      </c>
      <c r="F302" s="27" t="s">
        <v>359</v>
      </c>
      <c r="G302" s="28">
        <v>1.15E-2</v>
      </c>
      <c r="H302" s="15">
        <f t="shared" si="10"/>
        <v>2.3698529104799439E-2</v>
      </c>
    </row>
    <row r="303" spans="1:8" x14ac:dyDescent="0.3">
      <c r="A303" s="19">
        <v>39519</v>
      </c>
      <c r="B303" s="20">
        <v>7341.55</v>
      </c>
      <c r="C303" s="20">
        <v>7533.5</v>
      </c>
      <c r="D303" s="20">
        <v>7705.65</v>
      </c>
      <c r="E303" s="20">
        <v>7289.05</v>
      </c>
      <c r="F303" s="20" t="s">
        <v>360</v>
      </c>
      <c r="G303" s="21">
        <v>-2E-3</v>
      </c>
      <c r="H303" s="15">
        <f t="shared" si="10"/>
        <v>-2.5479524789274548E-2</v>
      </c>
    </row>
    <row r="304" spans="1:8" x14ac:dyDescent="0.3">
      <c r="A304" s="26">
        <v>39520</v>
      </c>
      <c r="B304" s="27">
        <v>6914.65</v>
      </c>
      <c r="C304" s="27">
        <v>7226.8</v>
      </c>
      <c r="D304" s="27">
        <v>7226.8</v>
      </c>
      <c r="E304" s="27">
        <v>6840.65</v>
      </c>
      <c r="F304" s="27" t="s">
        <v>361</v>
      </c>
      <c r="G304" s="28">
        <v>-5.8099999999999999E-2</v>
      </c>
      <c r="H304" s="15">
        <f t="shared" si="10"/>
        <v>-4.3193391265843879E-2</v>
      </c>
    </row>
    <row r="305" spans="1:8" x14ac:dyDescent="0.3">
      <c r="A305" s="19">
        <v>39521</v>
      </c>
      <c r="B305" s="20">
        <v>7106</v>
      </c>
      <c r="C305" s="20">
        <v>6914.15</v>
      </c>
      <c r="D305" s="20">
        <v>7124.95</v>
      </c>
      <c r="E305" s="20">
        <v>6880</v>
      </c>
      <c r="F305" s="20" t="s">
        <v>362</v>
      </c>
      <c r="G305" s="21">
        <v>2.7699999999999999E-2</v>
      </c>
      <c r="H305" s="15">
        <f t="shared" si="10"/>
        <v>2.7747445456057559E-2</v>
      </c>
    </row>
    <row r="306" spans="1:8" x14ac:dyDescent="0.3">
      <c r="A306" s="26">
        <v>39524</v>
      </c>
      <c r="B306" s="27">
        <v>6556.2</v>
      </c>
      <c r="C306" s="27">
        <v>6956</v>
      </c>
      <c r="D306" s="27">
        <v>6956</v>
      </c>
      <c r="E306" s="27">
        <v>6493.05</v>
      </c>
      <c r="F306" s="27" t="s">
        <v>363</v>
      </c>
      <c r="G306" s="28">
        <v>-7.7399999999999997E-2</v>
      </c>
      <c r="H306" s="15">
        <f t="shared" si="10"/>
        <v>-5.7475560667050056E-2</v>
      </c>
    </row>
    <row r="307" spans="1:8" x14ac:dyDescent="0.3">
      <c r="A307" s="19">
        <v>39525</v>
      </c>
      <c r="B307" s="20">
        <v>6472.8</v>
      </c>
      <c r="C307" s="20">
        <v>6493.35</v>
      </c>
      <c r="D307" s="20">
        <v>6611.15</v>
      </c>
      <c r="E307" s="20">
        <v>6335</v>
      </c>
      <c r="F307" s="20" t="s">
        <v>364</v>
      </c>
      <c r="G307" s="21">
        <v>-1.2699999999999999E-2</v>
      </c>
      <c r="H307">
        <f t="shared" si="10"/>
        <v>-3.1647762711081617E-3</v>
      </c>
    </row>
    <row r="308" spans="1:8" x14ac:dyDescent="0.3">
      <c r="A308" s="26">
        <v>39526</v>
      </c>
      <c r="B308" s="27">
        <v>6456.55</v>
      </c>
      <c r="C308" s="27">
        <v>6718.3</v>
      </c>
      <c r="D308" s="27">
        <v>6849.9</v>
      </c>
      <c r="E308" s="27">
        <v>6379.2</v>
      </c>
      <c r="F308" s="27" t="s">
        <v>365</v>
      </c>
      <c r="G308" s="28">
        <v>-2.5000000000000001E-3</v>
      </c>
      <c r="H308" s="15">
        <f t="shared" si="10"/>
        <v>-3.8960748999002724E-2</v>
      </c>
    </row>
    <row r="309" spans="1:8" x14ac:dyDescent="0.3">
      <c r="A309" s="19">
        <v>39531</v>
      </c>
      <c r="B309" s="20">
        <v>6634.6</v>
      </c>
      <c r="C309" s="20">
        <v>6461.65</v>
      </c>
      <c r="D309" s="20">
        <v>6691.05</v>
      </c>
      <c r="E309" s="20">
        <v>6456.8</v>
      </c>
      <c r="F309" s="20" t="s">
        <v>366</v>
      </c>
      <c r="G309" s="21">
        <v>2.76E-2</v>
      </c>
      <c r="H309" s="15">
        <f t="shared" si="10"/>
        <v>2.6765609403171131E-2</v>
      </c>
    </row>
    <row r="310" spans="1:8" x14ac:dyDescent="0.3">
      <c r="A310" s="26">
        <v>39532</v>
      </c>
      <c r="B310" s="27">
        <v>7147.15</v>
      </c>
      <c r="C310" s="27">
        <v>6804.25</v>
      </c>
      <c r="D310" s="27">
        <v>7188.5</v>
      </c>
      <c r="E310" s="27">
        <v>6804.25</v>
      </c>
      <c r="F310" s="27" t="s">
        <v>367</v>
      </c>
      <c r="G310" s="28">
        <v>7.7299999999999994E-2</v>
      </c>
      <c r="H310" s="15">
        <f t="shared" si="10"/>
        <v>5.0394973729654208E-2</v>
      </c>
    </row>
    <row r="311" spans="1:8" x14ac:dyDescent="0.3">
      <c r="A311" s="19">
        <v>39533</v>
      </c>
      <c r="B311" s="20">
        <v>7120.9</v>
      </c>
      <c r="C311" s="20">
        <v>7151.65</v>
      </c>
      <c r="D311" s="20">
        <v>7230.8</v>
      </c>
      <c r="E311" s="20">
        <v>7078.05</v>
      </c>
      <c r="F311" s="20" t="s">
        <v>368</v>
      </c>
      <c r="G311" s="21">
        <v>-3.7000000000000002E-3</v>
      </c>
      <c r="H311">
        <f t="shared" si="10"/>
        <v>-4.2997070606083914E-3</v>
      </c>
    </row>
    <row r="312" spans="1:8" x14ac:dyDescent="0.3">
      <c r="A312" s="26">
        <v>39534</v>
      </c>
      <c r="B312" s="27">
        <v>6969.3</v>
      </c>
      <c r="C312" s="27">
        <v>7075.9</v>
      </c>
      <c r="D312" s="27">
        <v>7105.7</v>
      </c>
      <c r="E312" s="27">
        <v>6941.05</v>
      </c>
      <c r="F312" s="27" t="s">
        <v>369</v>
      </c>
      <c r="G312" s="28">
        <v>-2.1299999999999999E-2</v>
      </c>
      <c r="H312">
        <f t="shared" si="10"/>
        <v>-1.5065221385265403E-2</v>
      </c>
    </row>
    <row r="313" spans="1:8" x14ac:dyDescent="0.3">
      <c r="A313" s="19">
        <v>39535</v>
      </c>
      <c r="B313" s="20">
        <v>7037.85</v>
      </c>
      <c r="C313" s="20">
        <v>7022.05</v>
      </c>
      <c r="D313" s="20">
        <v>7079.15</v>
      </c>
      <c r="E313" s="20">
        <v>6751.9</v>
      </c>
      <c r="F313" s="20" t="s">
        <v>370</v>
      </c>
      <c r="G313" s="21">
        <v>9.7999999999999997E-3</v>
      </c>
      <c r="H313">
        <f t="shared" si="10"/>
        <v>2.2500551833154396E-3</v>
      </c>
    </row>
    <row r="314" spans="1:8" x14ac:dyDescent="0.3">
      <c r="A314" s="26">
        <v>39538</v>
      </c>
      <c r="B314" s="27">
        <v>6655</v>
      </c>
      <c r="C314" s="27">
        <v>6970.55</v>
      </c>
      <c r="D314" s="27">
        <v>6970.55</v>
      </c>
      <c r="E314" s="27">
        <v>6606.05</v>
      </c>
      <c r="F314" s="27" t="s">
        <v>371</v>
      </c>
      <c r="G314" s="28">
        <v>-5.4399999999999997E-2</v>
      </c>
      <c r="H314" s="15">
        <f t="shared" si="10"/>
        <v>-4.5269024682413894E-2</v>
      </c>
    </row>
    <row r="315" spans="1:8" x14ac:dyDescent="0.3">
      <c r="A315" s="19">
        <v>39539</v>
      </c>
      <c r="B315" s="20">
        <v>6608.1</v>
      </c>
      <c r="C315" s="20">
        <v>6706.7</v>
      </c>
      <c r="D315" s="20">
        <v>6727.25</v>
      </c>
      <c r="E315" s="20">
        <v>6446.7</v>
      </c>
      <c r="F315" s="20" t="s">
        <v>172</v>
      </c>
      <c r="G315" s="21">
        <v>-7.0000000000000001E-3</v>
      </c>
      <c r="H315">
        <f t="shared" si="10"/>
        <v>-1.4701716194253426E-2</v>
      </c>
    </row>
    <row r="316" spans="1:8" x14ac:dyDescent="0.3">
      <c r="A316" s="26">
        <v>39540</v>
      </c>
      <c r="B316" s="27">
        <v>6772.7</v>
      </c>
      <c r="C316" s="27">
        <v>6690.8</v>
      </c>
      <c r="D316" s="27">
        <v>6949.45</v>
      </c>
      <c r="E316" s="27">
        <v>6690.8</v>
      </c>
      <c r="F316" s="27" t="s">
        <v>372</v>
      </c>
      <c r="G316" s="28">
        <v>2.4899999999999999E-2</v>
      </c>
      <c r="H316">
        <f t="shared" si="10"/>
        <v>1.2240688706881036E-2</v>
      </c>
    </row>
    <row r="317" spans="1:8" x14ac:dyDescent="0.3">
      <c r="A317" s="19">
        <v>39541</v>
      </c>
      <c r="B317" s="20">
        <v>6746.1</v>
      </c>
      <c r="C317" s="20">
        <v>6769.9</v>
      </c>
      <c r="D317" s="20">
        <v>6836.1</v>
      </c>
      <c r="E317" s="20">
        <v>6697</v>
      </c>
      <c r="F317" s="20" t="s">
        <v>373</v>
      </c>
      <c r="G317" s="21">
        <v>-3.8999999999999998E-3</v>
      </c>
      <c r="H317">
        <f t="shared" si="10"/>
        <v>-3.5155615297122961E-3</v>
      </c>
    </row>
    <row r="318" spans="1:8" x14ac:dyDescent="0.3">
      <c r="A318" s="26">
        <v>39542</v>
      </c>
      <c r="B318" s="27">
        <v>6545.15</v>
      </c>
      <c r="C318" s="27">
        <v>6754.05</v>
      </c>
      <c r="D318" s="27">
        <v>6766.3</v>
      </c>
      <c r="E318" s="27">
        <v>6502</v>
      </c>
      <c r="F318" s="27" t="s">
        <v>374</v>
      </c>
      <c r="G318" s="28">
        <v>-2.98E-2</v>
      </c>
      <c r="H318" s="15">
        <f t="shared" si="10"/>
        <v>-3.0929590393911882E-2</v>
      </c>
    </row>
    <row r="319" spans="1:8" x14ac:dyDescent="0.3">
      <c r="A319" s="19">
        <v>39545</v>
      </c>
      <c r="B319" s="20">
        <v>6832.4</v>
      </c>
      <c r="C319" s="20">
        <v>6485.4</v>
      </c>
      <c r="D319" s="20">
        <v>6857.55</v>
      </c>
      <c r="E319" s="20">
        <v>6485.4</v>
      </c>
      <c r="F319" s="20" t="s">
        <v>375</v>
      </c>
      <c r="G319" s="21">
        <v>4.3900000000000002E-2</v>
      </c>
      <c r="H319" s="15">
        <f t="shared" si="10"/>
        <v>5.3504795386560583E-2</v>
      </c>
    </row>
    <row r="320" spans="1:8" x14ac:dyDescent="0.3">
      <c r="A320" s="26">
        <v>39546</v>
      </c>
      <c r="B320" s="27">
        <v>6862.7</v>
      </c>
      <c r="C320" s="27">
        <v>6843</v>
      </c>
      <c r="D320" s="27">
        <v>6959.75</v>
      </c>
      <c r="E320" s="27">
        <v>6750.4</v>
      </c>
      <c r="F320" s="27" t="s">
        <v>376</v>
      </c>
      <c r="G320" s="28">
        <v>4.4000000000000003E-3</v>
      </c>
      <c r="H320">
        <f t="shared" si="10"/>
        <v>2.8788543036679555E-3</v>
      </c>
    </row>
    <row r="321" spans="1:8" x14ac:dyDescent="0.3">
      <c r="A321" s="19">
        <v>39547</v>
      </c>
      <c r="B321" s="20">
        <v>7059.55</v>
      </c>
      <c r="C321" s="20">
        <v>6839.25</v>
      </c>
      <c r="D321" s="20">
        <v>7094.85</v>
      </c>
      <c r="E321" s="20">
        <v>6805.4</v>
      </c>
      <c r="F321" s="20" t="s">
        <v>377</v>
      </c>
      <c r="G321" s="21">
        <v>2.87E-2</v>
      </c>
      <c r="H321" s="15">
        <f t="shared" si="10"/>
        <v>3.2211134261797739E-2</v>
      </c>
    </row>
    <row r="322" spans="1:8" x14ac:dyDescent="0.3">
      <c r="A322" s="26">
        <v>39548</v>
      </c>
      <c r="B322" s="27">
        <v>6872.85</v>
      </c>
      <c r="C322" s="27">
        <v>7090.6</v>
      </c>
      <c r="D322" s="27">
        <v>7090.6</v>
      </c>
      <c r="E322" s="27">
        <v>6853.5</v>
      </c>
      <c r="F322" s="27" t="s">
        <v>378</v>
      </c>
      <c r="G322" s="28">
        <v>-2.64E-2</v>
      </c>
      <c r="H322" s="15">
        <f t="shared" si="10"/>
        <v>-3.0709671960059796E-2</v>
      </c>
    </row>
    <row r="323" spans="1:8" x14ac:dyDescent="0.3">
      <c r="A323" s="19">
        <v>39549</v>
      </c>
      <c r="B323" s="20">
        <v>6838.45</v>
      </c>
      <c r="C323" s="20">
        <v>6935.8</v>
      </c>
      <c r="D323" s="20">
        <v>6960.2</v>
      </c>
      <c r="E323" s="20">
        <v>6817.55</v>
      </c>
      <c r="F323" s="20" t="s">
        <v>379</v>
      </c>
      <c r="G323" s="21">
        <v>-5.0000000000000001E-3</v>
      </c>
      <c r="H323">
        <f t="shared" si="10"/>
        <v>-1.4035871853283019E-2</v>
      </c>
    </row>
    <row r="324" spans="1:8" x14ac:dyDescent="0.3">
      <c r="A324" s="26">
        <v>39553</v>
      </c>
      <c r="B324" s="27">
        <v>6916.75</v>
      </c>
      <c r="C324" s="27">
        <v>6773.3</v>
      </c>
      <c r="D324" s="27">
        <v>6970.85</v>
      </c>
      <c r="E324" s="27">
        <v>6687.9</v>
      </c>
      <c r="F324" s="27" t="s">
        <v>380</v>
      </c>
      <c r="G324" s="28">
        <v>1.14E-2</v>
      </c>
      <c r="H324" s="15">
        <f t="shared" si="10"/>
        <v>2.1178745958395438E-2</v>
      </c>
    </row>
    <row r="325" spans="1:8" x14ac:dyDescent="0.3">
      <c r="A325" s="19">
        <v>39554</v>
      </c>
      <c r="B325" s="20">
        <v>6951.9</v>
      </c>
      <c r="C325" s="20">
        <v>6979.85</v>
      </c>
      <c r="D325" s="20">
        <v>7052.6</v>
      </c>
      <c r="E325" s="20">
        <v>6927.9</v>
      </c>
      <c r="F325" s="20" t="s">
        <v>381</v>
      </c>
      <c r="G325" s="21">
        <v>5.1000000000000004E-3</v>
      </c>
      <c r="H325">
        <f t="shared" si="10"/>
        <v>-4.0043840483679058E-3</v>
      </c>
    </row>
    <row r="326" spans="1:8" x14ac:dyDescent="0.3">
      <c r="A326" s="26">
        <v>39555</v>
      </c>
      <c r="B326" s="27">
        <v>7165.05</v>
      </c>
      <c r="C326" s="27">
        <v>7045.4</v>
      </c>
      <c r="D326" s="27">
        <v>7213.8</v>
      </c>
      <c r="E326" s="27">
        <v>7030.45</v>
      </c>
      <c r="F326" s="27" t="s">
        <v>382</v>
      </c>
      <c r="G326" s="28">
        <v>3.0700000000000002E-2</v>
      </c>
      <c r="H326" s="15">
        <f t="shared" si="10"/>
        <v>1.6982712124222976E-2</v>
      </c>
    </row>
    <row r="327" spans="1:8" x14ac:dyDescent="0.3">
      <c r="A327" s="19">
        <v>39559</v>
      </c>
      <c r="B327" s="20">
        <v>7425.45</v>
      </c>
      <c r="C327" s="20">
        <v>7174.45</v>
      </c>
      <c r="D327" s="20">
        <v>7451.9</v>
      </c>
      <c r="E327" s="20">
        <v>7117.65</v>
      </c>
      <c r="F327" s="20" t="s">
        <v>383</v>
      </c>
      <c r="G327" s="21">
        <v>3.6299999999999999E-2</v>
      </c>
      <c r="H327" s="15">
        <f t="shared" ref="H327:H390" si="11">(B327-C327)/C327</f>
        <v>3.4985260194161226E-2</v>
      </c>
    </row>
    <row r="328" spans="1:8" x14ac:dyDescent="0.3">
      <c r="A328" s="26">
        <v>39560</v>
      </c>
      <c r="B328" s="27">
        <v>7520.9</v>
      </c>
      <c r="C328" s="27">
        <v>7402.8</v>
      </c>
      <c r="D328" s="27">
        <v>7542.25</v>
      </c>
      <c r="E328" s="27">
        <v>7383.7</v>
      </c>
      <c r="F328" s="27" t="s">
        <v>384</v>
      </c>
      <c r="G328" s="28">
        <v>1.29E-2</v>
      </c>
      <c r="H328">
        <f t="shared" si="11"/>
        <v>1.5953423029124041E-2</v>
      </c>
    </row>
    <row r="329" spans="1:8" x14ac:dyDescent="0.3">
      <c r="A329" s="19">
        <v>39561</v>
      </c>
      <c r="B329" s="20">
        <v>7378.05</v>
      </c>
      <c r="C329" s="20">
        <v>7518.8</v>
      </c>
      <c r="D329" s="20">
        <v>7532.45</v>
      </c>
      <c r="E329" s="20">
        <v>7298.95</v>
      </c>
      <c r="F329" s="20" t="s">
        <v>385</v>
      </c>
      <c r="G329" s="21">
        <v>-1.9E-2</v>
      </c>
      <c r="H329" s="15">
        <f t="shared" si="11"/>
        <v>-1.8719742512102993E-2</v>
      </c>
    </row>
    <row r="330" spans="1:8" x14ac:dyDescent="0.3">
      <c r="A330" s="26">
        <v>39562</v>
      </c>
      <c r="B330" s="27">
        <v>7391.9</v>
      </c>
      <c r="C330" s="27">
        <v>7408.35</v>
      </c>
      <c r="D330" s="27">
        <v>7446.75</v>
      </c>
      <c r="E330" s="27">
        <v>7362.6</v>
      </c>
      <c r="F330" s="27" t="s">
        <v>386</v>
      </c>
      <c r="G330" s="28">
        <v>1.9E-3</v>
      </c>
      <c r="H330">
        <f t="shared" si="11"/>
        <v>-2.220467445517656E-3</v>
      </c>
    </row>
    <row r="331" spans="1:8" x14ac:dyDescent="0.3">
      <c r="A331" s="19">
        <v>39563</v>
      </c>
      <c r="B331" s="20">
        <v>7616.3</v>
      </c>
      <c r="C331" s="20">
        <v>7409.5</v>
      </c>
      <c r="D331" s="20">
        <v>7651.4</v>
      </c>
      <c r="E331" s="20">
        <v>7409.5</v>
      </c>
      <c r="F331" s="20" t="s">
        <v>387</v>
      </c>
      <c r="G331" s="21">
        <v>3.04E-2</v>
      </c>
      <c r="H331" s="15">
        <f t="shared" si="11"/>
        <v>2.7910115392401669E-2</v>
      </c>
    </row>
    <row r="332" spans="1:8" x14ac:dyDescent="0.3">
      <c r="A332" s="26">
        <v>39566</v>
      </c>
      <c r="B332" s="27">
        <v>7590.05</v>
      </c>
      <c r="C332" s="27">
        <v>7643.35</v>
      </c>
      <c r="D332" s="27">
        <v>7706.6</v>
      </c>
      <c r="E332" s="27">
        <v>7567.85</v>
      </c>
      <c r="F332" s="27" t="s">
        <v>388</v>
      </c>
      <c r="G332" s="28">
        <v>-3.3999999999999998E-3</v>
      </c>
      <c r="H332">
        <f t="shared" si="11"/>
        <v>-6.9733820903138261E-3</v>
      </c>
    </row>
    <row r="333" spans="1:8" x14ac:dyDescent="0.3">
      <c r="A333" s="19">
        <v>39567</v>
      </c>
      <c r="B333" s="20">
        <v>7737.45</v>
      </c>
      <c r="C333" s="20">
        <v>7580.05</v>
      </c>
      <c r="D333" s="20">
        <v>7815.9</v>
      </c>
      <c r="E333" s="20">
        <v>7570.45</v>
      </c>
      <c r="F333" s="20" t="s">
        <v>389</v>
      </c>
      <c r="G333" s="21">
        <v>1.9400000000000001E-2</v>
      </c>
      <c r="H333" s="15">
        <f t="shared" si="11"/>
        <v>2.076503453143444E-2</v>
      </c>
    </row>
    <row r="334" spans="1:8" x14ac:dyDescent="0.3">
      <c r="A334" s="26">
        <v>39568</v>
      </c>
      <c r="B334" s="27">
        <v>7629</v>
      </c>
      <c r="C334" s="27">
        <v>7765.25</v>
      </c>
      <c r="D334" s="27">
        <v>7804.2</v>
      </c>
      <c r="E334" s="27">
        <v>7575.45</v>
      </c>
      <c r="F334" s="27" t="s">
        <v>390</v>
      </c>
      <c r="G334" s="28">
        <v>-1.4E-2</v>
      </c>
      <c r="H334" s="15">
        <f t="shared" si="11"/>
        <v>-1.754611892727214E-2</v>
      </c>
    </row>
    <row r="335" spans="1:8" x14ac:dyDescent="0.3">
      <c r="A335" s="19">
        <v>39570</v>
      </c>
      <c r="B335" s="20">
        <v>7871.9</v>
      </c>
      <c r="C335" s="20">
        <v>7774.1</v>
      </c>
      <c r="D335" s="20">
        <v>7900.85</v>
      </c>
      <c r="E335" s="20">
        <v>7774.1</v>
      </c>
      <c r="F335" s="20" t="s">
        <v>391</v>
      </c>
      <c r="G335" s="21">
        <v>3.1800000000000002E-2</v>
      </c>
      <c r="H335">
        <f t="shared" si="11"/>
        <v>1.2580234367965329E-2</v>
      </c>
    </row>
    <row r="336" spans="1:8" x14ac:dyDescent="0.3">
      <c r="A336" s="26">
        <v>39573</v>
      </c>
      <c r="B336" s="27">
        <v>7851.5</v>
      </c>
      <c r="C336" s="27">
        <v>7879.65</v>
      </c>
      <c r="D336" s="27">
        <v>7990.45</v>
      </c>
      <c r="E336" s="27">
        <v>7819.9</v>
      </c>
      <c r="F336" s="27" t="s">
        <v>392</v>
      </c>
      <c r="G336" s="28">
        <v>-2.5999999999999999E-3</v>
      </c>
      <c r="H336">
        <f t="shared" si="11"/>
        <v>-3.5724937021313938E-3</v>
      </c>
    </row>
    <row r="337" spans="1:8" x14ac:dyDescent="0.3">
      <c r="A337" s="19">
        <v>39574</v>
      </c>
      <c r="B337" s="20">
        <v>7814.55</v>
      </c>
      <c r="C337" s="20">
        <v>7842.9</v>
      </c>
      <c r="D337" s="20">
        <v>7871.3</v>
      </c>
      <c r="E337" s="20">
        <v>7751.85</v>
      </c>
      <c r="F337" s="20" t="s">
        <v>393</v>
      </c>
      <c r="G337" s="21">
        <v>-4.7000000000000002E-3</v>
      </c>
      <c r="H337">
        <f t="shared" si="11"/>
        <v>-3.6147343457138886E-3</v>
      </c>
    </row>
    <row r="338" spans="1:8" x14ac:dyDescent="0.3">
      <c r="A338" s="26">
        <v>39575</v>
      </c>
      <c r="B338" s="27">
        <v>7743.6</v>
      </c>
      <c r="C338" s="27">
        <v>7787.85</v>
      </c>
      <c r="D338" s="27">
        <v>7802.25</v>
      </c>
      <c r="E338" s="27">
        <v>7661.35</v>
      </c>
      <c r="F338" s="27" t="s">
        <v>394</v>
      </c>
      <c r="G338" s="28">
        <v>-9.1000000000000004E-3</v>
      </c>
      <c r="H338">
        <f t="shared" si="11"/>
        <v>-5.6819276180203777E-3</v>
      </c>
    </row>
    <row r="339" spans="1:8" x14ac:dyDescent="0.3">
      <c r="A339" s="19">
        <v>39576</v>
      </c>
      <c r="B339" s="20">
        <v>7518.8</v>
      </c>
      <c r="C339" s="20">
        <v>7671.85</v>
      </c>
      <c r="D339" s="20">
        <v>7671.85</v>
      </c>
      <c r="E339" s="20">
        <v>7502.1</v>
      </c>
      <c r="F339" s="20" t="s">
        <v>395</v>
      </c>
      <c r="G339" s="21">
        <v>-2.9000000000000001E-2</v>
      </c>
      <c r="H339" s="15">
        <f t="shared" si="11"/>
        <v>-1.9949555843766519E-2</v>
      </c>
    </row>
    <row r="340" spans="1:8" x14ac:dyDescent="0.3">
      <c r="A340" s="26">
        <v>39577</v>
      </c>
      <c r="B340" s="27">
        <v>7299</v>
      </c>
      <c r="C340" s="27">
        <v>7530.9</v>
      </c>
      <c r="D340" s="27">
        <v>7540.6</v>
      </c>
      <c r="E340" s="27">
        <v>7267.9</v>
      </c>
      <c r="F340" s="27" t="s">
        <v>396</v>
      </c>
      <c r="G340" s="28">
        <v>-2.92E-2</v>
      </c>
      <c r="H340" s="15">
        <f t="shared" si="11"/>
        <v>-3.0793132294944781E-2</v>
      </c>
    </row>
    <row r="341" spans="1:8" x14ac:dyDescent="0.3">
      <c r="A341" s="19">
        <v>39580</v>
      </c>
      <c r="B341" s="20">
        <v>7330.55</v>
      </c>
      <c r="C341" s="20">
        <v>7274.7</v>
      </c>
      <c r="D341" s="20">
        <v>7359.6</v>
      </c>
      <c r="E341" s="20">
        <v>7140.1</v>
      </c>
      <c r="F341" s="20" t="s">
        <v>263</v>
      </c>
      <c r="G341" s="21">
        <v>4.3E-3</v>
      </c>
      <c r="H341">
        <f t="shared" si="11"/>
        <v>7.6772925344000941E-3</v>
      </c>
    </row>
    <row r="342" spans="1:8" x14ac:dyDescent="0.3">
      <c r="A342" s="26">
        <v>39581</v>
      </c>
      <c r="B342" s="27">
        <v>7340.95</v>
      </c>
      <c r="C342" s="27">
        <v>7384.8</v>
      </c>
      <c r="D342" s="27">
        <v>7471.45</v>
      </c>
      <c r="E342" s="27">
        <v>7295.8</v>
      </c>
      <c r="F342" s="27" t="s">
        <v>397</v>
      </c>
      <c r="G342" s="28">
        <v>1.4E-3</v>
      </c>
      <c r="H342">
        <f t="shared" si="11"/>
        <v>-5.9378723865237196E-3</v>
      </c>
    </row>
    <row r="343" spans="1:8" x14ac:dyDescent="0.3">
      <c r="A343" s="19">
        <v>39582</v>
      </c>
      <c r="B343" s="20">
        <v>7324.85</v>
      </c>
      <c r="C343" s="20">
        <v>7288.25</v>
      </c>
      <c r="D343" s="20">
        <v>7358.75</v>
      </c>
      <c r="E343" s="20">
        <v>7276.5</v>
      </c>
      <c r="F343" s="20" t="s">
        <v>398</v>
      </c>
      <c r="G343" s="21">
        <v>-2.2000000000000001E-3</v>
      </c>
      <c r="H343">
        <f t="shared" si="11"/>
        <v>5.0217816348232238E-3</v>
      </c>
    </row>
    <row r="344" spans="1:8" x14ac:dyDescent="0.3">
      <c r="A344" s="26">
        <v>39583</v>
      </c>
      <c r="B344" s="27">
        <v>7508.15</v>
      </c>
      <c r="C344" s="27">
        <v>7325.15</v>
      </c>
      <c r="D344" s="27">
        <v>7524.7</v>
      </c>
      <c r="E344" s="27">
        <v>7325.15</v>
      </c>
      <c r="F344" s="27" t="s">
        <v>161</v>
      </c>
      <c r="G344" s="28">
        <v>2.5000000000000001E-2</v>
      </c>
      <c r="H344" s="15">
        <f t="shared" si="11"/>
        <v>2.498242356811806E-2</v>
      </c>
    </row>
    <row r="345" spans="1:8" x14ac:dyDescent="0.3">
      <c r="A345" s="19">
        <v>39584</v>
      </c>
      <c r="B345" s="20">
        <v>7644.6</v>
      </c>
      <c r="C345" s="20">
        <v>7559.15</v>
      </c>
      <c r="D345" s="20">
        <v>7666.9</v>
      </c>
      <c r="E345" s="20">
        <v>7559.15</v>
      </c>
      <c r="F345" s="20" t="s">
        <v>399</v>
      </c>
      <c r="G345" s="21">
        <v>1.8200000000000001E-2</v>
      </c>
      <c r="H345">
        <f t="shared" si="11"/>
        <v>1.1304181025644514E-2</v>
      </c>
    </row>
    <row r="346" spans="1:8" x14ac:dyDescent="0.3">
      <c r="A346" s="26">
        <v>39588</v>
      </c>
      <c r="B346" s="27">
        <v>7459.2</v>
      </c>
      <c r="C346" s="27">
        <v>7616.85</v>
      </c>
      <c r="D346" s="27">
        <v>7616.85</v>
      </c>
      <c r="E346" s="27">
        <v>7405.5</v>
      </c>
      <c r="F346" s="27" t="s">
        <v>400</v>
      </c>
      <c r="G346" s="28">
        <v>-2.4299999999999999E-2</v>
      </c>
      <c r="H346" s="15">
        <f t="shared" si="11"/>
        <v>-2.0697532444514534E-2</v>
      </c>
    </row>
    <row r="347" spans="1:8" x14ac:dyDescent="0.3">
      <c r="A347" s="19">
        <v>39589</v>
      </c>
      <c r="B347" s="20">
        <v>7374.25</v>
      </c>
      <c r="C347" s="20">
        <v>7425.35</v>
      </c>
      <c r="D347" s="20">
        <v>7425.35</v>
      </c>
      <c r="E347" s="20">
        <v>7299.05</v>
      </c>
      <c r="F347" s="20" t="s">
        <v>164</v>
      </c>
      <c r="G347" s="21">
        <v>-1.14E-2</v>
      </c>
      <c r="H347">
        <f t="shared" si="11"/>
        <v>-6.8818304861050809E-3</v>
      </c>
    </row>
    <row r="348" spans="1:8" x14ac:dyDescent="0.3">
      <c r="A348" s="26">
        <v>39590</v>
      </c>
      <c r="B348" s="27">
        <v>7147.3</v>
      </c>
      <c r="C348" s="27">
        <v>7283.6</v>
      </c>
      <c r="D348" s="27">
        <v>7288.65</v>
      </c>
      <c r="E348" s="27">
        <v>7132.3</v>
      </c>
      <c r="F348" s="27" t="s">
        <v>169</v>
      </c>
      <c r="G348" s="28">
        <v>-3.0800000000000001E-2</v>
      </c>
      <c r="H348" s="15">
        <f t="shared" si="11"/>
        <v>-1.8713273655884478E-2</v>
      </c>
    </row>
    <row r="349" spans="1:8" x14ac:dyDescent="0.3">
      <c r="A349" s="19">
        <v>39591</v>
      </c>
      <c r="B349" s="20">
        <v>7009.05</v>
      </c>
      <c r="C349" s="20">
        <v>7170.4</v>
      </c>
      <c r="D349" s="20">
        <v>7220.6</v>
      </c>
      <c r="E349" s="20">
        <v>6994.9</v>
      </c>
      <c r="F349" s="20" t="s">
        <v>401</v>
      </c>
      <c r="G349" s="21">
        <v>-1.9300000000000001E-2</v>
      </c>
      <c r="H349" s="15">
        <f t="shared" si="11"/>
        <v>-2.2502231395737961E-2</v>
      </c>
    </row>
    <row r="350" spans="1:8" x14ac:dyDescent="0.3">
      <c r="A350" s="26">
        <v>39594</v>
      </c>
      <c r="B350" s="27">
        <v>6767.45</v>
      </c>
      <c r="C350" s="27">
        <v>6899.9</v>
      </c>
      <c r="D350" s="27">
        <v>6925.4</v>
      </c>
      <c r="E350" s="27">
        <v>6745.5</v>
      </c>
      <c r="F350" s="27" t="s">
        <v>402</v>
      </c>
      <c r="G350" s="28">
        <v>-3.4500000000000003E-2</v>
      </c>
      <c r="H350" s="15">
        <f t="shared" si="11"/>
        <v>-1.9195930375802521E-2</v>
      </c>
    </row>
    <row r="351" spans="1:8" x14ac:dyDescent="0.3">
      <c r="A351" s="19">
        <v>39595</v>
      </c>
      <c r="B351" s="20">
        <v>6593.95</v>
      </c>
      <c r="C351" s="20">
        <v>6832.45</v>
      </c>
      <c r="D351" s="20">
        <v>6850.35</v>
      </c>
      <c r="E351" s="20">
        <v>6573.8</v>
      </c>
      <c r="F351" s="20" t="s">
        <v>403</v>
      </c>
      <c r="G351" s="21">
        <v>-2.5600000000000001E-2</v>
      </c>
      <c r="H351" s="15">
        <f t="shared" si="11"/>
        <v>-3.4906951386398731E-2</v>
      </c>
    </row>
    <row r="352" spans="1:8" x14ac:dyDescent="0.3">
      <c r="A352" s="26">
        <v>39596</v>
      </c>
      <c r="B352" s="27">
        <v>6780.9</v>
      </c>
      <c r="C352" s="27">
        <v>6595.05</v>
      </c>
      <c r="D352" s="27">
        <v>6837.4</v>
      </c>
      <c r="E352" s="27">
        <v>6557.65</v>
      </c>
      <c r="F352" s="27" t="s">
        <v>404</v>
      </c>
      <c r="G352" s="28">
        <v>2.8400000000000002E-2</v>
      </c>
      <c r="H352" s="15">
        <f t="shared" si="11"/>
        <v>2.8180226078649812E-2</v>
      </c>
    </row>
    <row r="353" spans="1:8" x14ac:dyDescent="0.3">
      <c r="A353" s="19">
        <v>39597</v>
      </c>
      <c r="B353" s="20">
        <v>6576.75</v>
      </c>
      <c r="C353" s="20">
        <v>6826.5</v>
      </c>
      <c r="D353" s="20">
        <v>6847.9</v>
      </c>
      <c r="E353" s="20">
        <v>6526.5</v>
      </c>
      <c r="F353" s="20" t="s">
        <v>405</v>
      </c>
      <c r="G353" s="21">
        <v>-3.0099999999999998E-2</v>
      </c>
      <c r="H353" s="15">
        <f t="shared" si="11"/>
        <v>-3.6585365853658534E-2</v>
      </c>
    </row>
    <row r="354" spans="1:8" x14ac:dyDescent="0.3">
      <c r="A354" s="26">
        <v>39598</v>
      </c>
      <c r="B354" s="27">
        <v>6584.35</v>
      </c>
      <c r="C354" s="27">
        <v>6608.6</v>
      </c>
      <c r="D354" s="27">
        <v>6651.5</v>
      </c>
      <c r="E354" s="27">
        <v>6502.45</v>
      </c>
      <c r="F354" s="27" t="s">
        <v>406</v>
      </c>
      <c r="G354" s="28">
        <v>1.1999999999999999E-3</v>
      </c>
      <c r="H354">
        <f t="shared" si="11"/>
        <v>-3.6694610053566563E-3</v>
      </c>
    </row>
    <row r="355" spans="1:8" x14ac:dyDescent="0.3">
      <c r="A355" s="19">
        <v>39601</v>
      </c>
      <c r="B355" s="20">
        <v>6347.15</v>
      </c>
      <c r="C355" s="20">
        <v>6577.3</v>
      </c>
      <c r="D355" s="20">
        <v>6677.15</v>
      </c>
      <c r="E355" s="20">
        <v>6306.25</v>
      </c>
      <c r="F355" s="20" t="s">
        <v>407</v>
      </c>
      <c r="G355" s="21">
        <v>-3.5999999999999997E-2</v>
      </c>
      <c r="H355" s="15">
        <f t="shared" si="11"/>
        <v>-3.4991561887096609E-2</v>
      </c>
    </row>
    <row r="356" spans="1:8" x14ac:dyDescent="0.3">
      <c r="A356" s="26">
        <v>39602</v>
      </c>
      <c r="B356" s="27">
        <v>6301.2</v>
      </c>
      <c r="C356" s="27">
        <v>6265.65</v>
      </c>
      <c r="D356" s="27">
        <v>6338.5</v>
      </c>
      <c r="E356" s="27">
        <v>6190.6</v>
      </c>
      <c r="F356" s="27" t="s">
        <v>408</v>
      </c>
      <c r="G356" s="28">
        <v>-7.1999999999999998E-3</v>
      </c>
      <c r="H356">
        <f t="shared" si="11"/>
        <v>5.6737928227718086E-3</v>
      </c>
    </row>
    <row r="357" spans="1:8" x14ac:dyDescent="0.3">
      <c r="A357" s="19">
        <v>39603</v>
      </c>
      <c r="B357" s="20">
        <v>6113.65</v>
      </c>
      <c r="C357" s="20">
        <v>6311.25</v>
      </c>
      <c r="D357" s="20">
        <v>6350.95</v>
      </c>
      <c r="E357" s="20">
        <v>6075.05</v>
      </c>
      <c r="F357" s="20" t="s">
        <v>409</v>
      </c>
      <c r="G357" s="21">
        <v>-2.98E-2</v>
      </c>
      <c r="H357" s="15">
        <f t="shared" si="11"/>
        <v>-3.1309170132699606E-2</v>
      </c>
    </row>
    <row r="358" spans="1:8" x14ac:dyDescent="0.3">
      <c r="A358" s="26">
        <v>39604</v>
      </c>
      <c r="B358" s="27">
        <v>6211.8</v>
      </c>
      <c r="C358" s="27">
        <v>6151.35</v>
      </c>
      <c r="D358" s="27">
        <v>6238.8</v>
      </c>
      <c r="E358" s="27">
        <v>5974.1</v>
      </c>
      <c r="F358" s="27" t="s">
        <v>410</v>
      </c>
      <c r="G358" s="28">
        <v>1.61E-2</v>
      </c>
      <c r="H358">
        <f t="shared" si="11"/>
        <v>9.8271111219488099E-3</v>
      </c>
    </row>
    <row r="359" spans="1:8" x14ac:dyDescent="0.3">
      <c r="A359" s="19">
        <v>39605</v>
      </c>
      <c r="B359" s="20">
        <v>6140.05</v>
      </c>
      <c r="C359" s="20">
        <v>6205.55</v>
      </c>
      <c r="D359" s="20">
        <v>6308.7</v>
      </c>
      <c r="E359" s="20">
        <v>6113.85</v>
      </c>
      <c r="F359" s="20" t="s">
        <v>242</v>
      </c>
      <c r="G359" s="21">
        <v>-1.1599999999999999E-2</v>
      </c>
      <c r="H359">
        <f t="shared" si="11"/>
        <v>-1.0555067641063242E-2</v>
      </c>
    </row>
    <row r="360" spans="1:8" x14ac:dyDescent="0.3">
      <c r="A360" s="26">
        <v>39608</v>
      </c>
      <c r="B360" s="27">
        <v>5949.2</v>
      </c>
      <c r="C360" s="27">
        <v>5960.9</v>
      </c>
      <c r="D360" s="27">
        <v>5987.75</v>
      </c>
      <c r="E360" s="27">
        <v>5803</v>
      </c>
      <c r="F360" s="27" t="s">
        <v>411</v>
      </c>
      <c r="G360" s="28">
        <v>-3.1099999999999999E-2</v>
      </c>
      <c r="H360">
        <f t="shared" si="11"/>
        <v>-1.9627908537301112E-3</v>
      </c>
    </row>
    <row r="361" spans="1:8" x14ac:dyDescent="0.3">
      <c r="A361" s="19">
        <v>39609</v>
      </c>
      <c r="B361" s="20">
        <v>5814.35</v>
      </c>
      <c r="C361" s="20">
        <v>5910.3</v>
      </c>
      <c r="D361" s="20">
        <v>5949.6</v>
      </c>
      <c r="E361" s="20">
        <v>5702.5</v>
      </c>
      <c r="F361" s="20" t="s">
        <v>412</v>
      </c>
      <c r="G361" s="21">
        <v>-2.2700000000000001E-2</v>
      </c>
      <c r="H361">
        <f t="shared" si="11"/>
        <v>-1.6234370505727257E-2</v>
      </c>
    </row>
    <row r="362" spans="1:8" x14ac:dyDescent="0.3">
      <c r="A362" s="26">
        <v>39610</v>
      </c>
      <c r="B362" s="27">
        <v>5971.25</v>
      </c>
      <c r="C362" s="27">
        <v>5857.55</v>
      </c>
      <c r="D362" s="27">
        <v>5988.6</v>
      </c>
      <c r="E362" s="27">
        <v>5853.75</v>
      </c>
      <c r="F362" s="27" t="s">
        <v>413</v>
      </c>
      <c r="G362" s="28">
        <v>2.7E-2</v>
      </c>
      <c r="H362" s="15">
        <f t="shared" si="11"/>
        <v>1.9410845831448271E-2</v>
      </c>
    </row>
    <row r="363" spans="1:8" x14ac:dyDescent="0.3">
      <c r="A363" s="19">
        <v>39611</v>
      </c>
      <c r="B363" s="20">
        <v>5999.35</v>
      </c>
      <c r="C363" s="20">
        <v>5796.65</v>
      </c>
      <c r="D363" s="20">
        <v>6024.1</v>
      </c>
      <c r="E363" s="20">
        <v>5703.1</v>
      </c>
      <c r="F363" s="20" t="s">
        <v>414</v>
      </c>
      <c r="G363" s="21">
        <v>4.7000000000000002E-3</v>
      </c>
      <c r="H363" s="15">
        <f t="shared" si="11"/>
        <v>3.4968473169848233E-2</v>
      </c>
    </row>
    <row r="364" spans="1:8" x14ac:dyDescent="0.3">
      <c r="A364" s="26">
        <v>39612</v>
      </c>
      <c r="B364" s="27">
        <v>5993.15</v>
      </c>
      <c r="C364" s="27">
        <v>5976.5</v>
      </c>
      <c r="D364" s="27">
        <v>6092.3</v>
      </c>
      <c r="E364" s="27">
        <v>5962.45</v>
      </c>
      <c r="F364" s="27" t="s">
        <v>255</v>
      </c>
      <c r="G364" s="28">
        <v>-1E-3</v>
      </c>
      <c r="H364">
        <f t="shared" si="11"/>
        <v>2.7859114866560088E-3</v>
      </c>
    </row>
    <row r="365" spans="1:8" x14ac:dyDescent="0.3">
      <c r="A365" s="19">
        <v>39615</v>
      </c>
      <c r="B365" s="20">
        <v>6127.75</v>
      </c>
      <c r="C365" s="20">
        <v>6030.6</v>
      </c>
      <c r="D365" s="20">
        <v>6171.8</v>
      </c>
      <c r="E365" s="20">
        <v>6030.6</v>
      </c>
      <c r="F365" s="20" t="s">
        <v>166</v>
      </c>
      <c r="G365" s="21">
        <v>2.2499999999999999E-2</v>
      </c>
      <c r="H365" s="15">
        <f t="shared" si="11"/>
        <v>1.6109508174974238E-2</v>
      </c>
    </row>
    <row r="366" spans="1:8" x14ac:dyDescent="0.3">
      <c r="A366" s="26">
        <v>39616</v>
      </c>
      <c r="B366" s="27">
        <v>6425.65</v>
      </c>
      <c r="C366" s="27">
        <v>6127.25</v>
      </c>
      <c r="D366" s="27">
        <v>6437</v>
      </c>
      <c r="E366" s="27">
        <v>6119.3</v>
      </c>
      <c r="F366" s="27" t="s">
        <v>415</v>
      </c>
      <c r="G366" s="28">
        <v>4.8599999999999997E-2</v>
      </c>
      <c r="H366" s="15">
        <f t="shared" si="11"/>
        <v>4.8700477375657865E-2</v>
      </c>
    </row>
    <row r="367" spans="1:8" x14ac:dyDescent="0.3">
      <c r="A367" s="19">
        <v>39617</v>
      </c>
      <c r="B367" s="20">
        <v>6200.55</v>
      </c>
      <c r="C367" s="20">
        <v>6441.5</v>
      </c>
      <c r="D367" s="20">
        <v>6455.2</v>
      </c>
      <c r="E367" s="20">
        <v>6182.35</v>
      </c>
      <c r="F367" s="20" t="s">
        <v>416</v>
      </c>
      <c r="G367" s="21">
        <v>-3.5000000000000003E-2</v>
      </c>
      <c r="H367" s="15">
        <f t="shared" si="11"/>
        <v>-3.7405883722735359E-2</v>
      </c>
    </row>
    <row r="368" spans="1:8" x14ac:dyDescent="0.3">
      <c r="A368" s="26">
        <v>39618</v>
      </c>
      <c r="B368" s="27">
        <v>5957.25</v>
      </c>
      <c r="C368" s="27">
        <v>6159.35</v>
      </c>
      <c r="D368" s="27">
        <v>6159.35</v>
      </c>
      <c r="E368" s="27">
        <v>5933.9</v>
      </c>
      <c r="F368" s="27" t="s">
        <v>417</v>
      </c>
      <c r="G368" s="28">
        <v>-3.9199999999999999E-2</v>
      </c>
      <c r="H368" s="15">
        <f t="shared" si="11"/>
        <v>-3.2811903853491094E-2</v>
      </c>
    </row>
    <row r="369" spans="1:8" x14ac:dyDescent="0.3">
      <c r="A369" s="19">
        <v>39619</v>
      </c>
      <c r="B369" s="20">
        <v>5758.6</v>
      </c>
      <c r="C369" s="20">
        <v>6003.3</v>
      </c>
      <c r="D369" s="20">
        <v>6009.4</v>
      </c>
      <c r="E369" s="20">
        <v>5731.25</v>
      </c>
      <c r="F369" s="20" t="s">
        <v>418</v>
      </c>
      <c r="G369" s="21">
        <v>-3.3300000000000003E-2</v>
      </c>
      <c r="H369" s="15">
        <f t="shared" si="11"/>
        <v>-4.0760914830176707E-2</v>
      </c>
    </row>
    <row r="370" spans="1:8" x14ac:dyDescent="0.3">
      <c r="A370" s="26">
        <v>39622</v>
      </c>
      <c r="B370" s="27">
        <v>5593.75</v>
      </c>
      <c r="C370" s="27">
        <v>5686.55</v>
      </c>
      <c r="D370" s="27">
        <v>5737.05</v>
      </c>
      <c r="E370" s="27">
        <v>5555.45</v>
      </c>
      <c r="F370" s="27" t="s">
        <v>419</v>
      </c>
      <c r="G370" s="28">
        <v>-2.86E-2</v>
      </c>
      <c r="H370">
        <f t="shared" si="11"/>
        <v>-1.631920936244299E-2</v>
      </c>
    </row>
    <row r="371" spans="1:8" x14ac:dyDescent="0.3">
      <c r="A371" s="19">
        <v>39623</v>
      </c>
      <c r="B371" s="20">
        <v>5489.85</v>
      </c>
      <c r="C371" s="20">
        <v>5644.15</v>
      </c>
      <c r="D371" s="20">
        <v>5693.65</v>
      </c>
      <c r="E371" s="20">
        <v>5441.65</v>
      </c>
      <c r="F371" s="20" t="s">
        <v>413</v>
      </c>
      <c r="G371" s="21">
        <v>-1.8599999999999998E-2</v>
      </c>
      <c r="H371" s="15">
        <f t="shared" si="11"/>
        <v>-2.7338040271785703E-2</v>
      </c>
    </row>
    <row r="372" spans="1:8" x14ac:dyDescent="0.3">
      <c r="A372" s="26">
        <v>39624</v>
      </c>
      <c r="B372" s="27">
        <v>5480.7</v>
      </c>
      <c r="C372" s="27">
        <v>5382.3</v>
      </c>
      <c r="D372" s="27">
        <v>5521.15</v>
      </c>
      <c r="E372" s="27">
        <v>5282.85</v>
      </c>
      <c r="F372" s="27" t="s">
        <v>420</v>
      </c>
      <c r="G372" s="28">
        <v>-1.6999999999999999E-3</v>
      </c>
      <c r="H372" s="15">
        <f t="shared" si="11"/>
        <v>1.8282147037511777E-2</v>
      </c>
    </row>
    <row r="373" spans="1:8" x14ac:dyDescent="0.3">
      <c r="A373" s="19">
        <v>39625</v>
      </c>
      <c r="B373" s="20">
        <v>5512.15</v>
      </c>
      <c r="C373" s="20">
        <v>5536.15</v>
      </c>
      <c r="D373" s="20">
        <v>5600.3</v>
      </c>
      <c r="E373" s="20">
        <v>5425.75</v>
      </c>
      <c r="F373" s="20" t="s">
        <v>421</v>
      </c>
      <c r="G373" s="21">
        <v>5.7000000000000002E-3</v>
      </c>
      <c r="H373">
        <f t="shared" si="11"/>
        <v>-4.3351426532879352E-3</v>
      </c>
    </row>
    <row r="374" spans="1:8" x14ac:dyDescent="0.3">
      <c r="A374" s="26">
        <v>39626</v>
      </c>
      <c r="B374" s="27">
        <v>5210.8999999999996</v>
      </c>
      <c r="C374" s="27">
        <v>5343.9</v>
      </c>
      <c r="D374" s="27">
        <v>5343.9</v>
      </c>
      <c r="E374" s="27">
        <v>5183.2</v>
      </c>
      <c r="F374" s="27" t="s">
        <v>422</v>
      </c>
      <c r="G374" s="28">
        <v>-5.4699999999999999E-2</v>
      </c>
      <c r="H374" s="15">
        <f t="shared" si="11"/>
        <v>-2.4888190273021579E-2</v>
      </c>
    </row>
    <row r="375" spans="1:8" x14ac:dyDescent="0.3">
      <c r="A375" s="19">
        <v>39629</v>
      </c>
      <c r="B375" s="20">
        <v>5027.05</v>
      </c>
      <c r="C375" s="20">
        <v>5214.1000000000004</v>
      </c>
      <c r="D375" s="20">
        <v>5214.1000000000004</v>
      </c>
      <c r="E375" s="20">
        <v>4996.8500000000004</v>
      </c>
      <c r="F375" s="20" t="s">
        <v>423</v>
      </c>
      <c r="G375" s="21">
        <v>-3.5299999999999998E-2</v>
      </c>
      <c r="H375" s="15">
        <f t="shared" si="11"/>
        <v>-3.587388043957733E-2</v>
      </c>
    </row>
    <row r="376" spans="1:8" x14ac:dyDescent="0.3">
      <c r="A376" s="26">
        <v>39630</v>
      </c>
      <c r="B376" s="27">
        <v>4732.8500000000004</v>
      </c>
      <c r="C376" s="27">
        <v>5042.1000000000004</v>
      </c>
      <c r="D376" s="27">
        <v>5063.2</v>
      </c>
      <c r="E376" s="27">
        <v>4684.05</v>
      </c>
      <c r="F376" s="27" t="s">
        <v>424</v>
      </c>
      <c r="G376" s="28">
        <v>-5.8500000000000003E-2</v>
      </c>
      <c r="H376" s="15">
        <f t="shared" si="11"/>
        <v>-6.1333571329406394E-2</v>
      </c>
    </row>
    <row r="377" spans="1:8" x14ac:dyDescent="0.3">
      <c r="A377" s="19">
        <v>39631</v>
      </c>
      <c r="B377" s="20">
        <v>5025.75</v>
      </c>
      <c r="C377" s="20">
        <v>4725</v>
      </c>
      <c r="D377" s="20">
        <v>5077.1000000000004</v>
      </c>
      <c r="E377" s="20">
        <v>4633.95</v>
      </c>
      <c r="F377" s="20" t="s">
        <v>425</v>
      </c>
      <c r="G377" s="21">
        <v>6.1899999999999997E-2</v>
      </c>
      <c r="H377" s="15">
        <f t="shared" si="11"/>
        <v>6.3650793650793652E-2</v>
      </c>
    </row>
    <row r="378" spans="1:8" x14ac:dyDescent="0.3">
      <c r="A378" s="26">
        <v>39632</v>
      </c>
      <c r="B378" s="27">
        <v>4851.3500000000004</v>
      </c>
      <c r="C378" s="27">
        <v>4993.5</v>
      </c>
      <c r="D378" s="27">
        <v>4993.5</v>
      </c>
      <c r="E378" s="27">
        <v>4721.75</v>
      </c>
      <c r="F378" s="27" t="s">
        <v>426</v>
      </c>
      <c r="G378" s="28">
        <v>-3.4700000000000002E-2</v>
      </c>
      <c r="H378" s="15">
        <f t="shared" si="11"/>
        <v>-2.8467007109241941E-2</v>
      </c>
    </row>
    <row r="379" spans="1:8" x14ac:dyDescent="0.3">
      <c r="A379" s="19">
        <v>39633</v>
      </c>
      <c r="B379" s="20">
        <v>4990.8999999999996</v>
      </c>
      <c r="C379" s="20">
        <v>4834</v>
      </c>
      <c r="D379" s="20">
        <v>5037.1000000000004</v>
      </c>
      <c r="E379" s="20">
        <v>4796.3</v>
      </c>
      <c r="F379" s="20" t="s">
        <v>427</v>
      </c>
      <c r="G379" s="21">
        <v>2.8799999999999999E-2</v>
      </c>
      <c r="H379" s="15">
        <f t="shared" si="11"/>
        <v>3.2457592056268025E-2</v>
      </c>
    </row>
    <row r="380" spans="1:8" x14ac:dyDescent="0.3">
      <c r="A380" s="26">
        <v>39636</v>
      </c>
      <c r="B380" s="27">
        <v>5075.6000000000004</v>
      </c>
      <c r="C380" s="27">
        <v>5009.1000000000004</v>
      </c>
      <c r="D380" s="27">
        <v>5241.3999999999996</v>
      </c>
      <c r="E380" s="27">
        <v>5009.1000000000004</v>
      </c>
      <c r="F380" s="27" t="s">
        <v>428</v>
      </c>
      <c r="G380" s="28">
        <v>1.7000000000000001E-2</v>
      </c>
      <c r="H380">
        <f t="shared" si="11"/>
        <v>1.3275837974885707E-2</v>
      </c>
    </row>
    <row r="381" spans="1:8" x14ac:dyDescent="0.3">
      <c r="A381" s="19">
        <v>39637</v>
      </c>
      <c r="B381" s="20">
        <v>5106.8</v>
      </c>
      <c r="C381" s="20">
        <v>4951.55</v>
      </c>
      <c r="D381" s="20">
        <v>5174.45</v>
      </c>
      <c r="E381" s="20">
        <v>4843.6000000000004</v>
      </c>
      <c r="F381" s="20" t="s">
        <v>429</v>
      </c>
      <c r="G381" s="21">
        <v>6.1000000000000004E-3</v>
      </c>
      <c r="H381" s="15">
        <f t="shared" si="11"/>
        <v>3.1353818501277379E-2</v>
      </c>
    </row>
    <row r="382" spans="1:8" x14ac:dyDescent="0.3">
      <c r="A382" s="26">
        <v>39638</v>
      </c>
      <c r="B382" s="27">
        <v>5341.45</v>
      </c>
      <c r="C382" s="27">
        <v>5214.6000000000004</v>
      </c>
      <c r="D382" s="27">
        <v>5387</v>
      </c>
      <c r="E382" s="27">
        <v>5214.6000000000004</v>
      </c>
      <c r="F382" s="27" t="s">
        <v>430</v>
      </c>
      <c r="G382" s="28">
        <v>4.5900000000000003E-2</v>
      </c>
      <c r="H382" s="15">
        <f t="shared" si="11"/>
        <v>2.432593103977284E-2</v>
      </c>
    </row>
    <row r="383" spans="1:8" x14ac:dyDescent="0.3">
      <c r="A383" s="19">
        <v>39639</v>
      </c>
      <c r="B383" s="20">
        <v>5339</v>
      </c>
      <c r="C383" s="20">
        <v>5251.45</v>
      </c>
      <c r="D383" s="20">
        <v>5363.55</v>
      </c>
      <c r="E383" s="20">
        <v>5210.05</v>
      </c>
      <c r="F383" s="20" t="s">
        <v>431</v>
      </c>
      <c r="G383" s="21">
        <v>-5.0000000000000001E-4</v>
      </c>
      <c r="H383" s="15">
        <f t="shared" si="11"/>
        <v>1.6671585942930084E-2</v>
      </c>
    </row>
    <row r="384" spans="1:8" x14ac:dyDescent="0.3">
      <c r="A384" s="26">
        <v>39640</v>
      </c>
      <c r="B384" s="27">
        <v>5240.7</v>
      </c>
      <c r="C384" s="27">
        <v>5361.4</v>
      </c>
      <c r="D384" s="27">
        <v>5404.65</v>
      </c>
      <c r="E384" s="27">
        <v>5175.05</v>
      </c>
      <c r="F384" s="27" t="s">
        <v>432</v>
      </c>
      <c r="G384" s="28">
        <v>-1.84E-2</v>
      </c>
      <c r="H384" s="15">
        <f t="shared" si="11"/>
        <v>-2.2512776513597163E-2</v>
      </c>
    </row>
    <row r="385" spans="1:8" x14ac:dyDescent="0.3">
      <c r="A385" s="19">
        <v>39643</v>
      </c>
      <c r="B385" s="20">
        <v>5207.75</v>
      </c>
      <c r="C385" s="20">
        <v>5179.95</v>
      </c>
      <c r="D385" s="20">
        <v>5322.2</v>
      </c>
      <c r="E385" s="20">
        <v>5123.1499999999996</v>
      </c>
      <c r="F385" s="20" t="s">
        <v>433</v>
      </c>
      <c r="G385" s="21">
        <v>-6.3E-3</v>
      </c>
      <c r="H385">
        <f t="shared" si="11"/>
        <v>5.3668471703395178E-3</v>
      </c>
    </row>
    <row r="386" spans="1:8" x14ac:dyDescent="0.3">
      <c r="A386" s="26">
        <v>39644</v>
      </c>
      <c r="B386" s="27">
        <v>4838.95</v>
      </c>
      <c r="C386" s="27">
        <v>5124.8500000000004</v>
      </c>
      <c r="D386" s="27">
        <v>5124.8500000000004</v>
      </c>
      <c r="E386" s="27">
        <v>4790</v>
      </c>
      <c r="F386" s="27" t="s">
        <v>405</v>
      </c>
      <c r="G386" s="28">
        <v>-7.0800000000000002E-2</v>
      </c>
      <c r="H386" s="15">
        <f t="shared" si="11"/>
        <v>-5.5786998643862849E-2</v>
      </c>
    </row>
    <row r="387" spans="1:8" x14ac:dyDescent="0.3">
      <c r="A387" s="19">
        <v>39645</v>
      </c>
      <c r="B387" s="20">
        <v>4726.45</v>
      </c>
      <c r="C387" s="20">
        <v>4837.6000000000004</v>
      </c>
      <c r="D387" s="20">
        <v>4928.3500000000004</v>
      </c>
      <c r="E387" s="20">
        <v>4676.45</v>
      </c>
      <c r="F387" s="20" t="s">
        <v>434</v>
      </c>
      <c r="G387" s="21">
        <v>-2.3199999999999998E-2</v>
      </c>
      <c r="H387" s="15">
        <f t="shared" si="11"/>
        <v>-2.2976269224408909E-2</v>
      </c>
    </row>
    <row r="388" spans="1:8" x14ac:dyDescent="0.3">
      <c r="A388" s="26">
        <v>39646</v>
      </c>
      <c r="B388" s="27">
        <v>5034.75</v>
      </c>
      <c r="C388" s="27">
        <v>4906.3500000000004</v>
      </c>
      <c r="D388" s="27">
        <v>5066.45</v>
      </c>
      <c r="E388" s="27">
        <v>4872.45</v>
      </c>
      <c r="F388" s="27" t="s">
        <v>435</v>
      </c>
      <c r="G388" s="28">
        <v>6.5199999999999994E-2</v>
      </c>
      <c r="H388" s="15">
        <f t="shared" si="11"/>
        <v>2.6170167232260157E-2</v>
      </c>
    </row>
    <row r="389" spans="1:8" x14ac:dyDescent="0.3">
      <c r="A389" s="19">
        <v>39647</v>
      </c>
      <c r="B389" s="20">
        <v>5389.15</v>
      </c>
      <c r="C389" s="20">
        <v>5109.3</v>
      </c>
      <c r="D389" s="20">
        <v>5418.4</v>
      </c>
      <c r="E389" s="20">
        <v>5103.2</v>
      </c>
      <c r="F389" s="20" t="s">
        <v>436</v>
      </c>
      <c r="G389" s="21">
        <v>7.0400000000000004E-2</v>
      </c>
      <c r="H389" s="15">
        <f t="shared" si="11"/>
        <v>5.4772669445912248E-2</v>
      </c>
    </row>
    <row r="390" spans="1:8" x14ac:dyDescent="0.3">
      <c r="A390" s="26">
        <v>39650</v>
      </c>
      <c r="B390" s="27">
        <v>5601.5</v>
      </c>
      <c r="C390" s="27">
        <v>5448.2</v>
      </c>
      <c r="D390" s="27">
        <v>5614.85</v>
      </c>
      <c r="E390" s="27">
        <v>5406.3</v>
      </c>
      <c r="F390" s="27" t="s">
        <v>437</v>
      </c>
      <c r="G390" s="28">
        <v>3.9399999999999998E-2</v>
      </c>
      <c r="H390" s="15">
        <f t="shared" si="11"/>
        <v>2.8137733563378765E-2</v>
      </c>
    </row>
    <row r="391" spans="1:8" x14ac:dyDescent="0.3">
      <c r="A391" s="19">
        <v>39651</v>
      </c>
      <c r="B391" s="20">
        <v>5793.7</v>
      </c>
      <c r="C391" s="20">
        <v>5594.8</v>
      </c>
      <c r="D391" s="20">
        <v>5859</v>
      </c>
      <c r="E391" s="20">
        <v>5573.05</v>
      </c>
      <c r="F391" s="20" t="s">
        <v>438</v>
      </c>
      <c r="G391" s="21">
        <v>3.4299999999999997E-2</v>
      </c>
      <c r="H391" s="15">
        <f t="shared" ref="H391:H454" si="12">(B391-C391)/C391</f>
        <v>3.5550868663759137E-2</v>
      </c>
    </row>
    <row r="392" spans="1:8" x14ac:dyDescent="0.3">
      <c r="A392" s="26">
        <v>39652</v>
      </c>
      <c r="B392" s="27">
        <v>6343.15</v>
      </c>
      <c r="C392" s="27">
        <v>6033.05</v>
      </c>
      <c r="D392" s="27">
        <v>6369.6</v>
      </c>
      <c r="E392" s="27">
        <v>6033.05</v>
      </c>
      <c r="F392" s="27" t="s">
        <v>439</v>
      </c>
      <c r="G392" s="28">
        <v>9.4799999999999995E-2</v>
      </c>
      <c r="H392" s="15">
        <f t="shared" si="12"/>
        <v>5.1400203876977558E-2</v>
      </c>
    </row>
    <row r="393" spans="1:8" x14ac:dyDescent="0.3">
      <c r="A393" s="19">
        <v>39653</v>
      </c>
      <c r="B393" s="20">
        <v>6213.6</v>
      </c>
      <c r="C393" s="20">
        <v>6445.3</v>
      </c>
      <c r="D393" s="20">
        <v>6468.4</v>
      </c>
      <c r="E393" s="20">
        <v>6103.1</v>
      </c>
      <c r="F393" s="20" t="s">
        <v>440</v>
      </c>
      <c r="G393" s="21">
        <v>-2.0400000000000001E-2</v>
      </c>
      <c r="H393" s="15">
        <f t="shared" si="12"/>
        <v>-3.5948675779249969E-2</v>
      </c>
    </row>
    <row r="394" spans="1:8" x14ac:dyDescent="0.3">
      <c r="A394" s="26">
        <v>39654</v>
      </c>
      <c r="B394" s="27">
        <v>5917.25</v>
      </c>
      <c r="C394" s="27">
        <v>6044.6</v>
      </c>
      <c r="D394" s="27">
        <v>6046.9</v>
      </c>
      <c r="E394" s="27">
        <v>5881.75</v>
      </c>
      <c r="F394" s="27" t="s">
        <v>441</v>
      </c>
      <c r="G394" s="28">
        <v>-4.7699999999999999E-2</v>
      </c>
      <c r="H394" s="15">
        <f t="shared" si="12"/>
        <v>-2.1068391622274484E-2</v>
      </c>
    </row>
    <row r="395" spans="1:8" x14ac:dyDescent="0.3">
      <c r="A395" s="19">
        <v>39657</v>
      </c>
      <c r="B395" s="20">
        <v>5919.15</v>
      </c>
      <c r="C395" s="20">
        <v>5900.3</v>
      </c>
      <c r="D395" s="20">
        <v>5987.2</v>
      </c>
      <c r="E395" s="20">
        <v>5842.7</v>
      </c>
      <c r="F395" s="20" t="s">
        <v>441</v>
      </c>
      <c r="G395" s="21">
        <v>2.9999999999999997E-4</v>
      </c>
      <c r="H395">
        <f t="shared" si="12"/>
        <v>3.1947528091791017E-3</v>
      </c>
    </row>
    <row r="396" spans="1:8" x14ac:dyDescent="0.3">
      <c r="A396" s="26">
        <v>39658</v>
      </c>
      <c r="B396" s="27">
        <v>5422.15</v>
      </c>
      <c r="C396" s="27">
        <v>5767</v>
      </c>
      <c r="D396" s="27">
        <v>5817</v>
      </c>
      <c r="E396" s="27">
        <v>5394.95</v>
      </c>
      <c r="F396" s="27" t="s">
        <v>442</v>
      </c>
      <c r="G396" s="28">
        <v>-8.4000000000000005E-2</v>
      </c>
      <c r="H396" s="15">
        <f t="shared" si="12"/>
        <v>-5.9797121553667482E-2</v>
      </c>
    </row>
    <row r="397" spans="1:8" x14ac:dyDescent="0.3">
      <c r="A397" s="19">
        <v>39659</v>
      </c>
      <c r="B397" s="20">
        <v>5719.45</v>
      </c>
      <c r="C397" s="20">
        <v>5522.75</v>
      </c>
      <c r="D397" s="20">
        <v>5737.95</v>
      </c>
      <c r="E397" s="20">
        <v>5522.75</v>
      </c>
      <c r="F397" s="20" t="s">
        <v>443</v>
      </c>
      <c r="G397" s="21">
        <v>5.4800000000000001E-2</v>
      </c>
      <c r="H397" s="15">
        <f t="shared" si="12"/>
        <v>3.5616314336154961E-2</v>
      </c>
    </row>
    <row r="398" spans="1:8" x14ac:dyDescent="0.3">
      <c r="A398" s="26">
        <v>39660</v>
      </c>
      <c r="B398" s="27">
        <v>5730.05</v>
      </c>
      <c r="C398" s="27">
        <v>5762.4</v>
      </c>
      <c r="D398" s="27">
        <v>5762.4</v>
      </c>
      <c r="E398" s="27">
        <v>5573.6</v>
      </c>
      <c r="F398" s="27" t="s">
        <v>444</v>
      </c>
      <c r="G398" s="28">
        <v>1.9E-3</v>
      </c>
      <c r="H398">
        <f t="shared" si="12"/>
        <v>-5.6139802859918536E-3</v>
      </c>
    </row>
    <row r="399" spans="1:8" x14ac:dyDescent="0.3">
      <c r="A399" s="19">
        <v>39661</v>
      </c>
      <c r="B399" s="20">
        <v>5961.9</v>
      </c>
      <c r="C399" s="20">
        <v>5655.35</v>
      </c>
      <c r="D399" s="20">
        <v>5989.45</v>
      </c>
      <c r="E399" s="20">
        <v>5546.9</v>
      </c>
      <c r="F399" s="20" t="s">
        <v>445</v>
      </c>
      <c r="G399" s="21">
        <v>4.0500000000000001E-2</v>
      </c>
      <c r="H399" s="15">
        <f t="shared" si="12"/>
        <v>5.4205310016179238E-2</v>
      </c>
    </row>
    <row r="400" spans="1:8" x14ac:dyDescent="0.3">
      <c r="A400" s="26">
        <v>39664</v>
      </c>
      <c r="B400" s="27">
        <v>5992.4</v>
      </c>
      <c r="C400" s="27">
        <v>5932.45</v>
      </c>
      <c r="D400" s="27">
        <v>6089.6</v>
      </c>
      <c r="E400" s="27">
        <v>5905.7</v>
      </c>
      <c r="F400" s="27" t="s">
        <v>446</v>
      </c>
      <c r="G400" s="28">
        <v>5.1000000000000004E-3</v>
      </c>
      <c r="H400">
        <f t="shared" si="12"/>
        <v>1.0105437045402796E-2</v>
      </c>
    </row>
    <row r="401" spans="1:8" x14ac:dyDescent="0.3">
      <c r="A401" s="19">
        <v>39665</v>
      </c>
      <c r="B401" s="20">
        <v>6371.7</v>
      </c>
      <c r="C401" s="20">
        <v>5888.85</v>
      </c>
      <c r="D401" s="20">
        <v>6412.15</v>
      </c>
      <c r="E401" s="20">
        <v>5888.85</v>
      </c>
      <c r="F401" s="20" t="s">
        <v>447</v>
      </c>
      <c r="G401" s="21">
        <v>6.3299999999999995E-2</v>
      </c>
      <c r="H401" s="15">
        <f t="shared" si="12"/>
        <v>8.1993937695814881E-2</v>
      </c>
    </row>
    <row r="402" spans="1:8" x14ac:dyDescent="0.3">
      <c r="A402" s="26">
        <v>39666</v>
      </c>
      <c r="B402" s="27">
        <v>6328.2</v>
      </c>
      <c r="C402" s="27">
        <v>6544.75</v>
      </c>
      <c r="D402" s="27">
        <v>6725.7</v>
      </c>
      <c r="E402" s="27">
        <v>6300.5</v>
      </c>
      <c r="F402" s="27" t="s">
        <v>448</v>
      </c>
      <c r="G402" s="28">
        <v>-6.7999999999999996E-3</v>
      </c>
      <c r="H402" s="15">
        <f t="shared" si="12"/>
        <v>-3.3087589289124898E-2</v>
      </c>
    </row>
    <row r="403" spans="1:8" x14ac:dyDescent="0.3">
      <c r="A403" s="19">
        <v>39667</v>
      </c>
      <c r="B403" s="20">
        <v>6363.15</v>
      </c>
      <c r="C403" s="20">
        <v>6281.5</v>
      </c>
      <c r="D403" s="20">
        <v>6442.55</v>
      </c>
      <c r="E403" s="20">
        <v>6281.5</v>
      </c>
      <c r="F403" s="20" t="s">
        <v>449</v>
      </c>
      <c r="G403" s="21">
        <v>5.4999999999999997E-3</v>
      </c>
      <c r="H403">
        <f t="shared" si="12"/>
        <v>1.2998487622383131E-2</v>
      </c>
    </row>
    <row r="404" spans="1:8" x14ac:dyDescent="0.3">
      <c r="A404" s="26">
        <v>39668</v>
      </c>
      <c r="B404" s="27">
        <v>6447.5</v>
      </c>
      <c r="C404" s="27">
        <v>6295.7</v>
      </c>
      <c r="D404" s="27">
        <v>6488.25</v>
      </c>
      <c r="E404" s="27">
        <v>6179.05</v>
      </c>
      <c r="F404" s="27" t="s">
        <v>450</v>
      </c>
      <c r="G404" s="28">
        <v>1.3299999999999999E-2</v>
      </c>
      <c r="H404" s="15">
        <f t="shared" si="12"/>
        <v>2.4111695284082815E-2</v>
      </c>
    </row>
    <row r="405" spans="1:8" x14ac:dyDescent="0.3">
      <c r="A405" s="19">
        <v>39671</v>
      </c>
      <c r="B405" s="20">
        <v>6723.2</v>
      </c>
      <c r="C405" s="20">
        <v>6574.5</v>
      </c>
      <c r="D405" s="20">
        <v>6743.65</v>
      </c>
      <c r="E405" s="20">
        <v>6574.5</v>
      </c>
      <c r="F405" s="20" t="s">
        <v>451</v>
      </c>
      <c r="G405" s="21">
        <v>4.2799999999999998E-2</v>
      </c>
      <c r="H405" s="15">
        <f t="shared" si="12"/>
        <v>2.2617689558141276E-2</v>
      </c>
    </row>
    <row r="406" spans="1:8" x14ac:dyDescent="0.3">
      <c r="A406" s="26">
        <v>39672</v>
      </c>
      <c r="B406" s="27">
        <v>6490.8</v>
      </c>
      <c r="C406" s="27">
        <v>6650.2</v>
      </c>
      <c r="D406" s="27">
        <v>6754.45</v>
      </c>
      <c r="E406" s="27">
        <v>6433.8</v>
      </c>
      <c r="F406" s="27" t="s">
        <v>452</v>
      </c>
      <c r="G406" s="28">
        <v>-3.4599999999999999E-2</v>
      </c>
      <c r="H406" s="15">
        <f t="shared" si="12"/>
        <v>-2.3969203933716224E-2</v>
      </c>
    </row>
    <row r="407" spans="1:8" x14ac:dyDescent="0.3">
      <c r="A407" s="19">
        <v>39673</v>
      </c>
      <c r="B407" s="20">
        <v>6370.75</v>
      </c>
      <c r="C407" s="20">
        <v>6403.85</v>
      </c>
      <c r="D407" s="20">
        <v>6483.2</v>
      </c>
      <c r="E407" s="20">
        <v>6318.05</v>
      </c>
      <c r="F407" s="20" t="s">
        <v>453</v>
      </c>
      <c r="G407" s="21">
        <v>-1.8499999999999999E-2</v>
      </c>
      <c r="H407">
        <f t="shared" si="12"/>
        <v>-5.1687656644050627E-3</v>
      </c>
    </row>
    <row r="408" spans="1:8" x14ac:dyDescent="0.3">
      <c r="A408" s="26">
        <v>39674</v>
      </c>
      <c r="B408" s="27">
        <v>6030.05</v>
      </c>
      <c r="C408" s="27">
        <v>6305.1</v>
      </c>
      <c r="D408" s="27">
        <v>6305.1</v>
      </c>
      <c r="E408" s="27">
        <v>6010.05</v>
      </c>
      <c r="F408" s="27" t="s">
        <v>454</v>
      </c>
      <c r="G408" s="28">
        <v>-5.3499999999999999E-2</v>
      </c>
      <c r="H408" s="15">
        <f t="shared" si="12"/>
        <v>-4.3623415964853876E-2</v>
      </c>
    </row>
    <row r="409" spans="1:8" x14ac:dyDescent="0.3">
      <c r="A409" s="19">
        <v>39678</v>
      </c>
      <c r="B409" s="20">
        <v>6015.05</v>
      </c>
      <c r="C409" s="20">
        <v>5999.15</v>
      </c>
      <c r="D409" s="20">
        <v>6114.15</v>
      </c>
      <c r="E409" s="20">
        <v>5940.8</v>
      </c>
      <c r="F409" s="20" t="s">
        <v>455</v>
      </c>
      <c r="G409" s="21">
        <v>-2.5000000000000001E-3</v>
      </c>
      <c r="H409">
        <f t="shared" si="12"/>
        <v>2.650375469858321E-3</v>
      </c>
    </row>
    <row r="410" spans="1:8" x14ac:dyDescent="0.3">
      <c r="A410" s="26">
        <v>39679</v>
      </c>
      <c r="B410" s="27">
        <v>5992.4</v>
      </c>
      <c r="C410" s="27">
        <v>5928.95</v>
      </c>
      <c r="D410" s="27">
        <v>6027.9</v>
      </c>
      <c r="E410" s="27">
        <v>5874.1</v>
      </c>
      <c r="F410" s="27" t="s">
        <v>456</v>
      </c>
      <c r="G410" s="28">
        <v>-3.8E-3</v>
      </c>
      <c r="H410">
        <f t="shared" si="12"/>
        <v>1.0701726275310101E-2</v>
      </c>
    </row>
    <row r="411" spans="1:8" x14ac:dyDescent="0.3">
      <c r="A411" s="19">
        <v>39680</v>
      </c>
      <c r="B411" s="20">
        <v>6026.3</v>
      </c>
      <c r="C411" s="20">
        <v>6039.9</v>
      </c>
      <c r="D411" s="20">
        <v>6090.65</v>
      </c>
      <c r="E411" s="20">
        <v>5985.55</v>
      </c>
      <c r="F411" s="20" t="s">
        <v>457</v>
      </c>
      <c r="G411" s="21">
        <v>5.7000000000000002E-3</v>
      </c>
      <c r="H411">
        <f t="shared" si="12"/>
        <v>-2.2516929088229037E-3</v>
      </c>
    </row>
    <row r="412" spans="1:8" x14ac:dyDescent="0.3">
      <c r="A412" s="26">
        <v>39681</v>
      </c>
      <c r="B412" s="27">
        <v>5711.55</v>
      </c>
      <c r="C412" s="27">
        <v>6001.65</v>
      </c>
      <c r="D412" s="27">
        <v>6002.2</v>
      </c>
      <c r="E412" s="27">
        <v>5692.65</v>
      </c>
      <c r="F412" s="27" t="s">
        <v>458</v>
      </c>
      <c r="G412" s="28">
        <v>-5.2200000000000003E-2</v>
      </c>
      <c r="H412" s="15">
        <f t="shared" si="12"/>
        <v>-4.8336707405463412E-2</v>
      </c>
    </row>
    <row r="413" spans="1:8" x14ac:dyDescent="0.3">
      <c r="A413" s="19">
        <v>39682</v>
      </c>
      <c r="B413" s="20">
        <v>5776.05</v>
      </c>
      <c r="C413" s="20">
        <v>5671.6</v>
      </c>
      <c r="D413" s="20">
        <v>5803.6</v>
      </c>
      <c r="E413" s="20">
        <v>5649.9</v>
      </c>
      <c r="F413" s="20" t="s">
        <v>389</v>
      </c>
      <c r="G413" s="21">
        <v>1.1299999999999999E-2</v>
      </c>
      <c r="H413" s="15">
        <f t="shared" si="12"/>
        <v>1.8416319909725618E-2</v>
      </c>
    </row>
    <row r="414" spans="1:8" x14ac:dyDescent="0.3">
      <c r="A414" s="26">
        <v>39685</v>
      </c>
      <c r="B414" s="27">
        <v>5860.8</v>
      </c>
      <c r="C414" s="27">
        <v>5897.2</v>
      </c>
      <c r="D414" s="27">
        <v>5995.6</v>
      </c>
      <c r="E414" s="27">
        <v>5842.3</v>
      </c>
      <c r="F414" s="27" t="s">
        <v>459</v>
      </c>
      <c r="G414" s="28">
        <v>1.47E-2</v>
      </c>
      <c r="H414">
        <f t="shared" si="12"/>
        <v>-6.1724208098758119E-3</v>
      </c>
    </row>
    <row r="415" spans="1:8" x14ac:dyDescent="0.3">
      <c r="A415" s="19">
        <v>39686</v>
      </c>
      <c r="B415" s="20">
        <v>5943.2</v>
      </c>
      <c r="C415" s="20">
        <v>5801.1</v>
      </c>
      <c r="D415" s="20">
        <v>5957.15</v>
      </c>
      <c r="E415" s="20">
        <v>5770.9</v>
      </c>
      <c r="F415" s="20" t="s">
        <v>460</v>
      </c>
      <c r="G415" s="21">
        <v>1.41E-2</v>
      </c>
      <c r="H415" s="15">
        <f t="shared" si="12"/>
        <v>2.4495354329351234E-2</v>
      </c>
    </row>
    <row r="416" spans="1:8" x14ac:dyDescent="0.3">
      <c r="A416" s="26">
        <v>39687</v>
      </c>
      <c r="B416" s="27">
        <v>5823.55</v>
      </c>
      <c r="C416" s="27">
        <v>5978.9</v>
      </c>
      <c r="D416" s="27">
        <v>5987.35</v>
      </c>
      <c r="E416" s="27">
        <v>5809.3</v>
      </c>
      <c r="F416" s="27" t="s">
        <v>461</v>
      </c>
      <c r="G416" s="28">
        <v>-2.01E-2</v>
      </c>
      <c r="H416" s="15">
        <f t="shared" si="12"/>
        <v>-2.5983040358594299E-2</v>
      </c>
    </row>
    <row r="417" spans="1:8" x14ac:dyDescent="0.3">
      <c r="A417" s="19">
        <v>39688</v>
      </c>
      <c r="B417" s="20">
        <v>5721.15</v>
      </c>
      <c r="C417" s="20">
        <v>5817.8</v>
      </c>
      <c r="D417" s="20">
        <v>5848.5</v>
      </c>
      <c r="E417" s="20">
        <v>5686.6</v>
      </c>
      <c r="F417" s="20" t="s">
        <v>462</v>
      </c>
      <c r="G417" s="21">
        <v>-1.7600000000000001E-2</v>
      </c>
      <c r="H417">
        <f t="shared" si="12"/>
        <v>-1.661280896558846E-2</v>
      </c>
    </row>
    <row r="418" spans="1:8" x14ac:dyDescent="0.3">
      <c r="A418" s="26">
        <v>39689</v>
      </c>
      <c r="B418" s="27">
        <v>6102.05</v>
      </c>
      <c r="C418" s="27">
        <v>5828</v>
      </c>
      <c r="D418" s="27">
        <v>6112.25</v>
      </c>
      <c r="E418" s="27">
        <v>5828</v>
      </c>
      <c r="F418" s="27" t="s">
        <v>463</v>
      </c>
      <c r="G418" s="28">
        <v>6.6600000000000006E-2</v>
      </c>
      <c r="H418" s="15">
        <f t="shared" si="12"/>
        <v>4.7022992450240247E-2</v>
      </c>
    </row>
    <row r="419" spans="1:8" x14ac:dyDescent="0.3">
      <c r="A419" s="19">
        <v>39692</v>
      </c>
      <c r="B419" s="20">
        <v>6128.85</v>
      </c>
      <c r="C419" s="20">
        <v>6070.9</v>
      </c>
      <c r="D419" s="20">
        <v>6178.3</v>
      </c>
      <c r="E419" s="20">
        <v>5941.45</v>
      </c>
      <c r="F419" s="20" t="s">
        <v>464</v>
      </c>
      <c r="G419" s="21">
        <v>4.4000000000000003E-3</v>
      </c>
      <c r="H419">
        <f t="shared" si="12"/>
        <v>9.5455369055660166E-3</v>
      </c>
    </row>
    <row r="420" spans="1:8" x14ac:dyDescent="0.3">
      <c r="A420" s="26">
        <v>39693</v>
      </c>
      <c r="B420" s="27">
        <v>6508.9</v>
      </c>
      <c r="C420" s="27">
        <v>6139.45</v>
      </c>
      <c r="D420" s="27">
        <v>6624</v>
      </c>
      <c r="E420" s="27">
        <v>6139.45</v>
      </c>
      <c r="F420" s="27" t="s">
        <v>465</v>
      </c>
      <c r="G420" s="28">
        <v>6.2E-2</v>
      </c>
      <c r="H420" s="15">
        <f t="shared" si="12"/>
        <v>6.0176400166138636E-2</v>
      </c>
    </row>
    <row r="421" spans="1:8" x14ac:dyDescent="0.3">
      <c r="A421" s="19">
        <v>39695</v>
      </c>
      <c r="B421" s="20">
        <v>6494.65</v>
      </c>
      <c r="C421" s="20">
        <v>6439.85</v>
      </c>
      <c r="D421" s="20">
        <v>6528.5</v>
      </c>
      <c r="E421" s="20">
        <v>6324.25</v>
      </c>
      <c r="F421" s="20" t="s">
        <v>466</v>
      </c>
      <c r="G421" s="21">
        <v>-2.2000000000000001E-3</v>
      </c>
      <c r="H421">
        <f t="shared" si="12"/>
        <v>8.5095149731747276E-3</v>
      </c>
    </row>
    <row r="422" spans="1:8" x14ac:dyDescent="0.3">
      <c r="A422" s="26">
        <v>39696</v>
      </c>
      <c r="B422" s="27">
        <v>6288.6</v>
      </c>
      <c r="C422" s="27">
        <v>6318.25</v>
      </c>
      <c r="D422" s="27">
        <v>6388.7</v>
      </c>
      <c r="E422" s="27">
        <v>6259.15</v>
      </c>
      <c r="F422" s="27" t="s">
        <v>467</v>
      </c>
      <c r="G422" s="28">
        <v>-3.1699999999999999E-2</v>
      </c>
      <c r="H422">
        <f t="shared" si="12"/>
        <v>-4.6927551141533871E-3</v>
      </c>
    </row>
    <row r="423" spans="1:8" x14ac:dyDescent="0.3">
      <c r="A423" s="19">
        <v>39699</v>
      </c>
      <c r="B423" s="20">
        <v>6538.85</v>
      </c>
      <c r="C423" s="20">
        <v>6608</v>
      </c>
      <c r="D423" s="20">
        <v>6631.95</v>
      </c>
      <c r="E423" s="20">
        <v>6522.05</v>
      </c>
      <c r="F423" s="20" t="s">
        <v>468</v>
      </c>
      <c r="G423" s="21">
        <v>3.9800000000000002E-2</v>
      </c>
      <c r="H423">
        <f t="shared" si="12"/>
        <v>-1.0464588377723917E-2</v>
      </c>
    </row>
    <row r="424" spans="1:8" x14ac:dyDescent="0.3">
      <c r="A424" s="26">
        <v>39700</v>
      </c>
      <c r="B424" s="27">
        <v>6441.35</v>
      </c>
      <c r="C424" s="27">
        <v>6469.95</v>
      </c>
      <c r="D424" s="27">
        <v>6506.35</v>
      </c>
      <c r="E424" s="27">
        <v>6400.15</v>
      </c>
      <c r="F424" s="27" t="s">
        <v>469</v>
      </c>
      <c r="G424" s="28">
        <v>-1.49E-2</v>
      </c>
      <c r="H424">
        <f t="shared" si="12"/>
        <v>-4.420436015734195E-3</v>
      </c>
    </row>
    <row r="425" spans="1:8" x14ac:dyDescent="0.3">
      <c r="A425" s="19">
        <v>39701</v>
      </c>
      <c r="B425" s="20">
        <v>6427.55</v>
      </c>
      <c r="C425" s="20">
        <v>6401.4</v>
      </c>
      <c r="D425" s="20">
        <v>6485.3</v>
      </c>
      <c r="E425" s="20">
        <v>6328.65</v>
      </c>
      <c r="F425" s="20" t="s">
        <v>470</v>
      </c>
      <c r="G425" s="21">
        <v>-2.0999999999999999E-3</v>
      </c>
      <c r="H425">
        <f t="shared" si="12"/>
        <v>4.0850438966476936E-3</v>
      </c>
    </row>
    <row r="426" spans="1:8" x14ac:dyDescent="0.3">
      <c r="A426" s="26">
        <v>39702</v>
      </c>
      <c r="B426" s="27">
        <v>6332.25</v>
      </c>
      <c r="C426" s="27">
        <v>6342.8</v>
      </c>
      <c r="D426" s="27">
        <v>6431.95</v>
      </c>
      <c r="E426" s="27">
        <v>6246.55</v>
      </c>
      <c r="F426" s="27" t="s">
        <v>471</v>
      </c>
      <c r="G426" s="28">
        <v>-1.4800000000000001E-2</v>
      </c>
      <c r="H426">
        <f t="shared" si="12"/>
        <v>-1.6633032730024881E-3</v>
      </c>
    </row>
    <row r="427" spans="1:8" x14ac:dyDescent="0.3">
      <c r="A427" s="19">
        <v>39703</v>
      </c>
      <c r="B427" s="20">
        <v>6194.15</v>
      </c>
      <c r="C427" s="20">
        <v>6405.65</v>
      </c>
      <c r="D427" s="20">
        <v>6414.35</v>
      </c>
      <c r="E427" s="20">
        <v>6168.8</v>
      </c>
      <c r="F427" s="20" t="s">
        <v>438</v>
      </c>
      <c r="G427" s="21">
        <v>-2.18E-2</v>
      </c>
      <c r="H427" s="15">
        <f t="shared" si="12"/>
        <v>-3.3017726538290416E-2</v>
      </c>
    </row>
    <row r="428" spans="1:8" x14ac:dyDescent="0.3">
      <c r="A428" s="26">
        <v>39706</v>
      </c>
      <c r="B428" s="27">
        <v>5997.65</v>
      </c>
      <c r="C428" s="27">
        <v>6006.7</v>
      </c>
      <c r="D428" s="27">
        <v>6031.4</v>
      </c>
      <c r="E428" s="27">
        <v>5758.45</v>
      </c>
      <c r="F428" s="27" t="s">
        <v>472</v>
      </c>
      <c r="G428" s="28">
        <v>-3.1699999999999999E-2</v>
      </c>
      <c r="H428">
        <f t="shared" si="12"/>
        <v>-1.5066509064877857E-3</v>
      </c>
    </row>
    <row r="429" spans="1:8" x14ac:dyDescent="0.3">
      <c r="A429" s="19">
        <v>39707</v>
      </c>
      <c r="B429" s="20">
        <v>6132.95</v>
      </c>
      <c r="C429" s="20">
        <v>5783.7</v>
      </c>
      <c r="D429" s="20">
        <v>6168.9</v>
      </c>
      <c r="E429" s="20">
        <v>5754.35</v>
      </c>
      <c r="F429" s="20" t="s">
        <v>473</v>
      </c>
      <c r="G429" s="21">
        <v>2.2599999999999999E-2</v>
      </c>
      <c r="H429" s="15">
        <f t="shared" si="12"/>
        <v>6.0385220533568477E-2</v>
      </c>
    </row>
    <row r="430" spans="1:8" x14ac:dyDescent="0.3">
      <c r="A430" s="26">
        <v>39708</v>
      </c>
      <c r="B430" s="27">
        <v>5912.5</v>
      </c>
      <c r="C430" s="27">
        <v>6169.95</v>
      </c>
      <c r="D430" s="27">
        <v>6169.95</v>
      </c>
      <c r="E430" s="27">
        <v>5785.9</v>
      </c>
      <c r="F430" s="27" t="s">
        <v>474</v>
      </c>
      <c r="G430" s="28">
        <v>-3.5900000000000001E-2</v>
      </c>
      <c r="H430" s="15">
        <f t="shared" si="12"/>
        <v>-4.1726432142886058E-2</v>
      </c>
    </row>
    <row r="431" spans="1:8" x14ac:dyDescent="0.3">
      <c r="A431" s="19">
        <v>39709</v>
      </c>
      <c r="B431" s="20">
        <v>6077.2</v>
      </c>
      <c r="C431" s="20">
        <v>5692.65</v>
      </c>
      <c r="D431" s="20">
        <v>6101.8</v>
      </c>
      <c r="E431" s="20">
        <v>5551.7</v>
      </c>
      <c r="F431" s="20" t="s">
        <v>475</v>
      </c>
      <c r="G431" s="21">
        <v>2.7900000000000001E-2</v>
      </c>
      <c r="H431" s="15">
        <f t="shared" si="12"/>
        <v>6.7552018831300048E-2</v>
      </c>
    </row>
    <row r="432" spans="1:8" x14ac:dyDescent="0.3">
      <c r="A432" s="26">
        <v>39710</v>
      </c>
      <c r="B432" s="27">
        <v>6312.05</v>
      </c>
      <c r="C432" s="27">
        <v>6281.55</v>
      </c>
      <c r="D432" s="27">
        <v>6357.2</v>
      </c>
      <c r="E432" s="27">
        <v>6141.45</v>
      </c>
      <c r="F432" s="27" t="s">
        <v>476</v>
      </c>
      <c r="G432" s="28">
        <v>3.8600000000000002E-2</v>
      </c>
      <c r="H432">
        <f t="shared" si="12"/>
        <v>4.855489489059229E-3</v>
      </c>
    </row>
    <row r="433" spans="1:8" x14ac:dyDescent="0.3">
      <c r="A433" s="19">
        <v>39713</v>
      </c>
      <c r="B433" s="20">
        <v>6303.9</v>
      </c>
      <c r="C433" s="20">
        <v>6396.2</v>
      </c>
      <c r="D433" s="20">
        <v>6396.2</v>
      </c>
      <c r="E433" s="20">
        <v>6256.95</v>
      </c>
      <c r="F433" s="20" t="s">
        <v>477</v>
      </c>
      <c r="G433" s="21">
        <v>-1.2999999999999999E-3</v>
      </c>
      <c r="H433">
        <f t="shared" si="12"/>
        <v>-1.4430443075576152E-2</v>
      </c>
    </row>
    <row r="434" spans="1:8" x14ac:dyDescent="0.3">
      <c r="A434" s="26">
        <v>39714</v>
      </c>
      <c r="B434" s="27">
        <v>6033.35</v>
      </c>
      <c r="C434" s="27">
        <v>6147.5</v>
      </c>
      <c r="D434" s="27">
        <v>6258.85</v>
      </c>
      <c r="E434" s="27">
        <v>6009.15</v>
      </c>
      <c r="F434" s="27" t="s">
        <v>478</v>
      </c>
      <c r="G434" s="28">
        <v>-4.2900000000000001E-2</v>
      </c>
      <c r="H434" s="15">
        <f t="shared" si="12"/>
        <v>-1.8568523790158543E-2</v>
      </c>
    </row>
    <row r="435" spans="1:8" x14ac:dyDescent="0.3">
      <c r="A435" s="19">
        <v>39715</v>
      </c>
      <c r="B435" s="20">
        <v>6109.65</v>
      </c>
      <c r="C435" s="20">
        <v>6091.65</v>
      </c>
      <c r="D435" s="20">
        <v>6203.2</v>
      </c>
      <c r="E435" s="20">
        <v>6059.2</v>
      </c>
      <c r="F435" s="20" t="s">
        <v>479</v>
      </c>
      <c r="G435" s="21">
        <v>1.26E-2</v>
      </c>
      <c r="H435">
        <f t="shared" si="12"/>
        <v>2.9548644455935588E-3</v>
      </c>
    </row>
    <row r="436" spans="1:8" x14ac:dyDescent="0.3">
      <c r="A436" s="26">
        <v>39716</v>
      </c>
      <c r="B436" s="27">
        <v>6080.2</v>
      </c>
      <c r="C436" s="27">
        <v>6131.55</v>
      </c>
      <c r="D436" s="27">
        <v>6146.45</v>
      </c>
      <c r="E436" s="27">
        <v>5969.7</v>
      </c>
      <c r="F436" s="27" t="s">
        <v>480</v>
      </c>
      <c r="G436" s="28">
        <v>-4.7999999999999996E-3</v>
      </c>
      <c r="H436">
        <f t="shared" si="12"/>
        <v>-8.374717648881664E-3</v>
      </c>
    </row>
    <row r="437" spans="1:8" x14ac:dyDescent="0.3">
      <c r="A437" s="19">
        <v>39717</v>
      </c>
      <c r="B437" s="20">
        <v>5828.6</v>
      </c>
      <c r="C437" s="20">
        <v>6070.6</v>
      </c>
      <c r="D437" s="20">
        <v>6070.6</v>
      </c>
      <c r="E437" s="20">
        <v>5797.5</v>
      </c>
      <c r="F437" s="20" t="s">
        <v>481</v>
      </c>
      <c r="G437" s="21">
        <v>-4.1399999999999999E-2</v>
      </c>
      <c r="H437" s="15">
        <f t="shared" si="12"/>
        <v>-3.9864263828946069E-2</v>
      </c>
    </row>
    <row r="438" spans="1:8" x14ac:dyDescent="0.3">
      <c r="A438" s="26">
        <v>39720</v>
      </c>
      <c r="B438" s="27">
        <v>5538.75</v>
      </c>
      <c r="C438" s="27">
        <v>5863.05</v>
      </c>
      <c r="D438" s="27">
        <v>5863.05</v>
      </c>
      <c r="E438" s="27">
        <v>5432.2</v>
      </c>
      <c r="F438" s="27" t="s">
        <v>482</v>
      </c>
      <c r="G438" s="28">
        <v>-4.9700000000000001E-2</v>
      </c>
      <c r="H438" s="15">
        <f t="shared" si="12"/>
        <v>-5.5312507994985577E-2</v>
      </c>
    </row>
    <row r="439" spans="1:8" x14ac:dyDescent="0.3">
      <c r="A439" s="19">
        <v>39721</v>
      </c>
      <c r="B439" s="20">
        <v>5803.55</v>
      </c>
      <c r="C439" s="20">
        <v>5447.65</v>
      </c>
      <c r="D439" s="20">
        <v>5875.25</v>
      </c>
      <c r="E439" s="20">
        <v>5296.6</v>
      </c>
      <c r="F439" s="20" t="s">
        <v>483</v>
      </c>
      <c r="G439" s="21">
        <v>4.7800000000000002E-2</v>
      </c>
      <c r="H439" s="15">
        <f t="shared" si="12"/>
        <v>6.5330922507870468E-2</v>
      </c>
    </row>
    <row r="440" spans="1:8" x14ac:dyDescent="0.3">
      <c r="A440" s="26">
        <v>39722</v>
      </c>
      <c r="B440" s="27">
        <v>5982.4</v>
      </c>
      <c r="C440" s="27">
        <v>5875.55</v>
      </c>
      <c r="D440" s="27">
        <v>6040.15</v>
      </c>
      <c r="E440" s="27">
        <v>5671.7</v>
      </c>
      <c r="F440" s="27" t="s">
        <v>484</v>
      </c>
      <c r="G440" s="28">
        <v>3.0800000000000001E-2</v>
      </c>
      <c r="H440" s="15">
        <f t="shared" si="12"/>
        <v>1.818553156725744E-2</v>
      </c>
    </row>
    <row r="441" spans="1:8" x14ac:dyDescent="0.3">
      <c r="A441" s="19">
        <v>39724</v>
      </c>
      <c r="B441" s="20">
        <v>5793.35</v>
      </c>
      <c r="C441" s="20">
        <v>5920.7</v>
      </c>
      <c r="D441" s="20">
        <v>6017.3</v>
      </c>
      <c r="E441" s="20">
        <v>5761.5</v>
      </c>
      <c r="F441" s="20" t="s">
        <v>485</v>
      </c>
      <c r="G441" s="21">
        <v>-3.1600000000000003E-2</v>
      </c>
      <c r="H441" s="15">
        <f t="shared" si="12"/>
        <v>-2.1509280997179296E-2</v>
      </c>
    </row>
    <row r="442" spans="1:8" x14ac:dyDescent="0.3">
      <c r="A442" s="26">
        <v>39727</v>
      </c>
      <c r="B442" s="27">
        <v>5560.55</v>
      </c>
      <c r="C442" s="27">
        <v>5702.85</v>
      </c>
      <c r="D442" s="27">
        <v>5704.25</v>
      </c>
      <c r="E442" s="27">
        <v>5522.85</v>
      </c>
      <c r="F442" s="27" t="s">
        <v>486</v>
      </c>
      <c r="G442" s="28">
        <v>-4.02E-2</v>
      </c>
      <c r="H442" s="15">
        <f t="shared" si="12"/>
        <v>-2.495243606267045E-2</v>
      </c>
    </row>
    <row r="443" spans="1:8" x14ac:dyDescent="0.3">
      <c r="A443" s="19">
        <v>39728</v>
      </c>
      <c r="B443" s="20">
        <v>5457.55</v>
      </c>
      <c r="C443" s="20">
        <v>5713.25</v>
      </c>
      <c r="D443" s="20">
        <v>5798.9</v>
      </c>
      <c r="E443" s="20">
        <v>5376.1</v>
      </c>
      <c r="F443" s="20" t="s">
        <v>487</v>
      </c>
      <c r="G443" s="21">
        <v>-1.8499999999999999E-2</v>
      </c>
      <c r="H443" s="15">
        <f t="shared" si="12"/>
        <v>-4.4755611954666749E-2</v>
      </c>
    </row>
    <row r="444" spans="1:8" x14ac:dyDescent="0.3">
      <c r="A444" s="26">
        <v>39729</v>
      </c>
      <c r="B444" s="27">
        <v>5222.6000000000004</v>
      </c>
      <c r="C444" s="27">
        <v>5336</v>
      </c>
      <c r="D444" s="27">
        <v>5336</v>
      </c>
      <c r="E444" s="27">
        <v>4918.3</v>
      </c>
      <c r="F444" s="27" t="s">
        <v>488</v>
      </c>
      <c r="G444" s="28">
        <v>-4.3099999999999999E-2</v>
      </c>
      <c r="H444" s="15">
        <f t="shared" si="12"/>
        <v>-2.1251874062968447E-2</v>
      </c>
    </row>
    <row r="445" spans="1:8" x14ac:dyDescent="0.3">
      <c r="A445" s="19">
        <v>39731</v>
      </c>
      <c r="B445" s="20">
        <v>4938</v>
      </c>
      <c r="C445" s="20">
        <v>4890</v>
      </c>
      <c r="D445" s="20">
        <v>5112.25</v>
      </c>
      <c r="E445" s="20">
        <v>4662.2</v>
      </c>
      <c r="F445" s="20" t="s">
        <v>489</v>
      </c>
      <c r="G445" s="21">
        <v>-5.45E-2</v>
      </c>
      <c r="H445">
        <f t="shared" si="12"/>
        <v>9.8159509202453993E-3</v>
      </c>
    </row>
    <row r="446" spans="1:8" x14ac:dyDescent="0.3">
      <c r="A446" s="26">
        <v>39734</v>
      </c>
      <c r="B446" s="27">
        <v>5496.75</v>
      </c>
      <c r="C446" s="27">
        <v>5034.6499999999996</v>
      </c>
      <c r="D446" s="27">
        <v>5557.05</v>
      </c>
      <c r="E446" s="27">
        <v>5034.6499999999996</v>
      </c>
      <c r="F446" s="27" t="s">
        <v>490</v>
      </c>
      <c r="G446" s="28">
        <v>0.1132</v>
      </c>
      <c r="H446" s="15">
        <f t="shared" si="12"/>
        <v>9.1783937314411215E-2</v>
      </c>
    </row>
    <row r="447" spans="1:8" x14ac:dyDescent="0.3">
      <c r="A447" s="19">
        <v>39735</v>
      </c>
      <c r="B447" s="20">
        <v>5578.4</v>
      </c>
      <c r="C447" s="20">
        <v>5694.15</v>
      </c>
      <c r="D447" s="20">
        <v>5799</v>
      </c>
      <c r="E447" s="20">
        <v>5521.3</v>
      </c>
      <c r="F447" s="20" t="s">
        <v>491</v>
      </c>
      <c r="G447" s="21">
        <v>1.49E-2</v>
      </c>
      <c r="H447" s="15">
        <f t="shared" si="12"/>
        <v>-2.032788036844832E-2</v>
      </c>
    </row>
    <row r="448" spans="1:8" x14ac:dyDescent="0.3">
      <c r="A448" s="26">
        <v>39736</v>
      </c>
      <c r="B448" s="27">
        <v>5425.25</v>
      </c>
      <c r="C448" s="27">
        <v>5452.45</v>
      </c>
      <c r="D448" s="27">
        <v>5551.2</v>
      </c>
      <c r="E448" s="27">
        <v>5348.8</v>
      </c>
      <c r="F448" s="27" t="s">
        <v>492</v>
      </c>
      <c r="G448" s="28">
        <v>-2.75E-2</v>
      </c>
      <c r="H448">
        <f t="shared" si="12"/>
        <v>-4.9885831140129332E-3</v>
      </c>
    </row>
    <row r="449" spans="1:8" x14ac:dyDescent="0.3">
      <c r="A449" s="19">
        <v>39737</v>
      </c>
      <c r="B449" s="20">
        <v>5481.65</v>
      </c>
      <c r="C449" s="20">
        <v>5222</v>
      </c>
      <c r="D449" s="20">
        <v>5565.35</v>
      </c>
      <c r="E449" s="20">
        <v>5145.8</v>
      </c>
      <c r="F449" s="20" t="s">
        <v>493</v>
      </c>
      <c r="G449" s="21">
        <v>1.04E-2</v>
      </c>
      <c r="H449" s="15">
        <f t="shared" si="12"/>
        <v>4.9722328609728007E-2</v>
      </c>
    </row>
    <row r="450" spans="1:8" x14ac:dyDescent="0.3">
      <c r="A450" s="26">
        <v>39738</v>
      </c>
      <c r="B450" s="27">
        <v>5183.55</v>
      </c>
      <c r="C450" s="27">
        <v>5557.95</v>
      </c>
      <c r="D450" s="27">
        <v>5591.4</v>
      </c>
      <c r="E450" s="27">
        <v>5113.45</v>
      </c>
      <c r="F450" s="27" t="s">
        <v>494</v>
      </c>
      <c r="G450" s="28">
        <v>-5.4399999999999997E-2</v>
      </c>
      <c r="H450" s="15">
        <f t="shared" si="12"/>
        <v>-6.7362966561411969E-2</v>
      </c>
    </row>
    <row r="451" spans="1:8" x14ac:dyDescent="0.3">
      <c r="A451" s="19">
        <v>39741</v>
      </c>
      <c r="B451" s="20">
        <v>5284.2</v>
      </c>
      <c r="C451" s="20">
        <v>5237.6000000000004</v>
      </c>
      <c r="D451" s="20">
        <v>5477.45</v>
      </c>
      <c r="E451" s="20">
        <v>5113.1499999999996</v>
      </c>
      <c r="F451" s="20" t="s">
        <v>495</v>
      </c>
      <c r="G451" s="21">
        <v>1.9400000000000001E-2</v>
      </c>
      <c r="H451">
        <f t="shared" si="12"/>
        <v>8.8972048266380502E-3</v>
      </c>
    </row>
    <row r="452" spans="1:8" x14ac:dyDescent="0.3">
      <c r="A452" s="26">
        <v>39742</v>
      </c>
      <c r="B452" s="27">
        <v>5414.5</v>
      </c>
      <c r="C452" s="27">
        <v>5373.65</v>
      </c>
      <c r="D452" s="27">
        <v>5478.4</v>
      </c>
      <c r="E452" s="27">
        <v>5296.8</v>
      </c>
      <c r="F452" s="27" t="s">
        <v>496</v>
      </c>
      <c r="G452" s="28">
        <v>2.47E-2</v>
      </c>
      <c r="H452">
        <f t="shared" si="12"/>
        <v>7.6019093167586961E-3</v>
      </c>
    </row>
    <row r="453" spans="1:8" x14ac:dyDescent="0.3">
      <c r="A453" s="19">
        <v>39743</v>
      </c>
      <c r="B453" s="20">
        <v>5095.75</v>
      </c>
      <c r="C453" s="20">
        <v>5339.25</v>
      </c>
      <c r="D453" s="20">
        <v>5364.1</v>
      </c>
      <c r="E453" s="20">
        <v>5075.8</v>
      </c>
      <c r="F453" s="20" t="s">
        <v>497</v>
      </c>
      <c r="G453" s="21">
        <v>-5.8900000000000001E-2</v>
      </c>
      <c r="H453" s="15">
        <f t="shared" si="12"/>
        <v>-4.5605656225125253E-2</v>
      </c>
    </row>
    <row r="454" spans="1:8" x14ac:dyDescent="0.3">
      <c r="A454" s="26">
        <v>39744</v>
      </c>
      <c r="B454" s="27">
        <v>4932.3999999999996</v>
      </c>
      <c r="C454" s="27">
        <v>4904.55</v>
      </c>
      <c r="D454" s="27">
        <v>5189.8999999999996</v>
      </c>
      <c r="E454" s="27">
        <v>4880.6000000000004</v>
      </c>
      <c r="F454" s="27" t="s">
        <v>498</v>
      </c>
      <c r="G454" s="28">
        <v>-3.2099999999999997E-2</v>
      </c>
      <c r="H454">
        <f t="shared" si="12"/>
        <v>5.6784006687666463E-3</v>
      </c>
    </row>
    <row r="455" spans="1:8" x14ac:dyDescent="0.3">
      <c r="A455" s="19">
        <v>39745</v>
      </c>
      <c r="B455" s="20">
        <v>4310.05</v>
      </c>
      <c r="C455" s="20">
        <v>4769.7</v>
      </c>
      <c r="D455" s="20">
        <v>4796.6499999999996</v>
      </c>
      <c r="E455" s="20">
        <v>4229.6499999999996</v>
      </c>
      <c r="F455" s="20" t="s">
        <v>499</v>
      </c>
      <c r="G455" s="21">
        <v>-0.12620000000000001</v>
      </c>
      <c r="H455" s="15">
        <f t="shared" ref="H455:H518" si="13">(B455-C455)/C455</f>
        <v>-9.6368744365473644E-2</v>
      </c>
    </row>
    <row r="456" spans="1:8" x14ac:dyDescent="0.3">
      <c r="A456" s="26">
        <v>39748</v>
      </c>
      <c r="B456" s="27">
        <v>4092.9</v>
      </c>
      <c r="C456" s="27">
        <v>4280.55</v>
      </c>
      <c r="D456" s="27">
        <v>4286.3999999999996</v>
      </c>
      <c r="E456" s="27">
        <v>3799.35</v>
      </c>
      <c r="F456" s="27" t="s">
        <v>500</v>
      </c>
      <c r="G456" s="28">
        <v>-5.04E-2</v>
      </c>
      <c r="H456" s="15">
        <f t="shared" si="13"/>
        <v>-4.3837824578617256E-2</v>
      </c>
    </row>
    <row r="457" spans="1:8" x14ac:dyDescent="0.3">
      <c r="A457" s="19">
        <v>39749</v>
      </c>
      <c r="B457" s="20">
        <v>4315.75</v>
      </c>
      <c r="C457" s="20">
        <v>4346.75</v>
      </c>
      <c r="D457" s="20">
        <v>4382</v>
      </c>
      <c r="E457" s="20">
        <v>4269.3999999999996</v>
      </c>
      <c r="F457" s="20" t="s">
        <v>110</v>
      </c>
      <c r="G457" s="21">
        <v>5.4399999999999997E-2</v>
      </c>
      <c r="H457">
        <f t="shared" si="13"/>
        <v>-7.1317651118651864E-3</v>
      </c>
    </row>
    <row r="458" spans="1:8" x14ac:dyDescent="0.3">
      <c r="A458" s="26">
        <v>39750</v>
      </c>
      <c r="B458" s="27">
        <v>4280.45</v>
      </c>
      <c r="C458" s="27">
        <v>4451.7</v>
      </c>
      <c r="D458" s="27">
        <v>4459.3999999999996</v>
      </c>
      <c r="E458" s="27">
        <v>4236</v>
      </c>
      <c r="F458" s="27" t="s">
        <v>501</v>
      </c>
      <c r="G458" s="28">
        <v>-8.2000000000000007E-3</v>
      </c>
      <c r="H458" s="15">
        <f t="shared" si="13"/>
        <v>-3.8468450254958785E-2</v>
      </c>
    </row>
    <row r="459" spans="1:8" x14ac:dyDescent="0.3">
      <c r="A459" s="19">
        <v>39752</v>
      </c>
      <c r="B459" s="20">
        <v>4521.7</v>
      </c>
      <c r="C459" s="20">
        <v>4364.3500000000004</v>
      </c>
      <c r="D459" s="20">
        <v>4621.6499999999996</v>
      </c>
      <c r="E459" s="20">
        <v>4364.3500000000004</v>
      </c>
      <c r="F459" s="20" t="s">
        <v>502</v>
      </c>
      <c r="G459" s="21">
        <v>5.6399999999999999E-2</v>
      </c>
      <c r="H459" s="15">
        <f t="shared" si="13"/>
        <v>3.6053478753995311E-2</v>
      </c>
    </row>
    <row r="460" spans="1:8" x14ac:dyDescent="0.3">
      <c r="A460" s="26">
        <v>39755</v>
      </c>
      <c r="B460" s="27">
        <v>4875.7</v>
      </c>
      <c r="C460" s="27">
        <v>4791.8</v>
      </c>
      <c r="D460" s="27">
        <v>4902.2</v>
      </c>
      <c r="E460" s="27">
        <v>4779.6000000000004</v>
      </c>
      <c r="F460" s="27" t="s">
        <v>503</v>
      </c>
      <c r="G460" s="28">
        <v>7.8299999999999995E-2</v>
      </c>
      <c r="H460" s="15">
        <f t="shared" si="13"/>
        <v>1.750907800826404E-2</v>
      </c>
    </row>
    <row r="461" spans="1:8" x14ac:dyDescent="0.3">
      <c r="A461" s="19">
        <v>39756</v>
      </c>
      <c r="B461" s="20">
        <v>5220.7</v>
      </c>
      <c r="C461" s="20">
        <v>4884.3</v>
      </c>
      <c r="D461" s="20">
        <v>5254.6</v>
      </c>
      <c r="E461" s="20">
        <v>4807.1000000000004</v>
      </c>
      <c r="F461" s="20" t="s">
        <v>504</v>
      </c>
      <c r="G461" s="21">
        <v>7.0800000000000002E-2</v>
      </c>
      <c r="H461" s="15">
        <f t="shared" si="13"/>
        <v>6.8873738304362886E-2</v>
      </c>
    </row>
    <row r="462" spans="1:8" x14ac:dyDescent="0.3">
      <c r="A462" s="26">
        <v>39757</v>
      </c>
      <c r="B462" s="27">
        <v>5121.3</v>
      </c>
      <c r="C462" s="27">
        <v>5355.45</v>
      </c>
      <c r="D462" s="27">
        <v>5431.9</v>
      </c>
      <c r="E462" s="27">
        <v>5078.1499999999996</v>
      </c>
      <c r="F462" s="27" t="s">
        <v>465</v>
      </c>
      <c r="G462" s="28">
        <v>-1.9E-2</v>
      </c>
      <c r="H462" s="15">
        <f t="shared" si="13"/>
        <v>-4.3721816093885604E-2</v>
      </c>
    </row>
    <row r="463" spans="1:8" x14ac:dyDescent="0.3">
      <c r="A463" s="19">
        <v>39758</v>
      </c>
      <c r="B463" s="20">
        <v>4940</v>
      </c>
      <c r="C463" s="20">
        <v>4949.75</v>
      </c>
      <c r="D463" s="20">
        <v>5137.3999999999996</v>
      </c>
      <c r="E463" s="20">
        <v>4873.45</v>
      </c>
      <c r="F463" s="20" t="s">
        <v>505</v>
      </c>
      <c r="G463" s="21">
        <v>-3.5400000000000001E-2</v>
      </c>
      <c r="H463">
        <f t="shared" si="13"/>
        <v>-1.969796454366382E-3</v>
      </c>
    </row>
    <row r="464" spans="1:8" x14ac:dyDescent="0.3">
      <c r="A464" s="26">
        <v>39759</v>
      </c>
      <c r="B464" s="27">
        <v>5043.55</v>
      </c>
      <c r="C464" s="27">
        <v>4894.25</v>
      </c>
      <c r="D464" s="27">
        <v>5097.3999999999996</v>
      </c>
      <c r="E464" s="27">
        <v>4804.5</v>
      </c>
      <c r="F464" s="27" t="s">
        <v>506</v>
      </c>
      <c r="G464" s="28">
        <v>2.1000000000000001E-2</v>
      </c>
      <c r="H464" s="15">
        <f t="shared" si="13"/>
        <v>3.0505184655463081E-2</v>
      </c>
    </row>
    <row r="465" spans="1:8" x14ac:dyDescent="0.3">
      <c r="A465" s="19">
        <v>39762</v>
      </c>
      <c r="B465" s="20">
        <v>5261.15</v>
      </c>
      <c r="C465" s="20">
        <v>5097.8500000000004</v>
      </c>
      <c r="D465" s="20">
        <v>5274.85</v>
      </c>
      <c r="E465" s="20">
        <v>5086.05</v>
      </c>
      <c r="F465" s="20" t="s">
        <v>507</v>
      </c>
      <c r="G465" s="21">
        <v>4.3099999999999999E-2</v>
      </c>
      <c r="H465" s="15">
        <f t="shared" si="13"/>
        <v>3.2033111998195175E-2</v>
      </c>
    </row>
    <row r="466" spans="1:8" x14ac:dyDescent="0.3">
      <c r="A466" s="26">
        <v>39763</v>
      </c>
      <c r="B466" s="27">
        <v>4945.7</v>
      </c>
      <c r="C466" s="27">
        <v>5207.8</v>
      </c>
      <c r="D466" s="27">
        <v>5207.8</v>
      </c>
      <c r="E466" s="27">
        <v>4921.95</v>
      </c>
      <c r="F466" s="27" t="s">
        <v>508</v>
      </c>
      <c r="G466" s="28">
        <v>-0.06</v>
      </c>
      <c r="H466" s="15">
        <f t="shared" si="13"/>
        <v>-5.0328353623411107E-2</v>
      </c>
    </row>
    <row r="467" spans="1:8" x14ac:dyDescent="0.3">
      <c r="A467" s="19">
        <v>39764</v>
      </c>
      <c r="B467" s="20">
        <v>4748.1499999999996</v>
      </c>
      <c r="C467" s="20">
        <v>4875.1000000000004</v>
      </c>
      <c r="D467" s="20">
        <v>4970.3500000000004</v>
      </c>
      <c r="E467" s="20">
        <v>4685.8500000000004</v>
      </c>
      <c r="F467" s="20" t="s">
        <v>509</v>
      </c>
      <c r="G467" s="21">
        <v>-3.9899999999999998E-2</v>
      </c>
      <c r="H467" s="15">
        <f t="shared" si="13"/>
        <v>-2.6040491477098054E-2</v>
      </c>
    </row>
    <row r="468" spans="1:8" x14ac:dyDescent="0.3">
      <c r="A468" s="26">
        <v>39766</v>
      </c>
      <c r="B468" s="27">
        <v>4719.3999999999996</v>
      </c>
      <c r="C468" s="27">
        <v>4866.5</v>
      </c>
      <c r="D468" s="27">
        <v>4926.3999999999996</v>
      </c>
      <c r="E468" s="27">
        <v>4668.05</v>
      </c>
      <c r="F468" s="27" t="s">
        <v>510</v>
      </c>
      <c r="G468" s="28">
        <v>-6.1000000000000004E-3</v>
      </c>
      <c r="H468" s="15">
        <f t="shared" si="13"/>
        <v>-3.0227062570636055E-2</v>
      </c>
    </row>
    <row r="469" spans="1:8" x14ac:dyDescent="0.3">
      <c r="A469" s="19">
        <v>39769</v>
      </c>
      <c r="B469" s="20">
        <v>4545.3</v>
      </c>
      <c r="C469" s="20">
        <v>4736.25</v>
      </c>
      <c r="D469" s="20">
        <v>4736.25</v>
      </c>
      <c r="E469" s="20">
        <v>4364.3500000000004</v>
      </c>
      <c r="F469" s="20" t="s">
        <v>511</v>
      </c>
      <c r="G469" s="21">
        <v>-3.6900000000000002E-2</v>
      </c>
      <c r="H469" s="15">
        <f t="shared" si="13"/>
        <v>-4.0316706254948494E-2</v>
      </c>
    </row>
    <row r="470" spans="1:8" x14ac:dyDescent="0.3">
      <c r="A470" s="26">
        <v>39770</v>
      </c>
      <c r="B470" s="27">
        <v>4346.75</v>
      </c>
      <c r="C470" s="27">
        <v>4474.5</v>
      </c>
      <c r="D470" s="27">
        <v>4474.5</v>
      </c>
      <c r="E470" s="27">
        <v>4285</v>
      </c>
      <c r="F470" s="27" t="s">
        <v>512</v>
      </c>
      <c r="G470" s="28">
        <v>-4.3700000000000003E-2</v>
      </c>
      <c r="H470" s="15">
        <f t="shared" si="13"/>
        <v>-2.85506760531903E-2</v>
      </c>
    </row>
    <row r="471" spans="1:8" x14ac:dyDescent="0.3">
      <c r="A471" s="19">
        <v>39771</v>
      </c>
      <c r="B471" s="20">
        <v>4233.7</v>
      </c>
      <c r="C471" s="20">
        <v>4366</v>
      </c>
      <c r="D471" s="20">
        <v>4520.6499999999996</v>
      </c>
      <c r="E471" s="20">
        <v>4213.5</v>
      </c>
      <c r="F471" s="20" t="s">
        <v>512</v>
      </c>
      <c r="G471" s="21">
        <v>-2.5999999999999999E-2</v>
      </c>
      <c r="H471" s="15">
        <f t="shared" si="13"/>
        <v>-3.0302336234539665E-2</v>
      </c>
    </row>
    <row r="472" spans="1:8" x14ac:dyDescent="0.3">
      <c r="A472" s="26">
        <v>39772</v>
      </c>
      <c r="B472" s="27">
        <v>4086.9</v>
      </c>
      <c r="C472" s="27">
        <v>4078.1</v>
      </c>
      <c r="D472" s="27">
        <v>4181.7</v>
      </c>
      <c r="E472" s="27">
        <v>3972.15</v>
      </c>
      <c r="F472" s="27" t="s">
        <v>509</v>
      </c>
      <c r="G472" s="28">
        <v>-3.4700000000000002E-2</v>
      </c>
      <c r="H472">
        <f t="shared" si="13"/>
        <v>2.1578676344376504E-3</v>
      </c>
    </row>
    <row r="473" spans="1:8" x14ac:dyDescent="0.3">
      <c r="A473" s="19">
        <v>39773</v>
      </c>
      <c r="B473" s="20">
        <v>4300.7</v>
      </c>
      <c r="C473" s="20">
        <v>4083.5</v>
      </c>
      <c r="D473" s="20">
        <v>4376.8999999999996</v>
      </c>
      <c r="E473" s="20">
        <v>4052.1</v>
      </c>
      <c r="F473" s="20" t="s">
        <v>513</v>
      </c>
      <c r="G473" s="21">
        <v>5.2299999999999999E-2</v>
      </c>
      <c r="H473" s="15">
        <f t="shared" si="13"/>
        <v>5.3189665727929429E-2</v>
      </c>
    </row>
    <row r="474" spans="1:8" x14ac:dyDescent="0.3">
      <c r="A474" s="26">
        <v>39776</v>
      </c>
      <c r="B474" s="27">
        <v>4164.75</v>
      </c>
      <c r="C474" s="27">
        <v>4274.3</v>
      </c>
      <c r="D474" s="27">
        <v>4355.6000000000004</v>
      </c>
      <c r="E474" s="27">
        <v>4095.95</v>
      </c>
      <c r="F474" s="27" t="s">
        <v>514</v>
      </c>
      <c r="G474" s="28">
        <v>-3.1600000000000003E-2</v>
      </c>
      <c r="H474" s="15">
        <f t="shared" si="13"/>
        <v>-2.5629927707460913E-2</v>
      </c>
    </row>
    <row r="475" spans="1:8" x14ac:dyDescent="0.3">
      <c r="A475" s="19">
        <v>39777</v>
      </c>
      <c r="B475" s="20">
        <v>4053.2</v>
      </c>
      <c r="C475" s="20">
        <v>4289.3999999999996</v>
      </c>
      <c r="D475" s="20">
        <v>4328.7</v>
      </c>
      <c r="E475" s="20">
        <v>4032.55</v>
      </c>
      <c r="F475" s="20" t="s">
        <v>515</v>
      </c>
      <c r="G475" s="21">
        <v>-2.6800000000000001E-2</v>
      </c>
      <c r="H475" s="15">
        <f t="shared" si="13"/>
        <v>-5.506597659346292E-2</v>
      </c>
    </row>
    <row r="476" spans="1:8" x14ac:dyDescent="0.3">
      <c r="A476" s="26">
        <v>39778</v>
      </c>
      <c r="B476" s="27">
        <v>4267.8999999999996</v>
      </c>
      <c r="C476" s="27">
        <v>4086.5</v>
      </c>
      <c r="D476" s="27">
        <v>4298.3500000000004</v>
      </c>
      <c r="E476" s="27">
        <v>4005.35</v>
      </c>
      <c r="F476" s="27" t="s">
        <v>516</v>
      </c>
      <c r="G476" s="28">
        <v>5.2999999999999999E-2</v>
      </c>
      <c r="H476" s="15">
        <f t="shared" si="13"/>
        <v>4.4390064847669067E-2</v>
      </c>
    </row>
    <row r="477" spans="1:8" x14ac:dyDescent="0.3">
      <c r="A477" s="19">
        <v>39780</v>
      </c>
      <c r="B477" s="20">
        <v>4291.1499999999996</v>
      </c>
      <c r="C477" s="20">
        <v>4148.75</v>
      </c>
      <c r="D477" s="20">
        <v>4313.25</v>
      </c>
      <c r="E477" s="20">
        <v>4148.75</v>
      </c>
      <c r="F477" s="20" t="s">
        <v>517</v>
      </c>
      <c r="G477" s="21">
        <v>5.4000000000000003E-3</v>
      </c>
      <c r="H477" s="15">
        <f t="shared" si="13"/>
        <v>3.4323591443205695E-2</v>
      </c>
    </row>
    <row r="478" spans="1:8" x14ac:dyDescent="0.3">
      <c r="A478" s="26">
        <v>39783</v>
      </c>
      <c r="B478" s="27">
        <v>4124.3</v>
      </c>
      <c r="C478" s="27">
        <v>4317.8</v>
      </c>
      <c r="D478" s="27">
        <v>4441.2</v>
      </c>
      <c r="E478" s="27">
        <v>4107.7</v>
      </c>
      <c r="F478" s="27" t="s">
        <v>518</v>
      </c>
      <c r="G478" s="28">
        <v>-3.8899999999999997E-2</v>
      </c>
      <c r="H478" s="15">
        <f t="shared" si="13"/>
        <v>-4.4814488860067628E-2</v>
      </c>
    </row>
    <row r="479" spans="1:8" x14ac:dyDescent="0.3">
      <c r="A479" s="19">
        <v>39784</v>
      </c>
      <c r="B479" s="20">
        <v>4099.3</v>
      </c>
      <c r="C479" s="20">
        <v>3989</v>
      </c>
      <c r="D479" s="20">
        <v>4123.25</v>
      </c>
      <c r="E479" s="20">
        <v>3919</v>
      </c>
      <c r="F479" s="20" t="s">
        <v>519</v>
      </c>
      <c r="G479" s="21">
        <v>-6.1000000000000004E-3</v>
      </c>
      <c r="H479" s="15">
        <f t="shared" si="13"/>
        <v>2.7651040360992776E-2</v>
      </c>
    </row>
    <row r="480" spans="1:8" x14ac:dyDescent="0.3">
      <c r="A480" s="26">
        <v>39785</v>
      </c>
      <c r="B480" s="27">
        <v>4220.3500000000004</v>
      </c>
      <c r="C480" s="27">
        <v>4161.95</v>
      </c>
      <c r="D480" s="27">
        <v>4245.5</v>
      </c>
      <c r="E480" s="27">
        <v>4068.3</v>
      </c>
      <c r="F480" s="27" t="s">
        <v>520</v>
      </c>
      <c r="G480" s="28">
        <v>2.9499999999999998E-2</v>
      </c>
      <c r="H480">
        <f t="shared" si="13"/>
        <v>1.4031884092793174E-2</v>
      </c>
    </row>
    <row r="481" spans="1:8" x14ac:dyDescent="0.3">
      <c r="A481" s="19">
        <v>39786</v>
      </c>
      <c r="B481" s="20">
        <v>4446.6499999999996</v>
      </c>
      <c r="C481" s="20">
        <v>4224.95</v>
      </c>
      <c r="D481" s="20">
        <v>4460.75</v>
      </c>
      <c r="E481" s="20">
        <v>4224.95</v>
      </c>
      <c r="F481" s="20" t="s">
        <v>521</v>
      </c>
      <c r="G481" s="21">
        <v>5.3600000000000002E-2</v>
      </c>
      <c r="H481" s="15">
        <f t="shared" si="13"/>
        <v>5.2473993775074224E-2</v>
      </c>
    </row>
    <row r="482" spans="1:8" x14ac:dyDescent="0.3">
      <c r="A482" s="26">
        <v>39787</v>
      </c>
      <c r="B482" s="27">
        <v>4357</v>
      </c>
      <c r="C482" s="27">
        <v>4442.95</v>
      </c>
      <c r="D482" s="27">
        <v>4611.45</v>
      </c>
      <c r="E482" s="27">
        <v>4308.55</v>
      </c>
      <c r="F482" s="27" t="s">
        <v>522</v>
      </c>
      <c r="G482" s="28">
        <v>-2.0199999999999999E-2</v>
      </c>
      <c r="H482" s="15">
        <f t="shared" si="13"/>
        <v>-1.9345254841940562E-2</v>
      </c>
    </row>
    <row r="483" spans="1:8" x14ac:dyDescent="0.3">
      <c r="A483" s="19">
        <v>39790</v>
      </c>
      <c r="B483" s="20">
        <v>4429.8500000000004</v>
      </c>
      <c r="C483" s="20">
        <v>4502.05</v>
      </c>
      <c r="D483" s="20">
        <v>4599.5</v>
      </c>
      <c r="E483" s="20">
        <v>4407.2</v>
      </c>
      <c r="F483" s="20" t="s">
        <v>523</v>
      </c>
      <c r="G483" s="21">
        <v>1.67E-2</v>
      </c>
      <c r="H483">
        <f t="shared" si="13"/>
        <v>-1.6037138636843175E-2</v>
      </c>
    </row>
    <row r="484" spans="1:8" x14ac:dyDescent="0.3">
      <c r="A484" s="26">
        <v>39792</v>
      </c>
      <c r="B484" s="27">
        <v>4550.75</v>
      </c>
      <c r="C484" s="27">
        <v>4517.6499999999996</v>
      </c>
      <c r="D484" s="27">
        <v>4573</v>
      </c>
      <c r="E484" s="27">
        <v>4423.45</v>
      </c>
      <c r="F484" s="27" t="s">
        <v>524</v>
      </c>
      <c r="G484" s="28">
        <v>2.7300000000000001E-2</v>
      </c>
      <c r="H484">
        <f t="shared" si="13"/>
        <v>7.3268181466028502E-3</v>
      </c>
    </row>
    <row r="485" spans="1:8" x14ac:dyDescent="0.3">
      <c r="A485" s="19">
        <v>39793</v>
      </c>
      <c r="B485" s="20">
        <v>4597.1499999999996</v>
      </c>
      <c r="C485" s="20">
        <v>4557.05</v>
      </c>
      <c r="D485" s="20">
        <v>4681.1000000000004</v>
      </c>
      <c r="E485" s="20">
        <v>4485.2</v>
      </c>
      <c r="F485" s="20" t="s">
        <v>525</v>
      </c>
      <c r="G485" s="21">
        <v>1.0200000000000001E-2</v>
      </c>
      <c r="H485">
        <f t="shared" si="13"/>
        <v>8.7995523419755004E-3</v>
      </c>
    </row>
    <row r="486" spans="1:8" x14ac:dyDescent="0.3">
      <c r="A486" s="26">
        <v>39794</v>
      </c>
      <c r="B486" s="27">
        <v>4655.3</v>
      </c>
      <c r="C486" s="27">
        <v>4502.55</v>
      </c>
      <c r="D486" s="27">
        <v>4687.5</v>
      </c>
      <c r="E486" s="27">
        <v>4411.6000000000004</v>
      </c>
      <c r="F486" s="27" t="s">
        <v>526</v>
      </c>
      <c r="G486" s="28">
        <v>1.26E-2</v>
      </c>
      <c r="H486" s="15">
        <f t="shared" si="13"/>
        <v>3.3925220153024398E-2</v>
      </c>
    </row>
    <row r="487" spans="1:8" x14ac:dyDescent="0.3">
      <c r="A487" s="19">
        <v>39797</v>
      </c>
      <c r="B487" s="20">
        <v>4707.5</v>
      </c>
      <c r="C487" s="20">
        <v>4714.95</v>
      </c>
      <c r="D487" s="20">
        <v>4832.6499999999996</v>
      </c>
      <c r="E487" s="20">
        <v>4685.3999999999996</v>
      </c>
      <c r="F487" s="20" t="s">
        <v>527</v>
      </c>
      <c r="G487" s="21">
        <v>1.12E-2</v>
      </c>
      <c r="H487">
        <f t="shared" si="13"/>
        <v>-1.5800803826127145E-3</v>
      </c>
    </row>
    <row r="488" spans="1:8" x14ac:dyDescent="0.3">
      <c r="A488" s="26">
        <v>39798</v>
      </c>
      <c r="B488" s="27">
        <v>4820.6499999999996</v>
      </c>
      <c r="C488" s="27">
        <v>4698.5</v>
      </c>
      <c r="D488" s="27">
        <v>4836.5</v>
      </c>
      <c r="E488" s="27">
        <v>4677.3</v>
      </c>
      <c r="F488" s="27" t="s">
        <v>528</v>
      </c>
      <c r="G488" s="28">
        <v>2.4E-2</v>
      </c>
      <c r="H488" s="15">
        <f t="shared" si="13"/>
        <v>2.5997658827285226E-2</v>
      </c>
    </row>
    <row r="489" spans="1:8" x14ac:dyDescent="0.3">
      <c r="A489" s="19">
        <v>39799</v>
      </c>
      <c r="B489" s="20">
        <v>4789.6499999999996</v>
      </c>
      <c r="C489" s="20">
        <v>4868.5</v>
      </c>
      <c r="D489" s="20">
        <v>4929.55</v>
      </c>
      <c r="E489" s="20">
        <v>4769.8</v>
      </c>
      <c r="F489" s="20" t="s">
        <v>529</v>
      </c>
      <c r="G489" s="21">
        <v>-6.4000000000000003E-3</v>
      </c>
      <c r="H489">
        <f t="shared" si="13"/>
        <v>-1.6195953579131225E-2</v>
      </c>
    </row>
    <row r="490" spans="1:8" x14ac:dyDescent="0.3">
      <c r="A490" s="26">
        <v>39800</v>
      </c>
      <c r="B490" s="27">
        <v>5122.95</v>
      </c>
      <c r="C490" s="27">
        <v>4785.2</v>
      </c>
      <c r="D490" s="27">
        <v>5142.8999999999996</v>
      </c>
      <c r="E490" s="27">
        <v>4782.6000000000004</v>
      </c>
      <c r="F490" s="27" t="s">
        <v>530</v>
      </c>
      <c r="G490" s="28">
        <v>6.9599999999999995E-2</v>
      </c>
      <c r="H490" s="15">
        <f t="shared" si="13"/>
        <v>7.0582211819777654E-2</v>
      </c>
    </row>
    <row r="491" spans="1:8" x14ac:dyDescent="0.3">
      <c r="A491" s="19">
        <v>39801</v>
      </c>
      <c r="B491" s="20">
        <v>5144.1499999999996</v>
      </c>
      <c r="C491" s="20">
        <v>5091.1499999999996</v>
      </c>
      <c r="D491" s="20">
        <v>5226.8500000000004</v>
      </c>
      <c r="E491" s="20">
        <v>5069.55</v>
      </c>
      <c r="F491" s="20" t="s">
        <v>531</v>
      </c>
      <c r="G491" s="21">
        <v>4.1000000000000003E-3</v>
      </c>
      <c r="H491">
        <f t="shared" si="13"/>
        <v>1.041022165915363E-2</v>
      </c>
    </row>
    <row r="492" spans="1:8" x14ac:dyDescent="0.3">
      <c r="A492" s="26">
        <v>39804</v>
      </c>
      <c r="B492" s="27">
        <v>5036.5</v>
      </c>
      <c r="C492" s="27">
        <v>5119.25</v>
      </c>
      <c r="D492" s="27">
        <v>5213.3</v>
      </c>
      <c r="E492" s="27">
        <v>5010.25</v>
      </c>
      <c r="F492" s="27" t="s">
        <v>532</v>
      </c>
      <c r="G492" s="28">
        <v>-2.0899999999999998E-2</v>
      </c>
      <c r="H492">
        <f t="shared" si="13"/>
        <v>-1.6164477218342532E-2</v>
      </c>
    </row>
    <row r="493" spans="1:8" x14ac:dyDescent="0.3">
      <c r="A493" s="19">
        <v>39805</v>
      </c>
      <c r="B493" s="20">
        <v>4858.3500000000004</v>
      </c>
      <c r="C493" s="20">
        <v>4986.55</v>
      </c>
      <c r="D493" s="20">
        <v>5019</v>
      </c>
      <c r="E493" s="20">
        <v>4817.5</v>
      </c>
      <c r="F493" s="20" t="s">
        <v>533</v>
      </c>
      <c r="G493" s="21">
        <v>-3.5400000000000001E-2</v>
      </c>
      <c r="H493" s="15">
        <f t="shared" si="13"/>
        <v>-2.5709157634035518E-2</v>
      </c>
    </row>
    <row r="494" spans="1:8" x14ac:dyDescent="0.3">
      <c r="A494" s="26">
        <v>39806</v>
      </c>
      <c r="B494" s="27">
        <v>4930.25</v>
      </c>
      <c r="C494" s="27">
        <v>4824.95</v>
      </c>
      <c r="D494" s="27">
        <v>4962.1000000000004</v>
      </c>
      <c r="E494" s="27">
        <v>4793.7</v>
      </c>
      <c r="F494" s="27" t="s">
        <v>534</v>
      </c>
      <c r="G494" s="28">
        <v>1.4800000000000001E-2</v>
      </c>
      <c r="H494" s="15">
        <f t="shared" si="13"/>
        <v>2.1824060352957066E-2</v>
      </c>
    </row>
    <row r="495" spans="1:8" x14ac:dyDescent="0.3">
      <c r="A495" s="19">
        <v>39808</v>
      </c>
      <c r="B495" s="20">
        <v>4789.45</v>
      </c>
      <c r="C495" s="20">
        <v>4964.3500000000004</v>
      </c>
      <c r="D495" s="20">
        <v>5041</v>
      </c>
      <c r="E495" s="20">
        <v>4770.2</v>
      </c>
      <c r="F495" s="20" t="s">
        <v>408</v>
      </c>
      <c r="G495" s="21">
        <v>-2.86E-2</v>
      </c>
      <c r="H495" s="15">
        <f t="shared" si="13"/>
        <v>-3.5231198444912334E-2</v>
      </c>
    </row>
    <row r="496" spans="1:8" x14ac:dyDescent="0.3">
      <c r="A496" s="26">
        <v>39811</v>
      </c>
      <c r="B496" s="27">
        <v>4953.95</v>
      </c>
      <c r="C496" s="27">
        <v>4774.7</v>
      </c>
      <c r="D496" s="27">
        <v>4969.1000000000004</v>
      </c>
      <c r="E496" s="27">
        <v>4684.8</v>
      </c>
      <c r="F496" s="27" t="s">
        <v>535</v>
      </c>
      <c r="G496" s="28">
        <v>3.4299999999999997E-2</v>
      </c>
      <c r="H496" s="15">
        <f t="shared" si="13"/>
        <v>3.7541625651873418E-2</v>
      </c>
    </row>
    <row r="497" spans="1:8" x14ac:dyDescent="0.3">
      <c r="A497" s="19">
        <v>39812</v>
      </c>
      <c r="B497" s="20">
        <v>5062.2</v>
      </c>
      <c r="C497" s="20">
        <v>4988.3999999999996</v>
      </c>
      <c r="D497" s="20">
        <v>5112.95</v>
      </c>
      <c r="E497" s="20">
        <v>4928.45</v>
      </c>
      <c r="F497" s="20" t="s">
        <v>536</v>
      </c>
      <c r="G497" s="21">
        <v>2.1899999999999999E-2</v>
      </c>
      <c r="H497">
        <f t="shared" si="13"/>
        <v>1.4794322828963232E-2</v>
      </c>
    </row>
    <row r="498" spans="1:8" x14ac:dyDescent="0.3">
      <c r="A498" s="26">
        <v>39813</v>
      </c>
      <c r="B498" s="27">
        <v>5001.55</v>
      </c>
      <c r="C498" s="27">
        <v>5094.3500000000004</v>
      </c>
      <c r="D498" s="27">
        <v>5119.3500000000004</v>
      </c>
      <c r="E498" s="27">
        <v>4981.25</v>
      </c>
      <c r="F498" s="27" t="s">
        <v>537</v>
      </c>
      <c r="G498" s="28">
        <v>-1.2E-2</v>
      </c>
      <c r="H498" s="15">
        <f t="shared" si="13"/>
        <v>-1.8216259189101688E-2</v>
      </c>
    </row>
    <row r="499" spans="1:8" x14ac:dyDescent="0.3">
      <c r="A499" s="19">
        <v>39814</v>
      </c>
      <c r="B499" s="20">
        <v>5116.55</v>
      </c>
      <c r="C499" s="20">
        <v>5019.2</v>
      </c>
      <c r="D499" s="20">
        <v>5135.1499999999996</v>
      </c>
      <c r="E499" s="20">
        <v>5019.2</v>
      </c>
      <c r="F499" s="20" t="s">
        <v>538</v>
      </c>
      <c r="G499" s="21">
        <v>2.3E-2</v>
      </c>
      <c r="H499" s="15">
        <f t="shared" si="13"/>
        <v>1.939552119859746E-2</v>
      </c>
    </row>
    <row r="500" spans="1:8" x14ac:dyDescent="0.3">
      <c r="A500" s="26">
        <v>39815</v>
      </c>
      <c r="B500" s="27">
        <v>5195.1000000000004</v>
      </c>
      <c r="C500" s="27">
        <v>5154.2</v>
      </c>
      <c r="D500" s="27">
        <v>5258.65</v>
      </c>
      <c r="E500" s="27">
        <v>5103.6000000000004</v>
      </c>
      <c r="F500" s="27" t="s">
        <v>539</v>
      </c>
      <c r="G500" s="28">
        <v>1.54E-2</v>
      </c>
      <c r="H500">
        <f t="shared" si="13"/>
        <v>7.9352760855225923E-3</v>
      </c>
    </row>
    <row r="501" spans="1:8" x14ac:dyDescent="0.3">
      <c r="A501" s="19">
        <v>39818</v>
      </c>
      <c r="B501" s="20">
        <v>5359.4</v>
      </c>
      <c r="C501" s="20">
        <v>5273.45</v>
      </c>
      <c r="D501" s="20">
        <v>5371.1</v>
      </c>
      <c r="E501" s="20">
        <v>5273.45</v>
      </c>
      <c r="F501" s="20" t="s">
        <v>540</v>
      </c>
      <c r="G501" s="21">
        <v>3.1600000000000003E-2</v>
      </c>
      <c r="H501" s="15">
        <f t="shared" si="13"/>
        <v>1.6298628032881665E-2</v>
      </c>
    </row>
    <row r="502" spans="1:8" x14ac:dyDescent="0.3">
      <c r="A502" s="26">
        <v>39819</v>
      </c>
      <c r="B502" s="27">
        <v>5395.3</v>
      </c>
      <c r="C502" s="27">
        <v>5333.5</v>
      </c>
      <c r="D502" s="27">
        <v>5448.8</v>
      </c>
      <c r="E502" s="27">
        <v>5276.4</v>
      </c>
      <c r="F502" s="27" t="s">
        <v>541</v>
      </c>
      <c r="G502" s="28">
        <v>6.7000000000000002E-3</v>
      </c>
      <c r="H502">
        <f t="shared" si="13"/>
        <v>1.1587137901940598E-2</v>
      </c>
    </row>
    <row r="503" spans="1:8" x14ac:dyDescent="0.3">
      <c r="A503" s="19">
        <v>39820</v>
      </c>
      <c r="B503" s="20">
        <v>4984.55</v>
      </c>
      <c r="C503" s="20">
        <v>5416.35</v>
      </c>
      <c r="D503" s="20">
        <v>5440.55</v>
      </c>
      <c r="E503" s="20">
        <v>4954</v>
      </c>
      <c r="F503" s="20" t="s">
        <v>542</v>
      </c>
      <c r="G503" s="21">
        <v>-7.6100000000000001E-2</v>
      </c>
      <c r="H503" s="15">
        <f t="shared" si="13"/>
        <v>-7.9721583723356165E-2</v>
      </c>
    </row>
    <row r="504" spans="1:8" x14ac:dyDescent="0.3">
      <c r="A504" s="26">
        <v>39822</v>
      </c>
      <c r="B504" s="27">
        <v>4906.7</v>
      </c>
      <c r="C504" s="27">
        <v>4891.8</v>
      </c>
      <c r="D504" s="27">
        <v>5056.95</v>
      </c>
      <c r="E504" s="27">
        <v>4840</v>
      </c>
      <c r="F504" s="27" t="s">
        <v>543</v>
      </c>
      <c r="G504" s="28">
        <v>-1.5599999999999999E-2</v>
      </c>
      <c r="H504">
        <f t="shared" si="13"/>
        <v>3.0459135696470903E-3</v>
      </c>
    </row>
    <row r="505" spans="1:8" x14ac:dyDescent="0.3">
      <c r="A505" s="19">
        <v>39825</v>
      </c>
      <c r="B505" s="20">
        <v>4698</v>
      </c>
      <c r="C505" s="20">
        <v>4862</v>
      </c>
      <c r="D505" s="20">
        <v>4881.5</v>
      </c>
      <c r="E505" s="20">
        <v>4612.75</v>
      </c>
      <c r="F505" s="20" t="s">
        <v>544</v>
      </c>
      <c r="G505" s="21">
        <v>-4.2500000000000003E-2</v>
      </c>
      <c r="H505" s="15">
        <f t="shared" si="13"/>
        <v>-3.3730974907445498E-2</v>
      </c>
    </row>
    <row r="506" spans="1:8" x14ac:dyDescent="0.3">
      <c r="A506" s="26">
        <v>39826</v>
      </c>
      <c r="B506" s="27">
        <v>4661.7</v>
      </c>
      <c r="C506" s="27">
        <v>4700.25</v>
      </c>
      <c r="D506" s="27">
        <v>4764.1499999999996</v>
      </c>
      <c r="E506" s="27">
        <v>4605.6499999999996</v>
      </c>
      <c r="F506" s="27" t="s">
        <v>545</v>
      </c>
      <c r="G506" s="28">
        <v>-7.7000000000000002E-3</v>
      </c>
      <c r="H506">
        <f t="shared" si="13"/>
        <v>-8.2016913993936888E-3</v>
      </c>
    </row>
    <row r="507" spans="1:8" x14ac:dyDescent="0.3">
      <c r="A507" s="19">
        <v>39827</v>
      </c>
      <c r="B507" s="20">
        <v>4751.1000000000004</v>
      </c>
      <c r="C507" s="20">
        <v>4684.3</v>
      </c>
      <c r="D507" s="20">
        <v>4819.5</v>
      </c>
      <c r="E507" s="20">
        <v>4682.1000000000004</v>
      </c>
      <c r="F507" s="20" t="s">
        <v>546</v>
      </c>
      <c r="G507" s="21">
        <v>1.9199999999999998E-2</v>
      </c>
      <c r="H507">
        <f t="shared" si="13"/>
        <v>1.4260401767606724E-2</v>
      </c>
    </row>
    <row r="508" spans="1:8" x14ac:dyDescent="0.3">
      <c r="A508" s="26">
        <v>39828</v>
      </c>
      <c r="B508" s="27">
        <v>4484.6499999999996</v>
      </c>
      <c r="C508" s="27">
        <v>4598.3999999999996</v>
      </c>
      <c r="D508" s="27">
        <v>4598.3999999999996</v>
      </c>
      <c r="E508" s="27">
        <v>4442.7</v>
      </c>
      <c r="F508" s="27" t="s">
        <v>547</v>
      </c>
      <c r="G508" s="28">
        <v>-5.6099999999999997E-2</v>
      </c>
      <c r="H508" s="15">
        <f t="shared" si="13"/>
        <v>-2.473686499652053E-2</v>
      </c>
    </row>
    <row r="509" spans="1:8" x14ac:dyDescent="0.3">
      <c r="A509" s="19">
        <v>39829</v>
      </c>
      <c r="B509" s="20">
        <v>4581.25</v>
      </c>
      <c r="C509" s="20">
        <v>4528.8999999999996</v>
      </c>
      <c r="D509" s="20">
        <v>4596.8500000000004</v>
      </c>
      <c r="E509" s="20">
        <v>4520.8999999999996</v>
      </c>
      <c r="F509" s="20" t="s">
        <v>548</v>
      </c>
      <c r="G509" s="21">
        <v>2.1499999999999998E-2</v>
      </c>
      <c r="H509">
        <f t="shared" si="13"/>
        <v>1.1559098235774773E-2</v>
      </c>
    </row>
    <row r="510" spans="1:8" x14ac:dyDescent="0.3">
      <c r="A510" s="26">
        <v>39832</v>
      </c>
      <c r="B510" s="27">
        <v>4542.25</v>
      </c>
      <c r="C510" s="27">
        <v>4585.7</v>
      </c>
      <c r="D510" s="27">
        <v>4622</v>
      </c>
      <c r="E510" s="27">
        <v>4519.8500000000004</v>
      </c>
      <c r="F510" s="27" t="s">
        <v>549</v>
      </c>
      <c r="G510" s="28">
        <v>-8.5000000000000006E-3</v>
      </c>
      <c r="H510">
        <f t="shared" si="13"/>
        <v>-9.4751073990884307E-3</v>
      </c>
    </row>
    <row r="511" spans="1:8" x14ac:dyDescent="0.3">
      <c r="A511" s="19">
        <v>39833</v>
      </c>
      <c r="B511" s="20">
        <v>4402.3500000000004</v>
      </c>
      <c r="C511" s="20">
        <v>4495</v>
      </c>
      <c r="D511" s="20">
        <v>4495</v>
      </c>
      <c r="E511" s="20">
        <v>4363.95</v>
      </c>
      <c r="F511" s="20" t="s">
        <v>550</v>
      </c>
      <c r="G511" s="21">
        <v>-3.0800000000000001E-2</v>
      </c>
      <c r="H511" s="15">
        <f t="shared" si="13"/>
        <v>-2.0611790878754092E-2</v>
      </c>
    </row>
    <row r="512" spans="1:8" x14ac:dyDescent="0.3">
      <c r="A512" s="26">
        <v>39834</v>
      </c>
      <c r="B512" s="27">
        <v>4252.3</v>
      </c>
      <c r="C512" s="27">
        <v>4347.6000000000004</v>
      </c>
      <c r="D512" s="27">
        <v>4365.05</v>
      </c>
      <c r="E512" s="27">
        <v>4230.75</v>
      </c>
      <c r="F512" s="27" t="s">
        <v>551</v>
      </c>
      <c r="G512" s="28">
        <v>-3.4099999999999998E-2</v>
      </c>
      <c r="H512" s="15">
        <f t="shared" si="13"/>
        <v>-2.1920139847272098E-2</v>
      </c>
    </row>
    <row r="513" spans="1:8" x14ac:dyDescent="0.3">
      <c r="A513" s="19">
        <v>39835</v>
      </c>
      <c r="B513" s="20">
        <v>4289.8</v>
      </c>
      <c r="C513" s="20">
        <v>4326.25</v>
      </c>
      <c r="D513" s="20">
        <v>4339.55</v>
      </c>
      <c r="E513" s="20">
        <v>4216.95</v>
      </c>
      <c r="F513" s="20" t="s">
        <v>552</v>
      </c>
      <c r="G513" s="21">
        <v>8.8000000000000005E-3</v>
      </c>
      <c r="H513">
        <f t="shared" si="13"/>
        <v>-8.4253106038716715E-3</v>
      </c>
    </row>
    <row r="514" spans="1:8" x14ac:dyDescent="0.3">
      <c r="A514" s="26">
        <v>39836</v>
      </c>
      <c r="B514" s="27">
        <v>4082.15</v>
      </c>
      <c r="C514" s="27">
        <v>4270.7</v>
      </c>
      <c r="D514" s="27">
        <v>4338.55</v>
      </c>
      <c r="E514" s="27">
        <v>4049.9</v>
      </c>
      <c r="F514" s="27" t="s">
        <v>553</v>
      </c>
      <c r="G514" s="28">
        <v>-4.8399999999999999E-2</v>
      </c>
      <c r="H514" s="15">
        <f t="shared" si="13"/>
        <v>-4.4149671014119402E-2</v>
      </c>
    </row>
    <row r="515" spans="1:8" x14ac:dyDescent="0.3">
      <c r="A515" s="19">
        <v>39840</v>
      </c>
      <c r="B515" s="20">
        <v>4199.55</v>
      </c>
      <c r="C515" s="20">
        <v>4167.6499999999996</v>
      </c>
      <c r="D515" s="20">
        <v>4212.3500000000004</v>
      </c>
      <c r="E515" s="20">
        <v>4111.3</v>
      </c>
      <c r="F515" s="20" t="s">
        <v>495</v>
      </c>
      <c r="G515" s="21">
        <v>2.8799999999999999E-2</v>
      </c>
      <c r="H515">
        <f t="shared" si="13"/>
        <v>7.6541936103080993E-3</v>
      </c>
    </row>
    <row r="516" spans="1:8" x14ac:dyDescent="0.3">
      <c r="A516" s="26">
        <v>39841</v>
      </c>
      <c r="B516" s="27">
        <v>4340.1000000000004</v>
      </c>
      <c r="C516" s="27">
        <v>4220.5</v>
      </c>
      <c r="D516" s="27">
        <v>4355.7</v>
      </c>
      <c r="E516" s="27">
        <v>4206.3500000000004</v>
      </c>
      <c r="F516" s="27" t="s">
        <v>554</v>
      </c>
      <c r="G516" s="28">
        <v>3.3500000000000002E-2</v>
      </c>
      <c r="H516" s="15">
        <f t="shared" si="13"/>
        <v>2.833787465940063E-2</v>
      </c>
    </row>
    <row r="517" spans="1:8" x14ac:dyDescent="0.3">
      <c r="A517" s="19">
        <v>39842</v>
      </c>
      <c r="B517" s="20">
        <v>4362.05</v>
      </c>
      <c r="C517" s="20">
        <v>4345.45</v>
      </c>
      <c r="D517" s="20">
        <v>4487.8500000000004</v>
      </c>
      <c r="E517" s="20">
        <v>4336.95</v>
      </c>
      <c r="F517" s="20" t="s">
        <v>555</v>
      </c>
      <c r="G517" s="21">
        <v>5.1000000000000004E-3</v>
      </c>
      <c r="H517">
        <f t="shared" si="13"/>
        <v>3.8200876779160651E-3</v>
      </c>
    </row>
    <row r="518" spans="1:8" x14ac:dyDescent="0.3">
      <c r="A518" s="26">
        <v>39843</v>
      </c>
      <c r="B518" s="27">
        <v>4456.55</v>
      </c>
      <c r="C518" s="27">
        <v>4289.6499999999996</v>
      </c>
      <c r="D518" s="27">
        <v>4472.8</v>
      </c>
      <c r="E518" s="27">
        <v>4285.2</v>
      </c>
      <c r="F518" s="27" t="s">
        <v>556</v>
      </c>
      <c r="G518" s="28">
        <v>2.1700000000000001E-2</v>
      </c>
      <c r="H518" s="15">
        <f t="shared" si="13"/>
        <v>3.8907603184409112E-2</v>
      </c>
    </row>
    <row r="519" spans="1:8" x14ac:dyDescent="0.3">
      <c r="A519" s="19">
        <v>39846</v>
      </c>
      <c r="B519" s="20">
        <v>4238.1499999999996</v>
      </c>
      <c r="C519" s="20">
        <v>4403.8999999999996</v>
      </c>
      <c r="D519" s="20">
        <v>4405.3500000000004</v>
      </c>
      <c r="E519" s="20">
        <v>4223.75</v>
      </c>
      <c r="F519" s="20" t="s">
        <v>557</v>
      </c>
      <c r="G519" s="21">
        <v>-4.9000000000000002E-2</v>
      </c>
      <c r="H519" s="15">
        <f t="shared" ref="H519:H582" si="14">(B519-C519)/C519</f>
        <v>-3.7637094393605672E-2</v>
      </c>
    </row>
    <row r="520" spans="1:8" x14ac:dyDescent="0.3">
      <c r="A520" s="26">
        <v>39847</v>
      </c>
      <c r="B520" s="27">
        <v>4253.8</v>
      </c>
      <c r="C520" s="27">
        <v>4266.05</v>
      </c>
      <c r="D520" s="27">
        <v>4332.75</v>
      </c>
      <c r="E520" s="27">
        <v>4191.1000000000004</v>
      </c>
      <c r="F520" s="27" t="s">
        <v>558</v>
      </c>
      <c r="G520" s="28">
        <v>3.7000000000000002E-3</v>
      </c>
      <c r="H520">
        <f t="shared" si="14"/>
        <v>-2.8715087727523118E-3</v>
      </c>
    </row>
    <row r="521" spans="1:8" x14ac:dyDescent="0.3">
      <c r="A521" s="19">
        <v>39848</v>
      </c>
      <c r="B521" s="20">
        <v>4251.2</v>
      </c>
      <c r="C521" s="20">
        <v>4296.3</v>
      </c>
      <c r="D521" s="20">
        <v>4352.05</v>
      </c>
      <c r="E521" s="20">
        <v>4238.6000000000004</v>
      </c>
      <c r="F521" s="20" t="s">
        <v>559</v>
      </c>
      <c r="G521" s="21">
        <v>-5.9999999999999995E-4</v>
      </c>
      <c r="H521">
        <f t="shared" si="14"/>
        <v>-1.0497404743616684E-2</v>
      </c>
    </row>
    <row r="522" spans="1:8" x14ac:dyDescent="0.3">
      <c r="A522" s="26">
        <v>39849</v>
      </c>
      <c r="B522" s="27">
        <v>4235.3500000000004</v>
      </c>
      <c r="C522" s="27">
        <v>4278.5</v>
      </c>
      <c r="D522" s="27">
        <v>4284.6499999999996</v>
      </c>
      <c r="E522" s="27">
        <v>4202.3999999999996</v>
      </c>
      <c r="F522" s="27" t="s">
        <v>560</v>
      </c>
      <c r="G522" s="28">
        <v>-3.7000000000000002E-3</v>
      </c>
      <c r="H522">
        <f t="shared" si="14"/>
        <v>-1.0085310272291606E-2</v>
      </c>
    </row>
    <row r="523" spans="1:8" x14ac:dyDescent="0.3">
      <c r="A523" s="19">
        <v>39850</v>
      </c>
      <c r="B523" s="20">
        <v>4334.1499999999996</v>
      </c>
      <c r="C523" s="20">
        <v>4275.6499999999996</v>
      </c>
      <c r="D523" s="20">
        <v>4350.2</v>
      </c>
      <c r="E523" s="20">
        <v>4275.6499999999996</v>
      </c>
      <c r="F523" s="20" t="s">
        <v>561</v>
      </c>
      <c r="G523" s="21">
        <v>2.3300000000000001E-2</v>
      </c>
      <c r="H523">
        <f t="shared" si="14"/>
        <v>1.3682130202425364E-2</v>
      </c>
    </row>
    <row r="524" spans="1:8" x14ac:dyDescent="0.3">
      <c r="A524" s="26">
        <v>39853</v>
      </c>
      <c r="B524" s="27">
        <v>4459.5</v>
      </c>
      <c r="C524" s="27">
        <v>4365.55</v>
      </c>
      <c r="D524" s="27">
        <v>4469.6499999999996</v>
      </c>
      <c r="E524" s="27">
        <v>4365.55</v>
      </c>
      <c r="F524" s="27" t="s">
        <v>260</v>
      </c>
      <c r="G524" s="28">
        <v>2.8899999999999999E-2</v>
      </c>
      <c r="H524" s="15">
        <f t="shared" si="14"/>
        <v>2.1520770578735741E-2</v>
      </c>
    </row>
    <row r="525" spans="1:8" x14ac:dyDescent="0.3">
      <c r="A525" s="19">
        <v>39854</v>
      </c>
      <c r="B525" s="20">
        <v>4515.8</v>
      </c>
      <c r="C525" s="20">
        <v>4475.1499999999996</v>
      </c>
      <c r="D525" s="20">
        <v>4596.6000000000004</v>
      </c>
      <c r="E525" s="20">
        <v>4455.5</v>
      </c>
      <c r="F525" s="20" t="s">
        <v>562</v>
      </c>
      <c r="G525" s="21">
        <v>1.26E-2</v>
      </c>
      <c r="H525">
        <f t="shared" si="14"/>
        <v>9.0834944080087927E-3</v>
      </c>
    </row>
    <row r="526" spans="1:8" x14ac:dyDescent="0.3">
      <c r="A526" s="26">
        <v>39855</v>
      </c>
      <c r="B526" s="27">
        <v>4504.3</v>
      </c>
      <c r="C526" s="27">
        <v>4425.3</v>
      </c>
      <c r="D526" s="27">
        <v>4522.8</v>
      </c>
      <c r="E526" s="27">
        <v>4403.3</v>
      </c>
      <c r="F526" s="27" t="s">
        <v>563</v>
      </c>
      <c r="G526" s="28">
        <v>-2.5000000000000001E-3</v>
      </c>
      <c r="H526" s="15">
        <f t="shared" si="14"/>
        <v>1.7851897046527919E-2</v>
      </c>
    </row>
    <row r="527" spans="1:8" x14ac:dyDescent="0.3">
      <c r="A527" s="19">
        <v>39856</v>
      </c>
      <c r="B527" s="20">
        <v>4468.3500000000004</v>
      </c>
      <c r="C527" s="20">
        <v>4476.05</v>
      </c>
      <c r="D527" s="20">
        <v>4530</v>
      </c>
      <c r="E527" s="20">
        <v>4456.8500000000004</v>
      </c>
      <c r="F527" s="20" t="s">
        <v>564</v>
      </c>
      <c r="G527" s="21">
        <v>-8.0000000000000002E-3</v>
      </c>
      <c r="H527">
        <f t="shared" si="14"/>
        <v>-1.7202667530523156E-3</v>
      </c>
    </row>
    <row r="528" spans="1:8" x14ac:dyDescent="0.3">
      <c r="A528" s="26">
        <v>39857</v>
      </c>
      <c r="B528" s="27">
        <v>4565.8500000000004</v>
      </c>
      <c r="C528" s="27">
        <v>4511.3500000000004</v>
      </c>
      <c r="D528" s="27">
        <v>4602.1499999999996</v>
      </c>
      <c r="E528" s="27">
        <v>4511.3500000000004</v>
      </c>
      <c r="F528" s="27" t="s">
        <v>565</v>
      </c>
      <c r="G528" s="28">
        <v>2.18E-2</v>
      </c>
      <c r="H528">
        <f t="shared" si="14"/>
        <v>1.2080641049796623E-2</v>
      </c>
    </row>
    <row r="529" spans="1:8" x14ac:dyDescent="0.3">
      <c r="A529" s="19">
        <v>39860</v>
      </c>
      <c r="B529" s="20">
        <v>4351.45</v>
      </c>
      <c r="C529" s="20">
        <v>4538.6000000000004</v>
      </c>
      <c r="D529" s="20">
        <v>4551.75</v>
      </c>
      <c r="E529" s="20">
        <v>4333.8999999999996</v>
      </c>
      <c r="F529" s="20" t="s">
        <v>566</v>
      </c>
      <c r="G529" s="21">
        <v>-4.7E-2</v>
      </c>
      <c r="H529" s="15">
        <f t="shared" si="14"/>
        <v>-4.1235182655444527E-2</v>
      </c>
    </row>
    <row r="530" spans="1:8" x14ac:dyDescent="0.3">
      <c r="A530" s="26">
        <v>39861</v>
      </c>
      <c r="B530" s="27">
        <v>4164.3</v>
      </c>
      <c r="C530" s="27">
        <v>4303.3999999999996</v>
      </c>
      <c r="D530" s="27">
        <v>4303.3999999999996</v>
      </c>
      <c r="E530" s="27">
        <v>4145.05</v>
      </c>
      <c r="F530" s="27" t="s">
        <v>567</v>
      </c>
      <c r="G530" s="28">
        <v>-4.2999999999999997E-2</v>
      </c>
      <c r="H530" s="15">
        <f t="shared" si="14"/>
        <v>-3.2323279267555759E-2</v>
      </c>
    </row>
    <row r="531" spans="1:8" x14ac:dyDescent="0.3">
      <c r="A531" s="19">
        <v>39862</v>
      </c>
      <c r="B531" s="20">
        <v>4077.3</v>
      </c>
      <c r="C531" s="20">
        <v>4101.3500000000004</v>
      </c>
      <c r="D531" s="20">
        <v>4180.55</v>
      </c>
      <c r="E531" s="20">
        <v>4039.4</v>
      </c>
      <c r="F531" s="20" t="s">
        <v>568</v>
      </c>
      <c r="G531" s="21">
        <v>-2.0899999999999998E-2</v>
      </c>
      <c r="H531">
        <f t="shared" si="14"/>
        <v>-5.8639228546698476E-3</v>
      </c>
    </row>
    <row r="532" spans="1:8" x14ac:dyDescent="0.3">
      <c r="A532" s="26">
        <v>39863</v>
      </c>
      <c r="B532" s="27">
        <v>4059.15</v>
      </c>
      <c r="C532" s="27">
        <v>4075.85</v>
      </c>
      <c r="D532" s="27">
        <v>4157.5</v>
      </c>
      <c r="E532" s="27">
        <v>4036.8</v>
      </c>
      <c r="F532" s="27" t="s">
        <v>569</v>
      </c>
      <c r="G532" s="28">
        <v>-4.4999999999999997E-3</v>
      </c>
      <c r="H532">
        <f t="shared" si="14"/>
        <v>-4.0973048566556227E-3</v>
      </c>
    </row>
    <row r="533" spans="1:8" x14ac:dyDescent="0.3">
      <c r="A533" s="19">
        <v>39864</v>
      </c>
      <c r="B533" s="20">
        <v>3934.4</v>
      </c>
      <c r="C533" s="20">
        <v>4013.85</v>
      </c>
      <c r="D533" s="20">
        <v>4013.85</v>
      </c>
      <c r="E533" s="20">
        <v>3912.35</v>
      </c>
      <c r="F533" s="20" t="s">
        <v>570</v>
      </c>
      <c r="G533" s="21">
        <v>-3.0700000000000002E-2</v>
      </c>
      <c r="H533" s="15">
        <f t="shared" si="14"/>
        <v>-1.9793963401721494E-2</v>
      </c>
    </row>
    <row r="534" spans="1:8" x14ac:dyDescent="0.3">
      <c r="A534" s="26">
        <v>39868</v>
      </c>
      <c r="B534" s="27">
        <v>3878.6</v>
      </c>
      <c r="C534" s="27">
        <v>3923.85</v>
      </c>
      <c r="D534" s="27">
        <v>3923.85</v>
      </c>
      <c r="E534" s="27">
        <v>3794.9</v>
      </c>
      <c r="F534" s="27" t="s">
        <v>571</v>
      </c>
      <c r="G534" s="28">
        <v>-1.4200000000000001E-2</v>
      </c>
      <c r="H534">
        <f t="shared" si="14"/>
        <v>-1.1532041235011533E-2</v>
      </c>
    </row>
    <row r="535" spans="1:8" x14ac:dyDescent="0.3">
      <c r="A535" s="19">
        <v>39869</v>
      </c>
      <c r="B535" s="20">
        <v>3911.7</v>
      </c>
      <c r="C535" s="20">
        <v>3929.85</v>
      </c>
      <c r="D535" s="20">
        <v>3976.05</v>
      </c>
      <c r="E535" s="20">
        <v>3899.55</v>
      </c>
      <c r="F535" s="20" t="s">
        <v>572</v>
      </c>
      <c r="G535" s="21">
        <v>8.5000000000000006E-3</v>
      </c>
      <c r="H535">
        <f t="shared" si="14"/>
        <v>-4.6184968891942674E-3</v>
      </c>
    </row>
    <row r="536" spans="1:8" x14ac:dyDescent="0.3">
      <c r="A536" s="26">
        <v>39870</v>
      </c>
      <c r="B536" s="27">
        <v>3834.9</v>
      </c>
      <c r="C536" s="27">
        <v>3896.05</v>
      </c>
      <c r="D536" s="27">
        <v>3907.95</v>
      </c>
      <c r="E536" s="27">
        <v>3781.9</v>
      </c>
      <c r="F536" s="27" t="s">
        <v>573</v>
      </c>
      <c r="G536" s="28">
        <v>-1.9599999999999999E-2</v>
      </c>
      <c r="H536">
        <f t="shared" si="14"/>
        <v>-1.5695383786142398E-2</v>
      </c>
    </row>
    <row r="537" spans="1:8" x14ac:dyDescent="0.3">
      <c r="A537" s="19">
        <v>39871</v>
      </c>
      <c r="B537" s="20">
        <v>3892.4</v>
      </c>
      <c r="C537" s="20">
        <v>3823.25</v>
      </c>
      <c r="D537" s="20">
        <v>3905.45</v>
      </c>
      <c r="E537" s="20">
        <v>3758.4</v>
      </c>
      <c r="F537" s="20" t="s">
        <v>574</v>
      </c>
      <c r="G537" s="21">
        <v>1.4999999999999999E-2</v>
      </c>
      <c r="H537" s="15">
        <f t="shared" si="14"/>
        <v>1.8086706336232286E-2</v>
      </c>
    </row>
    <row r="538" spans="1:8" x14ac:dyDescent="0.3">
      <c r="A538" s="26">
        <v>39874</v>
      </c>
      <c r="B538" s="27">
        <v>3718.35</v>
      </c>
      <c r="C538" s="27">
        <v>3831.25</v>
      </c>
      <c r="D538" s="27">
        <v>3831.25</v>
      </c>
      <c r="E538" s="27">
        <v>3702</v>
      </c>
      <c r="F538" s="27" t="s">
        <v>575</v>
      </c>
      <c r="G538" s="28">
        <v>-4.4699999999999997E-2</v>
      </c>
      <c r="H538" s="15">
        <f t="shared" si="14"/>
        <v>-2.9468189233278978E-2</v>
      </c>
    </row>
    <row r="539" spans="1:8" x14ac:dyDescent="0.3">
      <c r="A539" s="19">
        <v>39875</v>
      </c>
      <c r="B539" s="20">
        <v>3636.85</v>
      </c>
      <c r="C539" s="20">
        <v>3682.1</v>
      </c>
      <c r="D539" s="20">
        <v>3750.5</v>
      </c>
      <c r="E539" s="20">
        <v>3621.9</v>
      </c>
      <c r="F539" s="20" t="s">
        <v>576</v>
      </c>
      <c r="G539" s="21">
        <v>-2.1899999999999999E-2</v>
      </c>
      <c r="H539">
        <f t="shared" si="14"/>
        <v>-1.2289182803291601E-2</v>
      </c>
    </row>
    <row r="540" spans="1:8" x14ac:dyDescent="0.3">
      <c r="A540" s="26">
        <v>39876</v>
      </c>
      <c r="B540" s="27">
        <v>3586.9</v>
      </c>
      <c r="C540" s="27">
        <v>3671.2</v>
      </c>
      <c r="D540" s="27">
        <v>3689.45</v>
      </c>
      <c r="E540" s="27">
        <v>3576.55</v>
      </c>
      <c r="F540" s="27" t="s">
        <v>577</v>
      </c>
      <c r="G540" s="28">
        <v>-1.37E-2</v>
      </c>
      <c r="H540" s="15">
        <f t="shared" si="14"/>
        <v>-2.2962519067334857E-2</v>
      </c>
    </row>
    <row r="541" spans="1:8" x14ac:dyDescent="0.3">
      <c r="A541" s="19">
        <v>39877</v>
      </c>
      <c r="B541" s="20">
        <v>3446.35</v>
      </c>
      <c r="C541" s="20">
        <v>3635.55</v>
      </c>
      <c r="D541" s="20">
        <v>3667.35</v>
      </c>
      <c r="E541" s="20">
        <v>3413.5</v>
      </c>
      <c r="F541" s="20" t="s">
        <v>578</v>
      </c>
      <c r="G541" s="21">
        <v>-3.9199999999999999E-2</v>
      </c>
      <c r="H541" s="15">
        <f t="shared" si="14"/>
        <v>-5.2041644317916205E-2</v>
      </c>
    </row>
    <row r="542" spans="1:8" x14ac:dyDescent="0.3">
      <c r="A542" s="26">
        <v>39878</v>
      </c>
      <c r="B542" s="27">
        <v>3455.35</v>
      </c>
      <c r="C542" s="27">
        <v>3385.4</v>
      </c>
      <c r="D542" s="27">
        <v>3541</v>
      </c>
      <c r="E542" s="27">
        <v>3338.8</v>
      </c>
      <c r="F542" s="27" t="s">
        <v>579</v>
      </c>
      <c r="G542" s="28">
        <v>2.5999999999999999E-3</v>
      </c>
      <c r="H542" s="15">
        <f t="shared" si="14"/>
        <v>2.0662255568027359E-2</v>
      </c>
    </row>
    <row r="543" spans="1:8" x14ac:dyDescent="0.3">
      <c r="A543" s="19">
        <v>39881</v>
      </c>
      <c r="B543" s="20">
        <v>3339.7</v>
      </c>
      <c r="C543" s="20">
        <v>3424.35</v>
      </c>
      <c r="D543" s="20">
        <v>3446.75</v>
      </c>
      <c r="E543" s="20">
        <v>3314.55</v>
      </c>
      <c r="F543" s="20" t="s">
        <v>580</v>
      </c>
      <c r="G543" s="21">
        <v>-3.3500000000000002E-2</v>
      </c>
      <c r="H543" s="15">
        <f t="shared" si="14"/>
        <v>-2.4720019857783257E-2</v>
      </c>
    </row>
    <row r="544" spans="1:8" x14ac:dyDescent="0.3">
      <c r="A544" s="26">
        <v>39884</v>
      </c>
      <c r="B544" s="27">
        <v>3442.55</v>
      </c>
      <c r="C544" s="27">
        <v>3422.85</v>
      </c>
      <c r="D544" s="27">
        <v>3467.75</v>
      </c>
      <c r="E544" s="27">
        <v>3380.7</v>
      </c>
      <c r="F544" s="27" t="s">
        <v>581</v>
      </c>
      <c r="G544" s="28">
        <v>3.0800000000000001E-2</v>
      </c>
      <c r="H544">
        <f t="shared" si="14"/>
        <v>5.7554377200287107E-3</v>
      </c>
    </row>
    <row r="545" spans="1:8" x14ac:dyDescent="0.3">
      <c r="A545" s="19">
        <v>39885</v>
      </c>
      <c r="B545" s="20">
        <v>3632.75</v>
      </c>
      <c r="C545" s="20">
        <v>3498.1</v>
      </c>
      <c r="D545" s="20">
        <v>3646.65</v>
      </c>
      <c r="E545" s="20">
        <v>3498.1</v>
      </c>
      <c r="F545" s="20" t="s">
        <v>582</v>
      </c>
      <c r="G545" s="21">
        <v>5.5199999999999999E-2</v>
      </c>
      <c r="H545" s="15">
        <f t="shared" si="14"/>
        <v>3.8492324404676849E-2</v>
      </c>
    </row>
    <row r="546" spans="1:8" x14ac:dyDescent="0.3">
      <c r="A546" s="26">
        <v>39888</v>
      </c>
      <c r="B546" s="27">
        <v>3736.65</v>
      </c>
      <c r="C546" s="27">
        <v>3651.3</v>
      </c>
      <c r="D546" s="27">
        <v>3747.75</v>
      </c>
      <c r="E546" s="27">
        <v>3645.15</v>
      </c>
      <c r="F546" s="27" t="s">
        <v>583</v>
      </c>
      <c r="G546" s="28">
        <v>2.86E-2</v>
      </c>
      <c r="H546" s="15">
        <f t="shared" si="14"/>
        <v>2.3375236217237669E-2</v>
      </c>
    </row>
    <row r="547" spans="1:8" x14ac:dyDescent="0.3">
      <c r="A547" s="19">
        <v>39889</v>
      </c>
      <c r="B547" s="20">
        <v>3644.65</v>
      </c>
      <c r="C547" s="20">
        <v>3752.2</v>
      </c>
      <c r="D547" s="20">
        <v>3783.25</v>
      </c>
      <c r="E547" s="20">
        <v>3615.6</v>
      </c>
      <c r="F547" s="20" t="s">
        <v>584</v>
      </c>
      <c r="G547" s="21">
        <v>-2.46E-2</v>
      </c>
      <c r="H547" s="15">
        <f t="shared" si="14"/>
        <v>-2.8663184265230995E-2</v>
      </c>
    </row>
    <row r="548" spans="1:8" x14ac:dyDescent="0.3">
      <c r="A548" s="26">
        <v>39890</v>
      </c>
      <c r="B548" s="27">
        <v>3727.65</v>
      </c>
      <c r="C548" s="27">
        <v>3704</v>
      </c>
      <c r="D548" s="27">
        <v>3777.4</v>
      </c>
      <c r="E548" s="27">
        <v>3704</v>
      </c>
      <c r="F548" s="27" t="s">
        <v>585</v>
      </c>
      <c r="G548" s="28">
        <v>2.2800000000000001E-2</v>
      </c>
      <c r="H548">
        <f t="shared" si="14"/>
        <v>6.3849892008639554E-3</v>
      </c>
    </row>
    <row r="549" spans="1:8" x14ac:dyDescent="0.3">
      <c r="A549" s="19">
        <v>39891</v>
      </c>
      <c r="B549" s="20">
        <v>3763.5</v>
      </c>
      <c r="C549" s="20">
        <v>3759.25</v>
      </c>
      <c r="D549" s="20">
        <v>3802.1</v>
      </c>
      <c r="E549" s="20">
        <v>3668.15</v>
      </c>
      <c r="F549" s="20" t="s">
        <v>586</v>
      </c>
      <c r="G549" s="21">
        <v>9.5999999999999992E-3</v>
      </c>
      <c r="H549">
        <f t="shared" si="14"/>
        <v>1.1305446565139322E-3</v>
      </c>
    </row>
    <row r="550" spans="1:8" x14ac:dyDescent="0.3">
      <c r="A550" s="26">
        <v>39892</v>
      </c>
      <c r="B550" s="27">
        <v>3691.7</v>
      </c>
      <c r="C550" s="27">
        <v>3753.1</v>
      </c>
      <c r="D550" s="27">
        <v>3753.1</v>
      </c>
      <c r="E550" s="27">
        <v>3665.1</v>
      </c>
      <c r="F550" s="27" t="s">
        <v>587</v>
      </c>
      <c r="G550" s="28">
        <v>-1.9099999999999999E-2</v>
      </c>
      <c r="H550">
        <f t="shared" si="14"/>
        <v>-1.6359809224374543E-2</v>
      </c>
    </row>
    <row r="551" spans="1:8" x14ac:dyDescent="0.3">
      <c r="A551" s="19">
        <v>39895</v>
      </c>
      <c r="B551" s="20">
        <v>3944.75</v>
      </c>
      <c r="C551" s="20">
        <v>3763.75</v>
      </c>
      <c r="D551" s="20">
        <v>3963.65</v>
      </c>
      <c r="E551" s="20">
        <v>3743</v>
      </c>
      <c r="F551" s="20" t="s">
        <v>588</v>
      </c>
      <c r="G551" s="21">
        <v>6.8500000000000005E-2</v>
      </c>
      <c r="H551" s="15">
        <f t="shared" si="14"/>
        <v>4.8090335436731982E-2</v>
      </c>
    </row>
    <row r="552" spans="1:8" x14ac:dyDescent="0.3">
      <c r="A552" s="26">
        <v>39896</v>
      </c>
      <c r="B552" s="27">
        <v>4008.05</v>
      </c>
      <c r="C552" s="27">
        <v>4016.25</v>
      </c>
      <c r="D552" s="27">
        <v>4184.6499999999996</v>
      </c>
      <c r="E552" s="27">
        <v>3982.8</v>
      </c>
      <c r="F552" s="27" t="s">
        <v>589</v>
      </c>
      <c r="G552" s="28">
        <v>1.6E-2</v>
      </c>
      <c r="H552">
        <f t="shared" si="14"/>
        <v>-2.0417055711172906E-3</v>
      </c>
    </row>
    <row r="553" spans="1:8" x14ac:dyDescent="0.3">
      <c r="A553" s="19">
        <v>39897</v>
      </c>
      <c r="B553" s="20">
        <v>4126.45</v>
      </c>
      <c r="C553" s="20">
        <v>4013.7</v>
      </c>
      <c r="D553" s="20">
        <v>4145.3</v>
      </c>
      <c r="E553" s="20">
        <v>3993.1</v>
      </c>
      <c r="F553" s="20" t="s">
        <v>590</v>
      </c>
      <c r="G553" s="21">
        <v>2.9499999999999998E-2</v>
      </c>
      <c r="H553" s="15">
        <f t="shared" si="14"/>
        <v>2.8091287340857564E-2</v>
      </c>
    </row>
    <row r="554" spans="1:8" x14ac:dyDescent="0.3">
      <c r="A554" s="26">
        <v>39898</v>
      </c>
      <c r="B554" s="27">
        <v>4285.1499999999996</v>
      </c>
      <c r="C554" s="27">
        <v>4179.25</v>
      </c>
      <c r="D554" s="27">
        <v>4311.7</v>
      </c>
      <c r="E554" s="27">
        <v>4167.2</v>
      </c>
      <c r="F554" s="27" t="s">
        <v>591</v>
      </c>
      <c r="G554" s="28">
        <v>3.85E-2</v>
      </c>
      <c r="H554" s="15">
        <f t="shared" si="14"/>
        <v>2.5339474786145753E-2</v>
      </c>
    </row>
    <row r="555" spans="1:8" x14ac:dyDescent="0.3">
      <c r="A555" s="19">
        <v>39899</v>
      </c>
      <c r="B555" s="20">
        <v>4406.8</v>
      </c>
      <c r="C555" s="20">
        <v>4282.3500000000004</v>
      </c>
      <c r="D555" s="20">
        <v>4423.6499999999996</v>
      </c>
      <c r="E555" s="20">
        <v>4262.95</v>
      </c>
      <c r="F555" s="20" t="s">
        <v>491</v>
      </c>
      <c r="G555" s="21">
        <v>2.8400000000000002E-2</v>
      </c>
      <c r="H555" s="15">
        <f t="shared" si="14"/>
        <v>2.9061146333204856E-2</v>
      </c>
    </row>
    <row r="556" spans="1:8" x14ac:dyDescent="0.3">
      <c r="A556" s="26">
        <v>39902</v>
      </c>
      <c r="B556" s="27">
        <v>4035.7</v>
      </c>
      <c r="C556" s="27">
        <v>4368.05</v>
      </c>
      <c r="D556" s="27">
        <v>4368.05</v>
      </c>
      <c r="E556" s="27">
        <v>4009.35</v>
      </c>
      <c r="F556" s="27" t="s">
        <v>592</v>
      </c>
      <c r="G556" s="28">
        <v>-8.4199999999999997E-2</v>
      </c>
      <c r="H556" s="15">
        <f t="shared" si="14"/>
        <v>-7.6086583257975612E-2</v>
      </c>
    </row>
    <row r="557" spans="1:8" x14ac:dyDescent="0.3">
      <c r="A557" s="19">
        <v>39903</v>
      </c>
      <c r="B557" s="20">
        <v>4133.2</v>
      </c>
      <c r="C557" s="20">
        <v>4071.6</v>
      </c>
      <c r="D557" s="20">
        <v>4213.1499999999996</v>
      </c>
      <c r="E557" s="20">
        <v>3871.45</v>
      </c>
      <c r="F557" s="20" t="s">
        <v>593</v>
      </c>
      <c r="G557" s="21">
        <v>2.4199999999999999E-2</v>
      </c>
      <c r="H557">
        <f t="shared" si="14"/>
        <v>1.5129187542980625E-2</v>
      </c>
    </row>
    <row r="558" spans="1:8" x14ac:dyDescent="0.3">
      <c r="A558" s="26">
        <v>39904</v>
      </c>
      <c r="B558" s="27">
        <v>4211.45</v>
      </c>
      <c r="C558" s="27">
        <v>4153.55</v>
      </c>
      <c r="D558" s="27">
        <v>4225.8500000000004</v>
      </c>
      <c r="E558" s="27">
        <v>4023.45</v>
      </c>
      <c r="F558" s="27" t="s">
        <v>594</v>
      </c>
      <c r="G558" s="28">
        <v>1.89E-2</v>
      </c>
      <c r="H558">
        <f t="shared" si="14"/>
        <v>1.3939882750899744E-2</v>
      </c>
    </row>
    <row r="559" spans="1:8" x14ac:dyDescent="0.3">
      <c r="A559" s="19">
        <v>39905</v>
      </c>
      <c r="B559" s="20">
        <v>4426.05</v>
      </c>
      <c r="C559" s="20">
        <v>4322.2</v>
      </c>
      <c r="D559" s="20">
        <v>4489.8500000000004</v>
      </c>
      <c r="E559" s="20">
        <v>4322.2</v>
      </c>
      <c r="F559" s="20" t="s">
        <v>595</v>
      </c>
      <c r="G559" s="21">
        <v>5.0999999999999997E-2</v>
      </c>
      <c r="H559" s="15">
        <f t="shared" si="14"/>
        <v>2.4027115820646979E-2</v>
      </c>
    </row>
    <row r="560" spans="1:8" x14ac:dyDescent="0.3">
      <c r="A560" s="26">
        <v>39909</v>
      </c>
      <c r="B560" s="27">
        <v>4487.1000000000004</v>
      </c>
      <c r="C560" s="27">
        <v>4501.25</v>
      </c>
      <c r="D560" s="27">
        <v>4610.6499999999996</v>
      </c>
      <c r="E560" s="27">
        <v>4412.2</v>
      </c>
      <c r="F560" s="27" t="s">
        <v>596</v>
      </c>
      <c r="G560" s="28">
        <v>1.38E-2</v>
      </c>
      <c r="H560">
        <f t="shared" si="14"/>
        <v>-3.1435712302137486E-3</v>
      </c>
    </row>
    <row r="561" spans="1:8" x14ac:dyDescent="0.3">
      <c r="A561" s="19">
        <v>39911</v>
      </c>
      <c r="B561" s="20">
        <v>4479.3500000000004</v>
      </c>
      <c r="C561" s="20">
        <v>4325.1000000000004</v>
      </c>
      <c r="D561" s="20">
        <v>4504.3999999999996</v>
      </c>
      <c r="E561" s="20">
        <v>4259.6499999999996</v>
      </c>
      <c r="F561" s="20" t="s">
        <v>597</v>
      </c>
      <c r="G561" s="21">
        <v>-1.6999999999999999E-3</v>
      </c>
      <c r="H561" s="15">
        <f t="shared" si="14"/>
        <v>3.5663915285195712E-2</v>
      </c>
    </row>
    <row r="562" spans="1:8" x14ac:dyDescent="0.3">
      <c r="A562" s="26">
        <v>39912</v>
      </c>
      <c r="B562" s="27">
        <v>4584.8</v>
      </c>
      <c r="C562" s="27">
        <v>4566.7</v>
      </c>
      <c r="D562" s="27">
        <v>4639.5</v>
      </c>
      <c r="E562" s="27">
        <v>4445.25</v>
      </c>
      <c r="F562" s="27" t="s">
        <v>598</v>
      </c>
      <c r="G562" s="28">
        <v>2.35E-2</v>
      </c>
      <c r="H562">
        <f t="shared" si="14"/>
        <v>3.9634747191627136E-3</v>
      </c>
    </row>
    <row r="563" spans="1:8" x14ac:dyDescent="0.3">
      <c r="A563" s="19">
        <v>39916</v>
      </c>
      <c r="B563" s="20">
        <v>4818</v>
      </c>
      <c r="C563" s="20">
        <v>4661.95</v>
      </c>
      <c r="D563" s="20">
        <v>4869.3</v>
      </c>
      <c r="E563" s="20">
        <v>4661.95</v>
      </c>
      <c r="F563" s="20" t="s">
        <v>599</v>
      </c>
      <c r="G563" s="21">
        <v>5.0900000000000001E-2</v>
      </c>
      <c r="H563" s="15">
        <f t="shared" si="14"/>
        <v>3.3473117472302402E-2</v>
      </c>
    </row>
    <row r="564" spans="1:8" x14ac:dyDescent="0.3">
      <c r="A564" s="26">
        <v>39918</v>
      </c>
      <c r="B564" s="27">
        <v>5049.45</v>
      </c>
      <c r="C564" s="27">
        <v>4717.3500000000004</v>
      </c>
      <c r="D564" s="27">
        <v>5104.1499999999996</v>
      </c>
      <c r="E564" s="27">
        <v>4691.8</v>
      </c>
      <c r="F564" s="27" t="s">
        <v>600</v>
      </c>
      <c r="G564" s="28">
        <v>4.8000000000000001E-2</v>
      </c>
      <c r="H564" s="15">
        <f t="shared" si="14"/>
        <v>7.0399694743870908E-2</v>
      </c>
    </row>
    <row r="565" spans="1:8" x14ac:dyDescent="0.3">
      <c r="A565" s="19">
        <v>39919</v>
      </c>
      <c r="B565" s="20">
        <v>4915.75</v>
      </c>
      <c r="C565" s="20">
        <v>5079.2</v>
      </c>
      <c r="D565" s="20">
        <v>5169.2</v>
      </c>
      <c r="E565" s="20">
        <v>4892.05</v>
      </c>
      <c r="F565" s="20" t="s">
        <v>601</v>
      </c>
      <c r="G565" s="21">
        <v>-2.6499999999999999E-2</v>
      </c>
      <c r="H565" s="15">
        <f t="shared" si="14"/>
        <v>-3.2180264608599747E-2</v>
      </c>
    </row>
    <row r="566" spans="1:8" x14ac:dyDescent="0.3">
      <c r="A566" s="26">
        <v>39920</v>
      </c>
      <c r="B566" s="27">
        <v>5056.8999999999996</v>
      </c>
      <c r="C566" s="27">
        <v>4939.6499999999996</v>
      </c>
      <c r="D566" s="27">
        <v>5193.3</v>
      </c>
      <c r="E566" s="27">
        <v>4939.6499999999996</v>
      </c>
      <c r="F566" s="27" t="s">
        <v>602</v>
      </c>
      <c r="G566" s="28">
        <v>2.87E-2</v>
      </c>
      <c r="H566" s="15">
        <f t="shared" si="14"/>
        <v>2.3736499549563229E-2</v>
      </c>
    </row>
    <row r="567" spans="1:8" x14ac:dyDescent="0.3">
      <c r="A567" s="19">
        <v>39923</v>
      </c>
      <c r="B567" s="20">
        <v>5009.2</v>
      </c>
      <c r="C567" s="20">
        <v>5107</v>
      </c>
      <c r="D567" s="20">
        <v>5201.8999999999996</v>
      </c>
      <c r="E567" s="20">
        <v>4950.55</v>
      </c>
      <c r="F567" s="20" t="s">
        <v>603</v>
      </c>
      <c r="G567" s="21">
        <v>-9.4000000000000004E-3</v>
      </c>
      <c r="H567" s="15">
        <f t="shared" si="14"/>
        <v>-1.9150186019189382E-2</v>
      </c>
    </row>
    <row r="568" spans="1:8" x14ac:dyDescent="0.3">
      <c r="A568" s="26">
        <v>39924</v>
      </c>
      <c r="B568" s="27">
        <v>4853.8999999999996</v>
      </c>
      <c r="C568" s="27">
        <v>4959.1499999999996</v>
      </c>
      <c r="D568" s="27">
        <v>4960.6499999999996</v>
      </c>
      <c r="E568" s="27">
        <v>4824.3</v>
      </c>
      <c r="F568" s="27" t="s">
        <v>604</v>
      </c>
      <c r="G568" s="28">
        <v>-3.1E-2</v>
      </c>
      <c r="H568" s="15">
        <f t="shared" si="14"/>
        <v>-2.1223395138279748E-2</v>
      </c>
    </row>
    <row r="569" spans="1:8" x14ac:dyDescent="0.3">
      <c r="A569" s="19">
        <v>39925</v>
      </c>
      <c r="B569" s="20">
        <v>4813.3</v>
      </c>
      <c r="C569" s="20">
        <v>4865</v>
      </c>
      <c r="D569" s="20">
        <v>4964.75</v>
      </c>
      <c r="E569" s="20">
        <v>4777.1000000000004</v>
      </c>
      <c r="F569" s="20" t="s">
        <v>605</v>
      </c>
      <c r="G569" s="21">
        <v>-8.3999999999999995E-3</v>
      </c>
      <c r="H569">
        <f t="shared" si="14"/>
        <v>-1.062692702980469E-2</v>
      </c>
    </row>
    <row r="570" spans="1:8" x14ac:dyDescent="0.3">
      <c r="A570" s="26">
        <v>39926</v>
      </c>
      <c r="B570" s="27">
        <v>4968.3999999999996</v>
      </c>
      <c r="C570" s="27">
        <v>4825.2</v>
      </c>
      <c r="D570" s="27">
        <v>5013.8999999999996</v>
      </c>
      <c r="E570" s="27">
        <v>4725.7</v>
      </c>
      <c r="F570" s="27" t="s">
        <v>606</v>
      </c>
      <c r="G570" s="28">
        <v>3.2199999999999999E-2</v>
      </c>
      <c r="H570" s="15">
        <f t="shared" si="14"/>
        <v>2.9677526320152497E-2</v>
      </c>
    </row>
    <row r="571" spans="1:8" x14ac:dyDescent="0.3">
      <c r="A571" s="19">
        <v>39927</v>
      </c>
      <c r="B571" s="20">
        <v>5125.3500000000004</v>
      </c>
      <c r="C571" s="20">
        <v>4968.3500000000004</v>
      </c>
      <c r="D571" s="20">
        <v>5151.2</v>
      </c>
      <c r="E571" s="20">
        <v>4963.2</v>
      </c>
      <c r="F571" s="20" t="s">
        <v>607</v>
      </c>
      <c r="G571" s="21">
        <v>3.1600000000000003E-2</v>
      </c>
      <c r="H571" s="15">
        <f t="shared" si="14"/>
        <v>3.1600028178369072E-2</v>
      </c>
    </row>
    <row r="572" spans="1:8" x14ac:dyDescent="0.3">
      <c r="A572" s="26">
        <v>39930</v>
      </c>
      <c r="B572" s="27">
        <v>5182.75</v>
      </c>
      <c r="C572" s="27">
        <v>5042</v>
      </c>
      <c r="D572" s="27">
        <v>5288.7</v>
      </c>
      <c r="E572" s="27">
        <v>5025.75</v>
      </c>
      <c r="F572" s="27" t="s">
        <v>608</v>
      </c>
      <c r="G572" s="28">
        <v>1.12E-2</v>
      </c>
      <c r="H572" s="15">
        <f t="shared" si="14"/>
        <v>2.791550971836573E-2</v>
      </c>
    </row>
    <row r="573" spans="1:8" x14ac:dyDescent="0.3">
      <c r="A573" s="19">
        <v>39931</v>
      </c>
      <c r="B573" s="20">
        <v>4931.3</v>
      </c>
      <c r="C573" s="20">
        <v>5169.5</v>
      </c>
      <c r="D573" s="20">
        <v>5231.8999999999996</v>
      </c>
      <c r="E573" s="20">
        <v>4909.3999999999996</v>
      </c>
      <c r="F573" s="20" t="s">
        <v>609</v>
      </c>
      <c r="G573" s="21">
        <v>-4.8500000000000001E-2</v>
      </c>
      <c r="H573" s="15">
        <f t="shared" si="14"/>
        <v>-4.6077957249250373E-2</v>
      </c>
    </row>
    <row r="574" spans="1:8" x14ac:dyDescent="0.3">
      <c r="A574" s="26">
        <v>39932</v>
      </c>
      <c r="B574" s="27">
        <v>5130.95</v>
      </c>
      <c r="C574" s="27">
        <v>4958</v>
      </c>
      <c r="D574" s="27">
        <v>5158.05</v>
      </c>
      <c r="E574" s="27">
        <v>4958</v>
      </c>
      <c r="F574" s="27" t="s">
        <v>490</v>
      </c>
      <c r="G574" s="28">
        <v>4.0500000000000001E-2</v>
      </c>
      <c r="H574" s="15">
        <f t="shared" si="14"/>
        <v>3.4883017345703878E-2</v>
      </c>
    </row>
    <row r="575" spans="1:8" x14ac:dyDescent="0.3">
      <c r="A575" s="19">
        <v>39937</v>
      </c>
      <c r="B575" s="20">
        <v>5504.05</v>
      </c>
      <c r="C575" s="20">
        <v>5291.25</v>
      </c>
      <c r="D575" s="20">
        <v>5514.2</v>
      </c>
      <c r="E575" s="20">
        <v>5291.25</v>
      </c>
      <c r="F575" s="20" t="s">
        <v>610</v>
      </c>
      <c r="G575" s="21">
        <v>7.2700000000000001E-2</v>
      </c>
      <c r="H575" s="15">
        <f t="shared" si="14"/>
        <v>4.0217339948027439E-2</v>
      </c>
    </row>
    <row r="576" spans="1:8" x14ac:dyDescent="0.3">
      <c r="A576" s="26">
        <v>39938</v>
      </c>
      <c r="B576" s="27">
        <v>5596.2</v>
      </c>
      <c r="C576" s="27">
        <v>5540.6</v>
      </c>
      <c r="D576" s="27">
        <v>5626.3</v>
      </c>
      <c r="E576" s="27">
        <v>5488.9</v>
      </c>
      <c r="F576" s="27" t="s">
        <v>584</v>
      </c>
      <c r="G576" s="28">
        <v>1.67E-2</v>
      </c>
      <c r="H576">
        <f t="shared" si="14"/>
        <v>1.0035014258383469E-2</v>
      </c>
    </row>
    <row r="577" spans="1:8" x14ac:dyDescent="0.3">
      <c r="A577" s="19">
        <v>39939</v>
      </c>
      <c r="B577" s="20">
        <v>5446.45</v>
      </c>
      <c r="C577" s="20">
        <v>5607</v>
      </c>
      <c r="D577" s="20">
        <v>5649.4</v>
      </c>
      <c r="E577" s="20">
        <v>5403.4</v>
      </c>
      <c r="F577" s="20" t="s">
        <v>611</v>
      </c>
      <c r="G577" s="21">
        <v>-2.6800000000000001E-2</v>
      </c>
      <c r="H577" s="15">
        <f t="shared" si="14"/>
        <v>-2.8633850543962936E-2</v>
      </c>
    </row>
    <row r="578" spans="1:8" x14ac:dyDescent="0.3">
      <c r="A578" s="26">
        <v>39940</v>
      </c>
      <c r="B578" s="27">
        <v>5577.3</v>
      </c>
      <c r="C578" s="27">
        <v>5551.8</v>
      </c>
      <c r="D578" s="27">
        <v>5591.15</v>
      </c>
      <c r="E578" s="27">
        <v>5481.35</v>
      </c>
      <c r="F578" s="27" t="s">
        <v>612</v>
      </c>
      <c r="G578" s="28">
        <v>2.4E-2</v>
      </c>
      <c r="H578">
        <f t="shared" si="14"/>
        <v>4.5931049389387225E-3</v>
      </c>
    </row>
    <row r="579" spans="1:8" x14ac:dyDescent="0.3">
      <c r="A579" s="19">
        <v>39941</v>
      </c>
      <c r="B579" s="20">
        <v>5409.75</v>
      </c>
      <c r="C579" s="20">
        <v>5570</v>
      </c>
      <c r="D579" s="20">
        <v>5570</v>
      </c>
      <c r="E579" s="20">
        <v>5352</v>
      </c>
      <c r="F579" s="20" t="s">
        <v>613</v>
      </c>
      <c r="G579" s="21">
        <v>-0.03</v>
      </c>
      <c r="H579" s="15">
        <f t="shared" si="14"/>
        <v>-2.8770197486535008E-2</v>
      </c>
    </row>
    <row r="580" spans="1:8" x14ac:dyDescent="0.3">
      <c r="A580" s="26">
        <v>39944</v>
      </c>
      <c r="B580" s="27">
        <v>5343.6</v>
      </c>
      <c r="C580" s="27">
        <v>5463.6</v>
      </c>
      <c r="D580" s="27">
        <v>5531.25</v>
      </c>
      <c r="E580" s="27">
        <v>5313.15</v>
      </c>
      <c r="F580" s="27" t="s">
        <v>614</v>
      </c>
      <c r="G580" s="28">
        <v>-1.2200000000000001E-2</v>
      </c>
      <c r="H580" s="15">
        <f t="shared" si="14"/>
        <v>-2.1963540522732264E-2</v>
      </c>
    </row>
    <row r="581" spans="1:8" x14ac:dyDescent="0.3">
      <c r="A581" s="19">
        <v>39945</v>
      </c>
      <c r="B581" s="20">
        <v>5585.55</v>
      </c>
      <c r="C581" s="20">
        <v>5336</v>
      </c>
      <c r="D581" s="20">
        <v>5611.95</v>
      </c>
      <c r="E581" s="20">
        <v>5315.6</v>
      </c>
      <c r="F581" s="20" t="s">
        <v>615</v>
      </c>
      <c r="G581" s="21">
        <v>4.53E-2</v>
      </c>
      <c r="H581" s="15">
        <f t="shared" si="14"/>
        <v>4.6767241379310376E-2</v>
      </c>
    </row>
    <row r="582" spans="1:8" x14ac:dyDescent="0.3">
      <c r="A582" s="26">
        <v>39946</v>
      </c>
      <c r="B582" s="27">
        <v>5523.75</v>
      </c>
      <c r="C582" s="27">
        <v>5597.85</v>
      </c>
      <c r="D582" s="27">
        <v>5628.25</v>
      </c>
      <c r="E582" s="27">
        <v>5475.2</v>
      </c>
      <c r="F582" s="27" t="s">
        <v>616</v>
      </c>
      <c r="G582" s="28">
        <v>-1.11E-2</v>
      </c>
      <c r="H582">
        <f t="shared" si="14"/>
        <v>-1.3237225006029165E-2</v>
      </c>
    </row>
    <row r="583" spans="1:8" x14ac:dyDescent="0.3">
      <c r="A583" s="19">
        <v>39947</v>
      </c>
      <c r="B583" s="20">
        <v>5495.1</v>
      </c>
      <c r="C583" s="20">
        <v>5415.55</v>
      </c>
      <c r="D583" s="20">
        <v>5515.95</v>
      </c>
      <c r="E583" s="20">
        <v>5330.5</v>
      </c>
      <c r="F583" s="20" t="s">
        <v>617</v>
      </c>
      <c r="G583" s="21">
        <v>-5.1999999999999998E-3</v>
      </c>
      <c r="H583">
        <f t="shared" ref="H583:H646" si="15">(B583-C583)/C583</f>
        <v>1.4689182077536018E-2</v>
      </c>
    </row>
    <row r="584" spans="1:8" x14ac:dyDescent="0.3">
      <c r="A584" s="26">
        <v>39948</v>
      </c>
      <c r="B584" s="27">
        <v>5695.05</v>
      </c>
      <c r="C584" s="27">
        <v>5519.35</v>
      </c>
      <c r="D584" s="27">
        <v>5719.45</v>
      </c>
      <c r="E584" s="27">
        <v>5519.35</v>
      </c>
      <c r="F584" s="27" t="s">
        <v>618</v>
      </c>
      <c r="G584" s="28">
        <v>3.6400000000000002E-2</v>
      </c>
      <c r="H584" s="15">
        <f t="shared" si="15"/>
        <v>3.1833458650022156E-2</v>
      </c>
    </row>
    <row r="585" spans="1:8" x14ac:dyDescent="0.3">
      <c r="A585" s="19">
        <v>39951</v>
      </c>
      <c r="B585" s="20">
        <v>6766.55</v>
      </c>
      <c r="C585" s="20">
        <v>6304.25</v>
      </c>
      <c r="D585" s="20">
        <v>6822.9</v>
      </c>
      <c r="E585" s="20">
        <v>6304.25</v>
      </c>
      <c r="F585" s="20" t="s">
        <v>619</v>
      </c>
      <c r="G585" s="21">
        <v>0.18809999999999999</v>
      </c>
      <c r="H585" s="15">
        <f t="shared" si="15"/>
        <v>7.333148272990446E-2</v>
      </c>
    </row>
    <row r="586" spans="1:8" x14ac:dyDescent="0.3">
      <c r="A586" s="26">
        <v>39952</v>
      </c>
      <c r="B586" s="27">
        <v>7268.2</v>
      </c>
      <c r="C586" s="27">
        <v>7129.65</v>
      </c>
      <c r="D586" s="27">
        <v>7567.9</v>
      </c>
      <c r="E586" s="27">
        <v>6603.05</v>
      </c>
      <c r="F586" s="27" t="s">
        <v>620</v>
      </c>
      <c r="G586" s="28">
        <v>7.4099999999999999E-2</v>
      </c>
      <c r="H586" s="15">
        <f t="shared" si="15"/>
        <v>1.9432931490325638E-2</v>
      </c>
    </row>
    <row r="587" spans="1:8" x14ac:dyDescent="0.3">
      <c r="A587" s="19">
        <v>39953</v>
      </c>
      <c r="B587" s="20">
        <v>7144.75</v>
      </c>
      <c r="C587" s="20">
        <v>7168.75</v>
      </c>
      <c r="D587" s="20">
        <v>7314</v>
      </c>
      <c r="E587" s="20">
        <v>7093.15</v>
      </c>
      <c r="F587" s="20" t="s">
        <v>621</v>
      </c>
      <c r="G587" s="21">
        <v>-1.7000000000000001E-2</v>
      </c>
      <c r="H587">
        <f t="shared" si="15"/>
        <v>-3.3478639930252835E-3</v>
      </c>
    </row>
    <row r="588" spans="1:8" x14ac:dyDescent="0.3">
      <c r="A588" s="26">
        <v>39954</v>
      </c>
      <c r="B588" s="27">
        <v>6934.55</v>
      </c>
      <c r="C588" s="27">
        <v>7124.4</v>
      </c>
      <c r="D588" s="27">
        <v>7215.7</v>
      </c>
      <c r="E588" s="27">
        <v>6904.6</v>
      </c>
      <c r="F588" s="27" t="s">
        <v>622</v>
      </c>
      <c r="G588" s="28">
        <v>-2.9399999999999999E-2</v>
      </c>
      <c r="H588" s="15">
        <f t="shared" si="15"/>
        <v>-2.6647858065240507E-2</v>
      </c>
    </row>
    <row r="589" spans="1:8" x14ac:dyDescent="0.3">
      <c r="A589" s="19">
        <v>39955</v>
      </c>
      <c r="B589" s="20">
        <v>7036.3</v>
      </c>
      <c r="C589" s="20">
        <v>6856.8</v>
      </c>
      <c r="D589" s="20">
        <v>7065.7</v>
      </c>
      <c r="E589" s="20">
        <v>6819.85</v>
      </c>
      <c r="F589" s="20" t="s">
        <v>623</v>
      </c>
      <c r="G589" s="21">
        <v>1.47E-2</v>
      </c>
      <c r="H589" s="15">
        <f t="shared" si="15"/>
        <v>2.6178392252945978E-2</v>
      </c>
    </row>
    <row r="590" spans="1:8" x14ac:dyDescent="0.3">
      <c r="A590" s="26">
        <v>39958</v>
      </c>
      <c r="B590" s="27">
        <v>7064.7</v>
      </c>
      <c r="C590" s="27">
        <v>7033.7</v>
      </c>
      <c r="D590" s="27">
        <v>7100.55</v>
      </c>
      <c r="E590" s="27">
        <v>6964.55</v>
      </c>
      <c r="F590" s="27" t="s">
        <v>624</v>
      </c>
      <c r="G590" s="28">
        <v>4.0000000000000001E-3</v>
      </c>
      <c r="H590">
        <f t="shared" si="15"/>
        <v>4.4073531711616935E-3</v>
      </c>
    </row>
    <row r="591" spans="1:8" x14ac:dyDescent="0.3">
      <c r="A591" s="19">
        <v>39959</v>
      </c>
      <c r="B591" s="20">
        <v>6851.1</v>
      </c>
      <c r="C591" s="20">
        <v>7072.7</v>
      </c>
      <c r="D591" s="20">
        <v>7142.05</v>
      </c>
      <c r="E591" s="20">
        <v>6813.1</v>
      </c>
      <c r="F591" s="20" t="s">
        <v>625</v>
      </c>
      <c r="G591" s="21">
        <v>-3.0200000000000001E-2</v>
      </c>
      <c r="H591" s="15">
        <f t="shared" si="15"/>
        <v>-3.1331740353754502E-2</v>
      </c>
    </row>
    <row r="592" spans="1:8" x14ac:dyDescent="0.3">
      <c r="A592" s="26">
        <v>39960</v>
      </c>
      <c r="B592" s="27">
        <v>7215.2</v>
      </c>
      <c r="C592" s="27">
        <v>7013.8</v>
      </c>
      <c r="D592" s="27">
        <v>7234.05</v>
      </c>
      <c r="E592" s="27">
        <v>7013.8</v>
      </c>
      <c r="F592" s="27" t="s">
        <v>626</v>
      </c>
      <c r="G592" s="28">
        <v>5.3100000000000001E-2</v>
      </c>
      <c r="H592" s="15">
        <f t="shared" si="15"/>
        <v>2.871481935612644E-2</v>
      </c>
    </row>
    <row r="593" spans="1:8" x14ac:dyDescent="0.3">
      <c r="A593" s="19">
        <v>39961</v>
      </c>
      <c r="B593" s="20">
        <v>7338.6</v>
      </c>
      <c r="C593" s="20">
        <v>7202.35</v>
      </c>
      <c r="D593" s="20">
        <v>7376.05</v>
      </c>
      <c r="E593" s="20">
        <v>7143.4</v>
      </c>
      <c r="F593" s="20" t="s">
        <v>627</v>
      </c>
      <c r="G593" s="21">
        <v>1.7100000000000001E-2</v>
      </c>
      <c r="H593" s="15">
        <f t="shared" si="15"/>
        <v>1.8917436669975772E-2</v>
      </c>
    </row>
    <row r="594" spans="1:8" x14ac:dyDescent="0.3">
      <c r="A594" s="26">
        <v>39962</v>
      </c>
      <c r="B594" s="27">
        <v>7416</v>
      </c>
      <c r="C594" s="27">
        <v>7373.9</v>
      </c>
      <c r="D594" s="27">
        <v>7496.75</v>
      </c>
      <c r="E594" s="27">
        <v>7362.9</v>
      </c>
      <c r="F594" s="27" t="s">
        <v>628</v>
      </c>
      <c r="G594" s="28">
        <v>1.0500000000000001E-2</v>
      </c>
      <c r="H594">
        <f t="shared" si="15"/>
        <v>5.7093261367797731E-3</v>
      </c>
    </row>
    <row r="595" spans="1:8" x14ac:dyDescent="0.3">
      <c r="A595" s="19">
        <v>39965</v>
      </c>
      <c r="B595" s="20">
        <v>7364.05</v>
      </c>
      <c r="C595" s="20">
        <v>7559.3</v>
      </c>
      <c r="D595" s="20">
        <v>7559.3</v>
      </c>
      <c r="E595" s="20">
        <v>7287.15</v>
      </c>
      <c r="F595" s="20" t="s">
        <v>629</v>
      </c>
      <c r="G595" s="21">
        <v>-7.0000000000000001E-3</v>
      </c>
      <c r="H595" s="15">
        <f t="shared" si="15"/>
        <v>-2.5829111161086344E-2</v>
      </c>
    </row>
    <row r="596" spans="1:8" x14ac:dyDescent="0.3">
      <c r="A596" s="26">
        <v>39966</v>
      </c>
      <c r="B596" s="27">
        <v>7343.2</v>
      </c>
      <c r="C596" s="27">
        <v>7399.9</v>
      </c>
      <c r="D596" s="27">
        <v>7452.65</v>
      </c>
      <c r="E596" s="27">
        <v>7134.5</v>
      </c>
      <c r="F596" s="27" t="s">
        <v>630</v>
      </c>
      <c r="G596" s="28">
        <v>-2.8E-3</v>
      </c>
      <c r="H596">
        <f t="shared" si="15"/>
        <v>-7.6622657062933039E-3</v>
      </c>
    </row>
    <row r="597" spans="1:8" x14ac:dyDescent="0.3">
      <c r="A597" s="19">
        <v>39967</v>
      </c>
      <c r="B597" s="20">
        <v>7262.3</v>
      </c>
      <c r="C597" s="20">
        <v>7361.35</v>
      </c>
      <c r="D597" s="20">
        <v>7425.65</v>
      </c>
      <c r="E597" s="20">
        <v>7187.45</v>
      </c>
      <c r="F597" s="20" t="s">
        <v>631</v>
      </c>
      <c r="G597" s="21">
        <v>-1.0999999999999999E-2</v>
      </c>
      <c r="H597">
        <f t="shared" si="15"/>
        <v>-1.3455412390390374E-2</v>
      </c>
    </row>
    <row r="598" spans="1:8" x14ac:dyDescent="0.3">
      <c r="A598" s="26">
        <v>39968</v>
      </c>
      <c r="B598" s="27">
        <v>7349.9</v>
      </c>
      <c r="C598" s="27">
        <v>7176.8</v>
      </c>
      <c r="D598" s="27">
        <v>7362.55</v>
      </c>
      <c r="E598" s="27">
        <v>7111.95</v>
      </c>
      <c r="F598" s="27" t="s">
        <v>632</v>
      </c>
      <c r="G598" s="28">
        <v>1.21E-2</v>
      </c>
      <c r="H598" s="15">
        <f t="shared" si="15"/>
        <v>2.4119384683981643E-2</v>
      </c>
    </row>
    <row r="599" spans="1:8" x14ac:dyDescent="0.3">
      <c r="A599" s="19">
        <v>39969</v>
      </c>
      <c r="B599" s="20">
        <v>7343.3</v>
      </c>
      <c r="C599" s="20">
        <v>7418.8</v>
      </c>
      <c r="D599" s="20">
        <v>7448.7</v>
      </c>
      <c r="E599" s="20">
        <v>7308.85</v>
      </c>
      <c r="F599" s="20" t="s">
        <v>633</v>
      </c>
      <c r="G599" s="21">
        <v>-8.9999999999999998E-4</v>
      </c>
      <c r="H599">
        <f t="shared" si="15"/>
        <v>-1.0176848007764059E-2</v>
      </c>
    </row>
    <row r="600" spans="1:8" x14ac:dyDescent="0.3">
      <c r="A600" s="26">
        <v>39972</v>
      </c>
      <c r="B600" s="27">
        <v>6975.05</v>
      </c>
      <c r="C600" s="27">
        <v>7322.1</v>
      </c>
      <c r="D600" s="27">
        <v>7362.15</v>
      </c>
      <c r="E600" s="27">
        <v>6938.55</v>
      </c>
      <c r="F600" s="27" t="s">
        <v>634</v>
      </c>
      <c r="G600" s="28">
        <v>-5.0099999999999999E-2</v>
      </c>
      <c r="H600" s="15">
        <f t="shared" si="15"/>
        <v>-4.7397604512366694E-2</v>
      </c>
    </row>
    <row r="601" spans="1:8" x14ac:dyDescent="0.3">
      <c r="A601" s="19">
        <v>39973</v>
      </c>
      <c r="B601" s="20">
        <v>7185.75</v>
      </c>
      <c r="C601" s="20">
        <v>6909.5</v>
      </c>
      <c r="D601" s="20">
        <v>7207.05</v>
      </c>
      <c r="E601" s="20">
        <v>6909.5</v>
      </c>
      <c r="F601" s="20" t="s">
        <v>635</v>
      </c>
      <c r="G601" s="21">
        <v>3.0200000000000001E-2</v>
      </c>
      <c r="H601" s="15">
        <f t="shared" si="15"/>
        <v>3.9981185324553151E-2</v>
      </c>
    </row>
    <row r="602" spans="1:8" x14ac:dyDescent="0.3">
      <c r="A602" s="26">
        <v>39974</v>
      </c>
      <c r="B602" s="27">
        <v>7338.95</v>
      </c>
      <c r="C602" s="27">
        <v>7230.2</v>
      </c>
      <c r="D602" s="27">
        <v>7402</v>
      </c>
      <c r="E602" s="27">
        <v>7230.2</v>
      </c>
      <c r="F602" s="27" t="s">
        <v>636</v>
      </c>
      <c r="G602" s="28">
        <v>2.1299999999999999E-2</v>
      </c>
      <c r="H602">
        <f t="shared" si="15"/>
        <v>1.5041077701861636E-2</v>
      </c>
    </row>
    <row r="603" spans="1:8" x14ac:dyDescent="0.3">
      <c r="A603" s="19">
        <v>39975</v>
      </c>
      <c r="B603" s="20">
        <v>7251.65</v>
      </c>
      <c r="C603" s="20">
        <v>7368.85</v>
      </c>
      <c r="D603" s="20">
        <v>7368.85</v>
      </c>
      <c r="E603" s="20">
        <v>7176.4</v>
      </c>
      <c r="F603" s="20" t="s">
        <v>637</v>
      </c>
      <c r="G603" s="21">
        <v>-1.1900000000000001E-2</v>
      </c>
      <c r="H603">
        <f t="shared" si="15"/>
        <v>-1.5904788399818251E-2</v>
      </c>
    </row>
    <row r="604" spans="1:8" x14ac:dyDescent="0.3">
      <c r="A604" s="26">
        <v>39976</v>
      </c>
      <c r="B604" s="27">
        <v>7083.1</v>
      </c>
      <c r="C604" s="27">
        <v>7334.55</v>
      </c>
      <c r="D604" s="27">
        <v>7338.05</v>
      </c>
      <c r="E604" s="27">
        <v>7063.85</v>
      </c>
      <c r="F604" s="27" t="s">
        <v>638</v>
      </c>
      <c r="G604" s="28">
        <v>-2.3199999999999998E-2</v>
      </c>
      <c r="H604" s="15">
        <f t="shared" si="15"/>
        <v>-3.4282948510815224E-2</v>
      </c>
    </row>
    <row r="605" spans="1:8" x14ac:dyDescent="0.3">
      <c r="A605" s="19">
        <v>39979</v>
      </c>
      <c r="B605" s="20">
        <v>7081.2</v>
      </c>
      <c r="C605" s="20">
        <v>7013.55</v>
      </c>
      <c r="D605" s="20">
        <v>7192.85</v>
      </c>
      <c r="E605" s="20">
        <v>6986.05</v>
      </c>
      <c r="F605" s="20" t="s">
        <v>639</v>
      </c>
      <c r="G605" s="21">
        <v>-2.9999999999999997E-4</v>
      </c>
      <c r="H605">
        <f t="shared" si="15"/>
        <v>9.645614560386628E-3</v>
      </c>
    </row>
    <row r="606" spans="1:8" x14ac:dyDescent="0.3">
      <c r="A606" s="26">
        <v>39980</v>
      </c>
      <c r="B606" s="27">
        <v>7274.15</v>
      </c>
      <c r="C606" s="27">
        <v>7037.35</v>
      </c>
      <c r="D606" s="27">
        <v>7295.05</v>
      </c>
      <c r="E606" s="27">
        <v>6970.6</v>
      </c>
      <c r="F606" s="27" t="s">
        <v>640</v>
      </c>
      <c r="G606" s="28">
        <v>2.7199999999999998E-2</v>
      </c>
      <c r="H606" s="15">
        <f t="shared" si="15"/>
        <v>3.3649029819463189E-2</v>
      </c>
    </row>
    <row r="607" spans="1:8" x14ac:dyDescent="0.3">
      <c r="A607" s="19">
        <v>39981</v>
      </c>
      <c r="B607" s="20">
        <v>7081.75</v>
      </c>
      <c r="C607" s="20">
        <v>7275.1</v>
      </c>
      <c r="D607" s="20">
        <v>7339.25</v>
      </c>
      <c r="E607" s="20">
        <v>7032.6</v>
      </c>
      <c r="F607" s="20" t="s">
        <v>641</v>
      </c>
      <c r="G607" s="21">
        <v>-2.64E-2</v>
      </c>
      <c r="H607" s="15">
        <f t="shared" si="15"/>
        <v>-2.6576954268669895E-2</v>
      </c>
    </row>
    <row r="608" spans="1:8" x14ac:dyDescent="0.3">
      <c r="A608" s="26">
        <v>39982</v>
      </c>
      <c r="B608" s="27">
        <v>7081.15</v>
      </c>
      <c r="C608" s="27">
        <v>7082.75</v>
      </c>
      <c r="D608" s="27">
        <v>7251.95</v>
      </c>
      <c r="E608" s="27">
        <v>6967</v>
      </c>
      <c r="F608" s="27" t="s">
        <v>597</v>
      </c>
      <c r="G608" s="28">
        <v>-1E-4</v>
      </c>
      <c r="H608">
        <f t="shared" si="15"/>
        <v>-2.2590095654941426E-4</v>
      </c>
    </row>
    <row r="609" spans="1:8" x14ac:dyDescent="0.3">
      <c r="A609" s="19">
        <v>39983</v>
      </c>
      <c r="B609" s="20">
        <v>7223.55</v>
      </c>
      <c r="C609" s="20">
        <v>7147.95</v>
      </c>
      <c r="D609" s="20">
        <v>7262</v>
      </c>
      <c r="E609" s="20">
        <v>7017</v>
      </c>
      <c r="F609" s="20" t="s">
        <v>642</v>
      </c>
      <c r="G609" s="21">
        <v>2.01E-2</v>
      </c>
      <c r="H609">
        <f t="shared" si="15"/>
        <v>1.0576458984743929E-2</v>
      </c>
    </row>
    <row r="610" spans="1:8" x14ac:dyDescent="0.3">
      <c r="A610" s="26">
        <v>39986</v>
      </c>
      <c r="B610" s="27">
        <v>7229.55</v>
      </c>
      <c r="C610" s="27">
        <v>7261.5</v>
      </c>
      <c r="D610" s="27">
        <v>7402.85</v>
      </c>
      <c r="E610" s="27">
        <v>7196.95</v>
      </c>
      <c r="F610" s="27" t="s">
        <v>643</v>
      </c>
      <c r="G610" s="28">
        <v>8.0000000000000004E-4</v>
      </c>
      <c r="H610">
        <f t="shared" si="15"/>
        <v>-4.399917372443685E-3</v>
      </c>
    </row>
    <row r="611" spans="1:8" x14ac:dyDescent="0.3">
      <c r="A611" s="19">
        <v>39987</v>
      </c>
      <c r="B611" s="20">
        <v>7091.3</v>
      </c>
      <c r="C611" s="20">
        <v>7108</v>
      </c>
      <c r="D611" s="20">
        <v>7129.45</v>
      </c>
      <c r="E611" s="20">
        <v>6989.1</v>
      </c>
      <c r="F611" s="20" t="s">
        <v>644</v>
      </c>
      <c r="G611" s="21">
        <v>-1.9099999999999999E-2</v>
      </c>
      <c r="H611">
        <f t="shared" si="15"/>
        <v>-2.3494653911085846E-3</v>
      </c>
    </row>
    <row r="612" spans="1:8" x14ac:dyDescent="0.3">
      <c r="A612" s="26">
        <v>39988</v>
      </c>
      <c r="B612" s="27">
        <v>7107.9</v>
      </c>
      <c r="C612" s="27">
        <v>7147.1</v>
      </c>
      <c r="D612" s="27">
        <v>7147.1</v>
      </c>
      <c r="E612" s="27">
        <v>7015.4</v>
      </c>
      <c r="F612" s="27" t="s">
        <v>645</v>
      </c>
      <c r="G612" s="28">
        <v>2.3E-3</v>
      </c>
      <c r="H612">
        <f t="shared" si="15"/>
        <v>-5.4847420632145524E-3</v>
      </c>
    </row>
    <row r="613" spans="1:8" x14ac:dyDescent="0.3">
      <c r="A613" s="19">
        <v>39989</v>
      </c>
      <c r="B613" s="20">
        <v>7123</v>
      </c>
      <c r="C613" s="20">
        <v>7158.95</v>
      </c>
      <c r="D613" s="20">
        <v>7239.95</v>
      </c>
      <c r="E613" s="20">
        <v>7100.25</v>
      </c>
      <c r="F613" s="20" t="s">
        <v>646</v>
      </c>
      <c r="G613" s="21">
        <v>2.0999999999999999E-3</v>
      </c>
      <c r="H613">
        <f t="shared" si="15"/>
        <v>-5.0216861411240222E-3</v>
      </c>
    </row>
    <row r="614" spans="1:8" x14ac:dyDescent="0.3">
      <c r="A614" s="26">
        <v>39990</v>
      </c>
      <c r="B614" s="27">
        <v>7398.45</v>
      </c>
      <c r="C614" s="27">
        <v>7182.2</v>
      </c>
      <c r="D614" s="27">
        <v>7417.5</v>
      </c>
      <c r="E614" s="27">
        <v>7160</v>
      </c>
      <c r="F614" s="27" t="s">
        <v>647</v>
      </c>
      <c r="G614" s="28">
        <v>3.8699999999999998E-2</v>
      </c>
      <c r="H614" s="15">
        <f t="shared" si="15"/>
        <v>3.0109158753585254E-2</v>
      </c>
    </row>
    <row r="615" spans="1:8" x14ac:dyDescent="0.3">
      <c r="A615" s="19">
        <v>39993</v>
      </c>
      <c r="B615" s="20">
        <v>7508.6</v>
      </c>
      <c r="C615" s="20">
        <v>7446.45</v>
      </c>
      <c r="D615" s="20">
        <v>7626.95</v>
      </c>
      <c r="E615" s="20">
        <v>7381.8</v>
      </c>
      <c r="F615" s="20" t="s">
        <v>648</v>
      </c>
      <c r="G615" s="21">
        <v>1.49E-2</v>
      </c>
      <c r="H615">
        <f t="shared" si="15"/>
        <v>8.3462589556097932E-3</v>
      </c>
    </row>
    <row r="616" spans="1:8" x14ac:dyDescent="0.3">
      <c r="A616" s="26">
        <v>39994</v>
      </c>
      <c r="B616" s="27">
        <v>7338.85</v>
      </c>
      <c r="C616" s="27">
        <v>7538.65</v>
      </c>
      <c r="D616" s="27">
        <v>7577.6</v>
      </c>
      <c r="E616" s="27">
        <v>7303.35</v>
      </c>
      <c r="F616" s="27" t="s">
        <v>649</v>
      </c>
      <c r="G616" s="28">
        <v>-2.2599999999999999E-2</v>
      </c>
      <c r="H616" s="15">
        <f t="shared" si="15"/>
        <v>-2.6503419047176787E-2</v>
      </c>
    </row>
    <row r="617" spans="1:8" x14ac:dyDescent="0.3">
      <c r="A617" s="19">
        <v>39995</v>
      </c>
      <c r="B617" s="20">
        <v>7452.6</v>
      </c>
      <c r="C617" s="20">
        <v>7325.1</v>
      </c>
      <c r="D617" s="20">
        <v>7484.25</v>
      </c>
      <c r="E617" s="20">
        <v>7270.3</v>
      </c>
      <c r="F617" s="20" t="s">
        <v>650</v>
      </c>
      <c r="G617" s="21">
        <v>1.55E-2</v>
      </c>
      <c r="H617" s="15">
        <f t="shared" si="15"/>
        <v>1.7405905721423597E-2</v>
      </c>
    </row>
    <row r="618" spans="1:8" x14ac:dyDescent="0.3">
      <c r="A618" s="26">
        <v>39996</v>
      </c>
      <c r="B618" s="27">
        <v>7397.95</v>
      </c>
      <c r="C618" s="27">
        <v>7466.6</v>
      </c>
      <c r="D618" s="27">
        <v>7468.7</v>
      </c>
      <c r="E618" s="27">
        <v>7285.85</v>
      </c>
      <c r="F618" s="27" t="s">
        <v>651</v>
      </c>
      <c r="G618" s="28">
        <v>-7.3000000000000001E-3</v>
      </c>
      <c r="H618">
        <f t="shared" si="15"/>
        <v>-9.1942785203440042E-3</v>
      </c>
    </row>
    <row r="619" spans="1:8" x14ac:dyDescent="0.3">
      <c r="A619" s="19">
        <v>39997</v>
      </c>
      <c r="B619" s="20">
        <v>7566.05</v>
      </c>
      <c r="C619" s="20">
        <v>7344.55</v>
      </c>
      <c r="D619" s="20">
        <v>7586.7</v>
      </c>
      <c r="E619" s="20">
        <v>7318.45</v>
      </c>
      <c r="F619" s="20" t="s">
        <v>652</v>
      </c>
      <c r="G619" s="21">
        <v>2.2700000000000001E-2</v>
      </c>
      <c r="H619" s="15">
        <f t="shared" si="15"/>
        <v>3.0158416785235311E-2</v>
      </c>
    </row>
    <row r="620" spans="1:8" x14ac:dyDescent="0.3">
      <c r="A620" s="26">
        <v>40000</v>
      </c>
      <c r="B620" s="27">
        <v>6946.45</v>
      </c>
      <c r="C620" s="27">
        <v>7566.05</v>
      </c>
      <c r="D620" s="27">
        <v>7711.4</v>
      </c>
      <c r="E620" s="27">
        <v>6859.9</v>
      </c>
      <c r="F620" s="27" t="s">
        <v>653</v>
      </c>
      <c r="G620" s="28">
        <v>-8.1900000000000001E-2</v>
      </c>
      <c r="H620" s="15">
        <f t="shared" si="15"/>
        <v>-8.1892136583818553E-2</v>
      </c>
    </row>
    <row r="621" spans="1:8" x14ac:dyDescent="0.3">
      <c r="A621" s="19">
        <v>40001</v>
      </c>
      <c r="B621" s="20">
        <v>6952.6</v>
      </c>
      <c r="C621" s="20">
        <v>7007.2</v>
      </c>
      <c r="D621" s="20">
        <v>7087.45</v>
      </c>
      <c r="E621" s="20">
        <v>6873.75</v>
      </c>
      <c r="F621" s="20" t="s">
        <v>654</v>
      </c>
      <c r="G621" s="21">
        <v>8.9999999999999998E-4</v>
      </c>
      <c r="H621">
        <f t="shared" si="15"/>
        <v>-7.7919853864595635E-3</v>
      </c>
    </row>
    <row r="622" spans="1:8" x14ac:dyDescent="0.3">
      <c r="A622" s="26">
        <v>40002</v>
      </c>
      <c r="B622" s="27">
        <v>6661.75</v>
      </c>
      <c r="C622" s="27">
        <v>6870.25</v>
      </c>
      <c r="D622" s="27">
        <v>6870.25</v>
      </c>
      <c r="E622" s="27">
        <v>6619.3</v>
      </c>
      <c r="F622" s="27" t="s">
        <v>655</v>
      </c>
      <c r="G622" s="28">
        <v>-4.1799999999999997E-2</v>
      </c>
      <c r="H622" s="15">
        <f t="shared" si="15"/>
        <v>-3.0348240602598157E-2</v>
      </c>
    </row>
    <row r="623" spans="1:8" x14ac:dyDescent="0.3">
      <c r="A623" s="19">
        <v>40003</v>
      </c>
      <c r="B623" s="20">
        <v>6672.75</v>
      </c>
      <c r="C623" s="20">
        <v>6654.7</v>
      </c>
      <c r="D623" s="20">
        <v>6747.8</v>
      </c>
      <c r="E623" s="20">
        <v>6542.4</v>
      </c>
      <c r="F623" s="20" t="s">
        <v>656</v>
      </c>
      <c r="G623" s="21">
        <v>1.6999999999999999E-3</v>
      </c>
      <c r="H623">
        <f t="shared" si="15"/>
        <v>2.7123687018197938E-3</v>
      </c>
    </row>
    <row r="624" spans="1:8" x14ac:dyDescent="0.3">
      <c r="A624" s="26">
        <v>40004</v>
      </c>
      <c r="B624" s="27">
        <v>6520.6</v>
      </c>
      <c r="C624" s="27">
        <v>6673.95</v>
      </c>
      <c r="D624" s="27">
        <v>6761.3</v>
      </c>
      <c r="E624" s="27">
        <v>6469</v>
      </c>
      <c r="F624" s="27" t="s">
        <v>657</v>
      </c>
      <c r="G624" s="28">
        <v>-2.2800000000000001E-2</v>
      </c>
      <c r="H624" s="15">
        <f t="shared" si="15"/>
        <v>-2.2977397193565948E-2</v>
      </c>
    </row>
    <row r="625" spans="1:8" x14ac:dyDescent="0.3">
      <c r="A625" s="19">
        <v>40007</v>
      </c>
      <c r="B625" s="20">
        <v>6531.3</v>
      </c>
      <c r="C625" s="20">
        <v>6456.9</v>
      </c>
      <c r="D625" s="20">
        <v>6565.4</v>
      </c>
      <c r="E625" s="20">
        <v>6393.5</v>
      </c>
      <c r="F625" s="20" t="s">
        <v>658</v>
      </c>
      <c r="G625" s="21">
        <v>1.6000000000000001E-3</v>
      </c>
      <c r="H625">
        <f t="shared" si="15"/>
        <v>1.1522557264321973E-2</v>
      </c>
    </row>
    <row r="626" spans="1:8" x14ac:dyDescent="0.3">
      <c r="A626" s="26">
        <v>40008</v>
      </c>
      <c r="B626" s="27">
        <v>6756.4</v>
      </c>
      <c r="C626" s="27">
        <v>6649.5</v>
      </c>
      <c r="D626" s="27">
        <v>6787.15</v>
      </c>
      <c r="E626" s="27">
        <v>6649.5</v>
      </c>
      <c r="F626" s="27" t="s">
        <v>659</v>
      </c>
      <c r="G626" s="28">
        <v>3.4500000000000003E-2</v>
      </c>
      <c r="H626" s="15">
        <f t="shared" si="15"/>
        <v>1.6076396721557955E-2</v>
      </c>
    </row>
    <row r="627" spans="1:8" x14ac:dyDescent="0.3">
      <c r="A627" s="19">
        <v>40009</v>
      </c>
      <c r="B627" s="20">
        <v>6938.7</v>
      </c>
      <c r="C627" s="20">
        <v>6827.75</v>
      </c>
      <c r="D627" s="20">
        <v>6979.3</v>
      </c>
      <c r="E627" s="20">
        <v>6736.55</v>
      </c>
      <c r="F627" s="20" t="s">
        <v>660</v>
      </c>
      <c r="G627" s="21">
        <v>2.7E-2</v>
      </c>
      <c r="H627" s="15">
        <f t="shared" si="15"/>
        <v>1.62498626926879E-2</v>
      </c>
    </row>
    <row r="628" spans="1:8" x14ac:dyDescent="0.3">
      <c r="A628" s="26">
        <v>40010</v>
      </c>
      <c r="B628" s="27">
        <v>6912.4</v>
      </c>
      <c r="C628" s="27">
        <v>7028.5</v>
      </c>
      <c r="D628" s="27">
        <v>7066.1</v>
      </c>
      <c r="E628" s="27">
        <v>6859.3</v>
      </c>
      <c r="F628" s="27" t="s">
        <v>661</v>
      </c>
      <c r="G628" s="28">
        <v>-3.8E-3</v>
      </c>
      <c r="H628">
        <f t="shared" si="15"/>
        <v>-1.651846055346096E-2</v>
      </c>
    </row>
    <row r="629" spans="1:8" x14ac:dyDescent="0.3">
      <c r="A629" s="19">
        <v>40011</v>
      </c>
      <c r="B629" s="20">
        <v>7231.05</v>
      </c>
      <c r="C629" s="20">
        <v>6897.2</v>
      </c>
      <c r="D629" s="20">
        <v>7253.3</v>
      </c>
      <c r="E629" s="20">
        <v>6897.2</v>
      </c>
      <c r="F629" s="20" t="s">
        <v>662</v>
      </c>
      <c r="G629" s="21">
        <v>4.6100000000000002E-2</v>
      </c>
      <c r="H629" s="15">
        <f t="shared" si="15"/>
        <v>4.8403700052195145E-2</v>
      </c>
    </row>
    <row r="630" spans="1:8" x14ac:dyDescent="0.3">
      <c r="A630" s="26">
        <v>40014</v>
      </c>
      <c r="B630" s="27">
        <v>7530.2</v>
      </c>
      <c r="C630" s="27">
        <v>7273.95</v>
      </c>
      <c r="D630" s="27">
        <v>7546.35</v>
      </c>
      <c r="E630" s="27">
        <v>7239.4</v>
      </c>
      <c r="F630" s="27" t="s">
        <v>606</v>
      </c>
      <c r="G630" s="28">
        <v>4.1399999999999999E-2</v>
      </c>
      <c r="H630" s="15">
        <f t="shared" si="15"/>
        <v>3.5228452216471105E-2</v>
      </c>
    </row>
    <row r="631" spans="1:8" x14ac:dyDescent="0.3">
      <c r="A631" s="19">
        <v>40015</v>
      </c>
      <c r="B631" s="20">
        <v>7430.4</v>
      </c>
      <c r="C631" s="20">
        <v>7547.5</v>
      </c>
      <c r="D631" s="20">
        <v>7547.5</v>
      </c>
      <c r="E631" s="20">
        <v>7385.55</v>
      </c>
      <c r="F631" s="20" t="s">
        <v>663</v>
      </c>
      <c r="G631" s="21">
        <v>-1.3299999999999999E-2</v>
      </c>
      <c r="H631">
        <f t="shared" si="15"/>
        <v>-1.5515071215634365E-2</v>
      </c>
    </row>
    <row r="632" spans="1:8" x14ac:dyDescent="0.3">
      <c r="A632" s="26">
        <v>40016</v>
      </c>
      <c r="B632" s="27">
        <v>7329.55</v>
      </c>
      <c r="C632" s="27">
        <v>7464.9</v>
      </c>
      <c r="D632" s="27">
        <v>7614.75</v>
      </c>
      <c r="E632" s="27">
        <v>7289.85</v>
      </c>
      <c r="F632" s="27" t="s">
        <v>664</v>
      </c>
      <c r="G632" s="28">
        <v>-1.3599999999999999E-2</v>
      </c>
      <c r="H632" s="15">
        <f t="shared" si="15"/>
        <v>-1.813152219051822E-2</v>
      </c>
    </row>
    <row r="633" spans="1:8" x14ac:dyDescent="0.3">
      <c r="A633" s="19">
        <v>40017</v>
      </c>
      <c r="B633" s="20">
        <v>7473.5</v>
      </c>
      <c r="C633" s="20">
        <v>7421.35</v>
      </c>
      <c r="D633" s="20">
        <v>7513.75</v>
      </c>
      <c r="E633" s="20">
        <v>7369.3</v>
      </c>
      <c r="F633" s="20" t="s">
        <v>665</v>
      </c>
      <c r="G633" s="21">
        <v>1.9599999999999999E-2</v>
      </c>
      <c r="H633">
        <f t="shared" si="15"/>
        <v>7.0270233852330957E-3</v>
      </c>
    </row>
    <row r="634" spans="1:8" x14ac:dyDescent="0.3">
      <c r="A634" s="26">
        <v>40018</v>
      </c>
      <c r="B634" s="27">
        <v>7385.55</v>
      </c>
      <c r="C634" s="27">
        <v>7536.85</v>
      </c>
      <c r="D634" s="27">
        <v>7552.6</v>
      </c>
      <c r="E634" s="27">
        <v>7351.3</v>
      </c>
      <c r="F634" s="27" t="s">
        <v>440</v>
      </c>
      <c r="G634" s="28">
        <v>-1.18E-2</v>
      </c>
      <c r="H634" s="15">
        <f t="shared" si="15"/>
        <v>-2.0074699642423581E-2</v>
      </c>
    </row>
    <row r="635" spans="1:8" x14ac:dyDescent="0.3">
      <c r="A635" s="19">
        <v>40021</v>
      </c>
      <c r="B635" s="20">
        <v>7398.65</v>
      </c>
      <c r="C635" s="20">
        <v>7441.6</v>
      </c>
      <c r="D635" s="20">
        <v>7485.75</v>
      </c>
      <c r="E635" s="20">
        <v>7343.4</v>
      </c>
      <c r="F635" s="20" t="s">
        <v>666</v>
      </c>
      <c r="G635" s="21">
        <v>1.8E-3</v>
      </c>
      <c r="H635">
        <f t="shared" si="15"/>
        <v>-5.7716082562890673E-3</v>
      </c>
    </row>
    <row r="636" spans="1:8" x14ac:dyDescent="0.3">
      <c r="A636" s="26">
        <v>40022</v>
      </c>
      <c r="B636" s="27">
        <v>7312.55</v>
      </c>
      <c r="C636" s="27">
        <v>7419.3</v>
      </c>
      <c r="D636" s="27">
        <v>7430.2</v>
      </c>
      <c r="E636" s="27">
        <v>7261.3</v>
      </c>
      <c r="F636" s="27" t="s">
        <v>667</v>
      </c>
      <c r="G636" s="28">
        <v>-1.1599999999999999E-2</v>
      </c>
      <c r="H636">
        <f t="shared" si="15"/>
        <v>-1.4388149825455231E-2</v>
      </c>
    </row>
    <row r="637" spans="1:8" x14ac:dyDescent="0.3">
      <c r="A637" s="19">
        <v>40023</v>
      </c>
      <c r="B637" s="20">
        <v>7224.2</v>
      </c>
      <c r="C637" s="20">
        <v>7225.05</v>
      </c>
      <c r="D637" s="20">
        <v>7288.3</v>
      </c>
      <c r="E637" s="20">
        <v>7092.05</v>
      </c>
      <c r="F637" s="20" t="s">
        <v>668</v>
      </c>
      <c r="G637" s="21">
        <v>-1.21E-2</v>
      </c>
      <c r="H637">
        <f t="shared" si="15"/>
        <v>-1.1764624466271704E-4</v>
      </c>
    </row>
    <row r="638" spans="1:8" x14ac:dyDescent="0.3">
      <c r="A638" s="26">
        <v>40024</v>
      </c>
      <c r="B638" s="27">
        <v>7389.7</v>
      </c>
      <c r="C638" s="27">
        <v>7208</v>
      </c>
      <c r="D638" s="27">
        <v>7428.55</v>
      </c>
      <c r="E638" s="27">
        <v>7178.25</v>
      </c>
      <c r="F638" s="27" t="s">
        <v>669</v>
      </c>
      <c r="G638" s="28">
        <v>2.29E-2</v>
      </c>
      <c r="H638" s="15">
        <f t="shared" si="15"/>
        <v>2.5208102108768012E-2</v>
      </c>
    </row>
    <row r="639" spans="1:8" x14ac:dyDescent="0.3">
      <c r="A639" s="19">
        <v>40025</v>
      </c>
      <c r="B639" s="20">
        <v>7544.5</v>
      </c>
      <c r="C639" s="20">
        <v>7472.05</v>
      </c>
      <c r="D639" s="20">
        <v>7611.7</v>
      </c>
      <c r="E639" s="20">
        <v>7472.05</v>
      </c>
      <c r="F639" s="20" t="s">
        <v>567</v>
      </c>
      <c r="G639" s="21">
        <v>2.0899999999999998E-2</v>
      </c>
      <c r="H639">
        <f t="shared" si="15"/>
        <v>9.6961342603435231E-3</v>
      </c>
    </row>
    <row r="640" spans="1:8" x14ac:dyDescent="0.3">
      <c r="A640" s="26">
        <v>40028</v>
      </c>
      <c r="B640" s="27">
        <v>7650.1</v>
      </c>
      <c r="C640" s="27">
        <v>7564.05</v>
      </c>
      <c r="D640" s="27">
        <v>7674.8</v>
      </c>
      <c r="E640" s="27">
        <v>7514.7</v>
      </c>
      <c r="F640" s="27" t="s">
        <v>670</v>
      </c>
      <c r="G640" s="28">
        <v>1.4E-2</v>
      </c>
      <c r="H640">
        <f t="shared" si="15"/>
        <v>1.1376180749730657E-2</v>
      </c>
    </row>
    <row r="641" spans="1:8" x14ac:dyDescent="0.3">
      <c r="A641" s="19">
        <v>40029</v>
      </c>
      <c r="B641" s="20">
        <v>7617.8</v>
      </c>
      <c r="C641" s="20">
        <v>7656.65</v>
      </c>
      <c r="D641" s="20">
        <v>7720.35</v>
      </c>
      <c r="E641" s="20">
        <v>7571.9</v>
      </c>
      <c r="F641" s="20" t="s">
        <v>671</v>
      </c>
      <c r="G641" s="21">
        <v>-4.1999999999999997E-3</v>
      </c>
      <c r="H641">
        <f t="shared" si="15"/>
        <v>-5.0740206225959733E-3</v>
      </c>
    </row>
    <row r="642" spans="1:8" x14ac:dyDescent="0.3">
      <c r="A642" s="26">
        <v>40030</v>
      </c>
      <c r="B642" s="27">
        <v>7607.5</v>
      </c>
      <c r="C642" s="27">
        <v>7642</v>
      </c>
      <c r="D642" s="27">
        <v>7656.2</v>
      </c>
      <c r="E642" s="27">
        <v>7516</v>
      </c>
      <c r="F642" s="27" t="s">
        <v>143</v>
      </c>
      <c r="G642" s="28">
        <v>-1.4E-3</v>
      </c>
      <c r="H642">
        <f t="shared" si="15"/>
        <v>-4.5145249934572104E-3</v>
      </c>
    </row>
    <row r="643" spans="1:8" x14ac:dyDescent="0.3">
      <c r="A643" s="19">
        <v>40031</v>
      </c>
      <c r="B643" s="20">
        <v>7471.8</v>
      </c>
      <c r="C643" s="20">
        <v>7596.4</v>
      </c>
      <c r="D643" s="20">
        <v>7690.95</v>
      </c>
      <c r="E643" s="20">
        <v>7445.35</v>
      </c>
      <c r="F643" s="20" t="s">
        <v>672</v>
      </c>
      <c r="G643" s="21">
        <v>-1.78E-2</v>
      </c>
      <c r="H643">
        <f t="shared" si="15"/>
        <v>-1.6402506450423814E-2</v>
      </c>
    </row>
    <row r="644" spans="1:8" x14ac:dyDescent="0.3">
      <c r="A644" s="26">
        <v>40032</v>
      </c>
      <c r="B644" s="27">
        <v>7249.5</v>
      </c>
      <c r="C644" s="27">
        <v>7394.7</v>
      </c>
      <c r="D644" s="27">
        <v>7461.45</v>
      </c>
      <c r="E644" s="27">
        <v>7226.7</v>
      </c>
      <c r="F644" s="27" t="s">
        <v>544</v>
      </c>
      <c r="G644" s="28">
        <v>-2.98E-2</v>
      </c>
      <c r="H644" s="15">
        <f t="shared" si="15"/>
        <v>-1.9635685017647751E-2</v>
      </c>
    </row>
    <row r="645" spans="1:8" x14ac:dyDescent="0.3">
      <c r="A645" s="19">
        <v>40035</v>
      </c>
      <c r="B645" s="20">
        <v>7160</v>
      </c>
      <c r="C645" s="20">
        <v>7363.6</v>
      </c>
      <c r="D645" s="20">
        <v>7387.65</v>
      </c>
      <c r="E645" s="20">
        <v>7126.85</v>
      </c>
      <c r="F645" s="20" t="s">
        <v>673</v>
      </c>
      <c r="G645" s="21">
        <v>-1.23E-2</v>
      </c>
      <c r="H645" s="15">
        <f t="shared" si="15"/>
        <v>-2.7649519256885267E-2</v>
      </c>
    </row>
    <row r="646" spans="1:8" x14ac:dyDescent="0.3">
      <c r="A646" s="26">
        <v>40036</v>
      </c>
      <c r="B646" s="27">
        <v>7218.25</v>
      </c>
      <c r="C646" s="27">
        <v>7161.25</v>
      </c>
      <c r="D646" s="27">
        <v>7290.35</v>
      </c>
      <c r="E646" s="27">
        <v>7129</v>
      </c>
      <c r="F646" s="27" t="s">
        <v>674</v>
      </c>
      <c r="G646" s="28">
        <v>8.0999999999999996E-3</v>
      </c>
      <c r="H646">
        <f t="shared" si="15"/>
        <v>7.9595042764880435E-3</v>
      </c>
    </row>
    <row r="647" spans="1:8" x14ac:dyDescent="0.3">
      <c r="A647" s="19">
        <v>40037</v>
      </c>
      <c r="B647" s="20">
        <v>7172.05</v>
      </c>
      <c r="C647" s="20">
        <v>7144.05</v>
      </c>
      <c r="D647" s="20">
        <v>7198.8</v>
      </c>
      <c r="E647" s="20">
        <v>6988.55</v>
      </c>
      <c r="F647" s="20" t="s">
        <v>675</v>
      </c>
      <c r="G647" s="21">
        <v>-6.4000000000000003E-3</v>
      </c>
      <c r="H647">
        <f t="shared" ref="H647:H710" si="16">(B647-C647)/C647</f>
        <v>3.919345469306626E-3</v>
      </c>
    </row>
    <row r="648" spans="1:8" x14ac:dyDescent="0.3">
      <c r="A648" s="26">
        <v>40038</v>
      </c>
      <c r="B648" s="27">
        <v>7472.4</v>
      </c>
      <c r="C648" s="27">
        <v>7293.4</v>
      </c>
      <c r="D648" s="27">
        <v>7489.25</v>
      </c>
      <c r="E648" s="27">
        <v>7293.4</v>
      </c>
      <c r="F648" s="27" t="s">
        <v>676</v>
      </c>
      <c r="G648" s="28">
        <v>4.19E-2</v>
      </c>
      <c r="H648" s="15">
        <f t="shared" si="16"/>
        <v>2.4542737269311981E-2</v>
      </c>
    </row>
    <row r="649" spans="1:8" x14ac:dyDescent="0.3">
      <c r="A649" s="19">
        <v>40039</v>
      </c>
      <c r="B649" s="20">
        <v>7418.95</v>
      </c>
      <c r="C649" s="20">
        <v>7502.95</v>
      </c>
      <c r="D649" s="20">
        <v>7502.95</v>
      </c>
      <c r="E649" s="20">
        <v>7373.35</v>
      </c>
      <c r="F649" s="20" t="s">
        <v>677</v>
      </c>
      <c r="G649" s="21">
        <v>-7.1999999999999998E-3</v>
      </c>
      <c r="H649">
        <f t="shared" si="16"/>
        <v>-1.1195596398749825E-2</v>
      </c>
    </row>
    <row r="650" spans="1:8" x14ac:dyDescent="0.3">
      <c r="A650" s="26">
        <v>40042</v>
      </c>
      <c r="B650" s="27">
        <v>7104.85</v>
      </c>
      <c r="C650" s="27">
        <v>7311.9</v>
      </c>
      <c r="D650" s="27">
        <v>7311.9</v>
      </c>
      <c r="E650" s="27">
        <v>7085.25</v>
      </c>
      <c r="F650" s="27" t="s">
        <v>418</v>
      </c>
      <c r="G650" s="28">
        <v>-4.2299999999999997E-2</v>
      </c>
      <c r="H650" s="15">
        <f t="shared" si="16"/>
        <v>-2.8316853348650733E-2</v>
      </c>
    </row>
    <row r="651" spans="1:8" x14ac:dyDescent="0.3">
      <c r="A651" s="19">
        <v>40043</v>
      </c>
      <c r="B651" s="20">
        <v>7207.25</v>
      </c>
      <c r="C651" s="20">
        <v>7111.2</v>
      </c>
      <c r="D651" s="20">
        <v>7291.9</v>
      </c>
      <c r="E651" s="20">
        <v>7098.65</v>
      </c>
      <c r="F651" s="20" t="s">
        <v>564</v>
      </c>
      <c r="G651" s="21">
        <v>1.44E-2</v>
      </c>
      <c r="H651">
        <f t="shared" si="16"/>
        <v>1.3506862414219847E-2</v>
      </c>
    </row>
    <row r="652" spans="1:8" x14ac:dyDescent="0.3">
      <c r="A652" s="26">
        <v>40044</v>
      </c>
      <c r="B652" s="27">
        <v>7106.7</v>
      </c>
      <c r="C652" s="27">
        <v>7214.8</v>
      </c>
      <c r="D652" s="27">
        <v>7241.4</v>
      </c>
      <c r="E652" s="27">
        <v>6998.8</v>
      </c>
      <c r="F652" s="27" t="s">
        <v>331</v>
      </c>
      <c r="G652" s="28">
        <v>-1.4E-2</v>
      </c>
      <c r="H652">
        <f t="shared" si="16"/>
        <v>-1.4983090314353879E-2</v>
      </c>
    </row>
    <row r="653" spans="1:8" x14ac:dyDescent="0.3">
      <c r="A653" s="19">
        <v>40045</v>
      </c>
      <c r="B653" s="20">
        <v>7261.2</v>
      </c>
      <c r="C653" s="20">
        <v>7168.55</v>
      </c>
      <c r="D653" s="20">
        <v>7308.65</v>
      </c>
      <c r="E653" s="20">
        <v>7168.55</v>
      </c>
      <c r="F653" s="20" t="s">
        <v>678</v>
      </c>
      <c r="G653" s="21">
        <v>2.1700000000000001E-2</v>
      </c>
      <c r="H653">
        <f t="shared" si="16"/>
        <v>1.2924510535603383E-2</v>
      </c>
    </row>
    <row r="654" spans="1:8" x14ac:dyDescent="0.3">
      <c r="A654" s="26">
        <v>40046</v>
      </c>
      <c r="B654" s="27">
        <v>7377.1</v>
      </c>
      <c r="C654" s="27">
        <v>7249.8</v>
      </c>
      <c r="D654" s="27">
        <v>7404.7</v>
      </c>
      <c r="E654" s="27">
        <v>7145.85</v>
      </c>
      <c r="F654" s="27" t="s">
        <v>679</v>
      </c>
      <c r="G654" s="28">
        <v>1.6E-2</v>
      </c>
      <c r="H654" s="15">
        <f t="shared" si="16"/>
        <v>1.7559105078760819E-2</v>
      </c>
    </row>
    <row r="655" spans="1:8" x14ac:dyDescent="0.3">
      <c r="A655" s="19">
        <v>40049</v>
      </c>
      <c r="B655" s="20">
        <v>7507.4</v>
      </c>
      <c r="C655" s="20">
        <v>7472.6</v>
      </c>
      <c r="D655" s="20">
        <v>7536.1</v>
      </c>
      <c r="E655" s="20">
        <v>7472.6</v>
      </c>
      <c r="F655" s="20" t="s">
        <v>680</v>
      </c>
      <c r="G655" s="21">
        <v>1.77E-2</v>
      </c>
      <c r="H655">
        <f t="shared" si="16"/>
        <v>4.6570136231029726E-3</v>
      </c>
    </row>
    <row r="656" spans="1:8" x14ac:dyDescent="0.3">
      <c r="A656" s="26">
        <v>40050</v>
      </c>
      <c r="B656" s="27">
        <v>7424.5</v>
      </c>
      <c r="C656" s="27">
        <v>7506.95</v>
      </c>
      <c r="D656" s="27">
        <v>7506.95</v>
      </c>
      <c r="E656" s="27">
        <v>7366</v>
      </c>
      <c r="F656" s="27" t="s">
        <v>327</v>
      </c>
      <c r="G656" s="28">
        <v>-1.0999999999999999E-2</v>
      </c>
      <c r="H656">
        <f t="shared" si="16"/>
        <v>-1.0983155609135511E-2</v>
      </c>
    </row>
    <row r="657" spans="1:8" x14ac:dyDescent="0.3">
      <c r="A657" s="19">
        <v>40051</v>
      </c>
      <c r="B657" s="20">
        <v>7418.35</v>
      </c>
      <c r="C657" s="20">
        <v>7466.25</v>
      </c>
      <c r="D657" s="20">
        <v>7489.45</v>
      </c>
      <c r="E657" s="20">
        <v>7385.5</v>
      </c>
      <c r="F657" s="20" t="s">
        <v>400</v>
      </c>
      <c r="G657" s="21">
        <v>-8.0000000000000004E-4</v>
      </c>
      <c r="H657">
        <f t="shared" si="16"/>
        <v>-6.4155365812823889E-3</v>
      </c>
    </row>
    <row r="658" spans="1:8" x14ac:dyDescent="0.3">
      <c r="A658" s="26">
        <v>40052</v>
      </c>
      <c r="B658" s="27">
        <v>7385.65</v>
      </c>
      <c r="C658" s="27">
        <v>7395.5</v>
      </c>
      <c r="D658" s="27">
        <v>7438.05</v>
      </c>
      <c r="E658" s="27">
        <v>7366.85</v>
      </c>
      <c r="F658" s="27" t="s">
        <v>681</v>
      </c>
      <c r="G658" s="28">
        <v>-4.4000000000000003E-3</v>
      </c>
      <c r="H658">
        <f t="shared" si="16"/>
        <v>-1.3318910148063504E-3</v>
      </c>
    </row>
    <row r="659" spans="1:8" x14ac:dyDescent="0.3">
      <c r="A659" s="19">
        <v>40053</v>
      </c>
      <c r="B659" s="20">
        <v>7482.4</v>
      </c>
      <c r="C659" s="20">
        <v>7407.55</v>
      </c>
      <c r="D659" s="20">
        <v>7520.35</v>
      </c>
      <c r="E659" s="20">
        <v>7377.9</v>
      </c>
      <c r="F659" s="20" t="s">
        <v>382</v>
      </c>
      <c r="G659" s="21">
        <v>1.3100000000000001E-2</v>
      </c>
      <c r="H659">
        <f t="shared" si="16"/>
        <v>1.0104555487306795E-2</v>
      </c>
    </row>
    <row r="660" spans="1:8" x14ac:dyDescent="0.3">
      <c r="A660" s="26">
        <v>40056</v>
      </c>
      <c r="B660" s="27">
        <v>7431.65</v>
      </c>
      <c r="C660" s="27">
        <v>7382</v>
      </c>
      <c r="D660" s="27">
        <v>7470.6</v>
      </c>
      <c r="E660" s="27">
        <v>7377.3</v>
      </c>
      <c r="F660" s="27" t="s">
        <v>682</v>
      </c>
      <c r="G660" s="28">
        <v>-6.7999999999999996E-3</v>
      </c>
      <c r="H660">
        <f t="shared" si="16"/>
        <v>6.7258195610945051E-3</v>
      </c>
    </row>
    <row r="661" spans="1:8" x14ac:dyDescent="0.3">
      <c r="A661" s="19">
        <v>40057</v>
      </c>
      <c r="B661" s="20">
        <v>7377.2</v>
      </c>
      <c r="C661" s="20">
        <v>7459.6</v>
      </c>
      <c r="D661" s="20">
        <v>7577.4</v>
      </c>
      <c r="E661" s="20">
        <v>7343</v>
      </c>
      <c r="F661" s="20" t="s">
        <v>683</v>
      </c>
      <c r="G661" s="21">
        <v>-7.3000000000000001E-3</v>
      </c>
      <c r="H661">
        <f t="shared" si="16"/>
        <v>-1.1046168695372479E-2</v>
      </c>
    </row>
    <row r="662" spans="1:8" x14ac:dyDescent="0.3">
      <c r="A662" s="26">
        <v>40058</v>
      </c>
      <c r="B662" s="27">
        <v>7339.55</v>
      </c>
      <c r="C662" s="27">
        <v>7326.9</v>
      </c>
      <c r="D662" s="27">
        <v>7395.65</v>
      </c>
      <c r="E662" s="27">
        <v>7292.7</v>
      </c>
      <c r="F662" s="27" t="s">
        <v>684</v>
      </c>
      <c r="G662" s="28">
        <v>-5.1000000000000004E-3</v>
      </c>
      <c r="H662">
        <f t="shared" si="16"/>
        <v>1.7265146241931166E-3</v>
      </c>
    </row>
    <row r="663" spans="1:8" x14ac:dyDescent="0.3">
      <c r="A663" s="19">
        <v>40059</v>
      </c>
      <c r="B663" s="20">
        <v>7351</v>
      </c>
      <c r="C663" s="20">
        <v>7358</v>
      </c>
      <c r="D663" s="20">
        <v>7423.4</v>
      </c>
      <c r="E663" s="20">
        <v>7324.7</v>
      </c>
      <c r="F663" s="20" t="s">
        <v>685</v>
      </c>
      <c r="G663" s="21">
        <v>1.6000000000000001E-3</v>
      </c>
      <c r="H663">
        <f t="shared" si="16"/>
        <v>-9.5134547431367214E-4</v>
      </c>
    </row>
    <row r="664" spans="1:8" x14ac:dyDescent="0.3">
      <c r="A664" s="26">
        <v>40060</v>
      </c>
      <c r="B664" s="27">
        <v>7444.15</v>
      </c>
      <c r="C664" s="27">
        <v>7382.35</v>
      </c>
      <c r="D664" s="27">
        <v>7468.45</v>
      </c>
      <c r="E664" s="27">
        <v>7346.3</v>
      </c>
      <c r="F664" s="27" t="s">
        <v>686</v>
      </c>
      <c r="G664" s="28">
        <v>1.2699999999999999E-2</v>
      </c>
      <c r="H664">
        <f t="shared" si="16"/>
        <v>8.3713180762222429E-3</v>
      </c>
    </row>
    <row r="665" spans="1:8" x14ac:dyDescent="0.3">
      <c r="A665" s="19">
        <v>40063</v>
      </c>
      <c r="B665" s="20">
        <v>7650.65</v>
      </c>
      <c r="C665" s="20">
        <v>7503.15</v>
      </c>
      <c r="D665" s="20">
        <v>7662.75</v>
      </c>
      <c r="E665" s="20">
        <v>7495.4</v>
      </c>
      <c r="F665" s="20" t="s">
        <v>687</v>
      </c>
      <c r="G665" s="21">
        <v>2.7699999999999999E-2</v>
      </c>
      <c r="H665" s="15">
        <f t="shared" si="16"/>
        <v>1.9658410134410217E-2</v>
      </c>
    </row>
    <row r="666" spans="1:8" x14ac:dyDescent="0.3">
      <c r="A666" s="26">
        <v>40064</v>
      </c>
      <c r="B666" s="27">
        <v>7717.9</v>
      </c>
      <c r="C666" s="27">
        <v>7692.2</v>
      </c>
      <c r="D666" s="27">
        <v>7775.1</v>
      </c>
      <c r="E666" s="27">
        <v>7655.4</v>
      </c>
      <c r="F666" s="27" t="s">
        <v>688</v>
      </c>
      <c r="G666" s="28">
        <v>8.8000000000000005E-3</v>
      </c>
      <c r="H666">
        <f t="shared" si="16"/>
        <v>3.3410467746548215E-3</v>
      </c>
    </row>
    <row r="667" spans="1:8" x14ac:dyDescent="0.3">
      <c r="A667" s="19">
        <v>40065</v>
      </c>
      <c r="B667" s="20">
        <v>7776.2</v>
      </c>
      <c r="C667" s="20">
        <v>7694.65</v>
      </c>
      <c r="D667" s="20">
        <v>7790.55</v>
      </c>
      <c r="E667" s="20">
        <v>7688.75</v>
      </c>
      <c r="F667" s="20" t="s">
        <v>689</v>
      </c>
      <c r="G667" s="21">
        <v>7.6E-3</v>
      </c>
      <c r="H667">
        <f t="shared" si="16"/>
        <v>1.0598272825924531E-2</v>
      </c>
    </row>
    <row r="668" spans="1:8" x14ac:dyDescent="0.3">
      <c r="A668" s="26">
        <v>40066</v>
      </c>
      <c r="B668" s="27">
        <v>7828.3</v>
      </c>
      <c r="C668" s="27">
        <v>7862.05</v>
      </c>
      <c r="D668" s="27">
        <v>7944.65</v>
      </c>
      <c r="E668" s="27">
        <v>7794.4</v>
      </c>
      <c r="F668" s="27" t="s">
        <v>690</v>
      </c>
      <c r="G668" s="28">
        <v>6.7000000000000002E-3</v>
      </c>
      <c r="H668">
        <f t="shared" si="16"/>
        <v>-4.2927735132694397E-3</v>
      </c>
    </row>
    <row r="669" spans="1:8" x14ac:dyDescent="0.3">
      <c r="A669" s="19">
        <v>40067</v>
      </c>
      <c r="B669" s="20">
        <v>7914.95</v>
      </c>
      <c r="C669" s="20">
        <v>7928</v>
      </c>
      <c r="D669" s="20">
        <v>7931.9</v>
      </c>
      <c r="E669" s="20">
        <v>7803.15</v>
      </c>
      <c r="F669" s="20" t="s">
        <v>449</v>
      </c>
      <c r="G669" s="21">
        <v>1.11E-2</v>
      </c>
      <c r="H669">
        <f t="shared" si="16"/>
        <v>-1.6460645812311026E-3</v>
      </c>
    </row>
    <row r="670" spans="1:8" x14ac:dyDescent="0.3">
      <c r="A670" s="26">
        <v>40070</v>
      </c>
      <c r="B670" s="27">
        <v>7985.6</v>
      </c>
      <c r="C670" s="27">
        <v>7879.45</v>
      </c>
      <c r="D670" s="27">
        <v>8005.05</v>
      </c>
      <c r="E670" s="27">
        <v>7877.95</v>
      </c>
      <c r="F670" s="27" t="s">
        <v>691</v>
      </c>
      <c r="G670" s="28">
        <v>8.8999999999999999E-3</v>
      </c>
      <c r="H670">
        <f t="shared" si="16"/>
        <v>1.3471752470032877E-2</v>
      </c>
    </row>
    <row r="671" spans="1:8" x14ac:dyDescent="0.3">
      <c r="A671" s="19">
        <v>40071</v>
      </c>
      <c r="B671" s="20">
        <v>8210.7000000000007</v>
      </c>
      <c r="C671" s="20">
        <v>8000.4</v>
      </c>
      <c r="D671" s="20">
        <v>8225.2999999999993</v>
      </c>
      <c r="E671" s="20">
        <v>8000.4</v>
      </c>
      <c r="F671" s="20" t="s">
        <v>692</v>
      </c>
      <c r="G671" s="21">
        <v>2.8199999999999999E-2</v>
      </c>
      <c r="H671" s="15">
        <f t="shared" si="16"/>
        <v>2.6286185690715603E-2</v>
      </c>
    </row>
    <row r="672" spans="1:8" x14ac:dyDescent="0.3">
      <c r="A672" s="26">
        <v>40072</v>
      </c>
      <c r="B672" s="27">
        <v>8362.7999999999993</v>
      </c>
      <c r="C672" s="27">
        <v>8290.4500000000007</v>
      </c>
      <c r="D672" s="27">
        <v>8374.85</v>
      </c>
      <c r="E672" s="27">
        <v>8273.75</v>
      </c>
      <c r="F672" s="27" t="s">
        <v>693</v>
      </c>
      <c r="G672" s="28">
        <v>1.8499999999999999E-2</v>
      </c>
      <c r="H672">
        <f t="shared" si="16"/>
        <v>8.7269086720260704E-3</v>
      </c>
    </row>
    <row r="673" spans="1:8" x14ac:dyDescent="0.3">
      <c r="A673" s="19">
        <v>40073</v>
      </c>
      <c r="B673" s="20">
        <v>8433.35</v>
      </c>
      <c r="C673" s="20">
        <v>8446.1</v>
      </c>
      <c r="D673" s="20">
        <v>8495.9500000000007</v>
      </c>
      <c r="E673" s="20">
        <v>8398.7000000000007</v>
      </c>
      <c r="F673" s="20" t="s">
        <v>694</v>
      </c>
      <c r="G673" s="21">
        <v>8.3999999999999995E-3</v>
      </c>
      <c r="H673">
        <f t="shared" si="16"/>
        <v>-1.5095724653982311E-3</v>
      </c>
    </row>
    <row r="674" spans="1:8" x14ac:dyDescent="0.3">
      <c r="A674" s="26">
        <v>40074</v>
      </c>
      <c r="B674" s="27">
        <v>8379.25</v>
      </c>
      <c r="C674" s="27">
        <v>8434.7000000000007</v>
      </c>
      <c r="D674" s="27">
        <v>8434.7000000000007</v>
      </c>
      <c r="E674" s="27">
        <v>8292.15</v>
      </c>
      <c r="F674" s="27" t="s">
        <v>695</v>
      </c>
      <c r="G674" s="28">
        <v>-6.4000000000000003E-3</v>
      </c>
      <c r="H674">
        <f t="shared" si="16"/>
        <v>-6.5740334570287889E-3</v>
      </c>
    </row>
    <row r="675" spans="1:8" x14ac:dyDescent="0.3">
      <c r="A675" s="19">
        <v>40078</v>
      </c>
      <c r="B675" s="20">
        <v>8452</v>
      </c>
      <c r="C675" s="20">
        <v>8377.7999999999993</v>
      </c>
      <c r="D675" s="20">
        <v>8465.35</v>
      </c>
      <c r="E675" s="20">
        <v>8369.15</v>
      </c>
      <c r="F675" s="20" t="s">
        <v>696</v>
      </c>
      <c r="G675" s="21">
        <v>8.6999999999999994E-3</v>
      </c>
      <c r="H675">
        <f t="shared" si="16"/>
        <v>8.8567404330493361E-3</v>
      </c>
    </row>
    <row r="676" spans="1:8" x14ac:dyDescent="0.3">
      <c r="A676" s="26">
        <v>40079</v>
      </c>
      <c r="B676" s="27">
        <v>8423.7000000000007</v>
      </c>
      <c r="C676" s="27">
        <v>8478.25</v>
      </c>
      <c r="D676" s="27">
        <v>8534.65</v>
      </c>
      <c r="E676" s="27">
        <v>8406.15</v>
      </c>
      <c r="F676" s="27" t="s">
        <v>697</v>
      </c>
      <c r="G676" s="28">
        <v>-3.3E-3</v>
      </c>
      <c r="H676">
        <f t="shared" si="16"/>
        <v>-6.4341108129624949E-3</v>
      </c>
    </row>
    <row r="677" spans="1:8" x14ac:dyDescent="0.3">
      <c r="A677" s="19">
        <v>40080</v>
      </c>
      <c r="B677" s="20">
        <v>8545</v>
      </c>
      <c r="C677" s="20">
        <v>8355.7000000000007</v>
      </c>
      <c r="D677" s="20">
        <v>8584.2000000000007</v>
      </c>
      <c r="E677" s="20">
        <v>8341.1</v>
      </c>
      <c r="F677" s="20" t="s">
        <v>698</v>
      </c>
      <c r="G677" s="21">
        <v>1.44E-2</v>
      </c>
      <c r="H677" s="15">
        <f t="shared" si="16"/>
        <v>2.2655193460751254E-2</v>
      </c>
    </row>
    <row r="678" spans="1:8" x14ac:dyDescent="0.3">
      <c r="A678" s="26">
        <v>40081</v>
      </c>
      <c r="B678" s="27">
        <v>8456.25</v>
      </c>
      <c r="C678" s="27">
        <v>8485.15</v>
      </c>
      <c r="D678" s="27">
        <v>8548.85</v>
      </c>
      <c r="E678" s="27">
        <v>8436.9500000000007</v>
      </c>
      <c r="F678" s="27" t="s">
        <v>699</v>
      </c>
      <c r="G678" s="28">
        <v>-1.04E-2</v>
      </c>
      <c r="H678">
        <f t="shared" si="16"/>
        <v>-3.4059503956912532E-3</v>
      </c>
    </row>
    <row r="679" spans="1:8" x14ac:dyDescent="0.3">
      <c r="A679" s="19">
        <v>40085</v>
      </c>
      <c r="B679" s="20">
        <v>8487.7000000000007</v>
      </c>
      <c r="C679" s="20">
        <v>8490.4</v>
      </c>
      <c r="D679" s="20">
        <v>8567.0499999999993</v>
      </c>
      <c r="E679" s="20">
        <v>8465.9</v>
      </c>
      <c r="F679" s="20" t="s">
        <v>700</v>
      </c>
      <c r="G679" s="21">
        <v>3.7000000000000002E-3</v>
      </c>
      <c r="H679">
        <f t="shared" si="16"/>
        <v>-3.1800621878815E-4</v>
      </c>
    </row>
    <row r="680" spans="1:8" x14ac:dyDescent="0.3">
      <c r="A680" s="26">
        <v>40086</v>
      </c>
      <c r="B680" s="27">
        <v>8812.35</v>
      </c>
      <c r="C680" s="27">
        <v>8513.0499999999993</v>
      </c>
      <c r="D680" s="27">
        <v>8832.25</v>
      </c>
      <c r="E680" s="27">
        <v>8487.6</v>
      </c>
      <c r="F680" s="27" t="s">
        <v>701</v>
      </c>
      <c r="G680" s="28">
        <v>3.8199999999999998E-2</v>
      </c>
      <c r="H680" s="15">
        <f t="shared" si="16"/>
        <v>3.5157787162063081E-2</v>
      </c>
    </row>
    <row r="681" spans="1:8" x14ac:dyDescent="0.3">
      <c r="A681" s="19">
        <v>40087</v>
      </c>
      <c r="B681" s="20">
        <v>8861.0499999999993</v>
      </c>
      <c r="C681" s="20">
        <v>8835.2999999999993</v>
      </c>
      <c r="D681" s="20">
        <v>8911.75</v>
      </c>
      <c r="E681" s="20">
        <v>8787</v>
      </c>
      <c r="F681" s="20" t="s">
        <v>702</v>
      </c>
      <c r="G681" s="21">
        <v>5.4999999999999997E-3</v>
      </c>
      <c r="H681">
        <f t="shared" si="16"/>
        <v>2.9144454630855776E-3</v>
      </c>
    </row>
    <row r="682" spans="1:8" x14ac:dyDescent="0.3">
      <c r="A682" s="26">
        <v>40091</v>
      </c>
      <c r="B682" s="27">
        <v>8661.7000000000007</v>
      </c>
      <c r="C682" s="27">
        <v>8765.9</v>
      </c>
      <c r="D682" s="27">
        <v>8789.2000000000007</v>
      </c>
      <c r="E682" s="27">
        <v>8631.9500000000007</v>
      </c>
      <c r="F682" s="27" t="s">
        <v>703</v>
      </c>
      <c r="G682" s="28">
        <v>-2.2499999999999999E-2</v>
      </c>
      <c r="H682">
        <f t="shared" si="16"/>
        <v>-1.1886971103936722E-2</v>
      </c>
    </row>
    <row r="683" spans="1:8" x14ac:dyDescent="0.3">
      <c r="A683" s="19">
        <v>40092</v>
      </c>
      <c r="B683" s="20">
        <v>8808.4</v>
      </c>
      <c r="C683" s="20">
        <v>8709.65</v>
      </c>
      <c r="D683" s="20">
        <v>8820</v>
      </c>
      <c r="E683" s="20">
        <v>8555</v>
      </c>
      <c r="F683" s="20" t="s">
        <v>704</v>
      </c>
      <c r="G683" s="21">
        <v>1.6899999999999998E-2</v>
      </c>
      <c r="H683">
        <f t="shared" si="16"/>
        <v>1.1337998656662438E-2</v>
      </c>
    </row>
    <row r="684" spans="1:8" x14ac:dyDescent="0.3">
      <c r="A684" s="26">
        <v>40093</v>
      </c>
      <c r="B684" s="27">
        <v>8750</v>
      </c>
      <c r="C684" s="27">
        <v>8827.2999999999993</v>
      </c>
      <c r="D684" s="27">
        <v>8971.5</v>
      </c>
      <c r="E684" s="27">
        <v>8724.75</v>
      </c>
      <c r="F684" s="27" t="s">
        <v>705</v>
      </c>
      <c r="G684" s="28">
        <v>-6.6E-3</v>
      </c>
      <c r="H684">
        <f t="shared" si="16"/>
        <v>-8.7569245409127687E-3</v>
      </c>
    </row>
    <row r="685" spans="1:8" x14ac:dyDescent="0.3">
      <c r="A685" s="19">
        <v>40094</v>
      </c>
      <c r="B685" s="20">
        <v>8841.2999999999993</v>
      </c>
      <c r="C685" s="20">
        <v>8790.9500000000007</v>
      </c>
      <c r="D685" s="20">
        <v>8881.9500000000007</v>
      </c>
      <c r="E685" s="20">
        <v>8720.25</v>
      </c>
      <c r="F685" s="20" t="s">
        <v>706</v>
      </c>
      <c r="G685" s="21">
        <v>1.04E-2</v>
      </c>
      <c r="H685">
        <f t="shared" si="16"/>
        <v>5.7274811027247952E-3</v>
      </c>
    </row>
    <row r="686" spans="1:8" x14ac:dyDescent="0.3">
      <c r="A686" s="26">
        <v>40095</v>
      </c>
      <c r="B686" s="27">
        <v>8696.7999999999993</v>
      </c>
      <c r="C686" s="27">
        <v>8827.85</v>
      </c>
      <c r="D686" s="27">
        <v>8861.2000000000007</v>
      </c>
      <c r="E686" s="27">
        <v>8658.15</v>
      </c>
      <c r="F686" s="27" t="s">
        <v>669</v>
      </c>
      <c r="G686" s="28">
        <v>-1.6299999999999999E-2</v>
      </c>
      <c r="H686">
        <f t="shared" si="16"/>
        <v>-1.4845064200230077E-2</v>
      </c>
    </row>
    <row r="687" spans="1:8" x14ac:dyDescent="0.3">
      <c r="A687" s="19">
        <v>40098</v>
      </c>
      <c r="B687" s="20">
        <v>8963.7999999999993</v>
      </c>
      <c r="C687" s="20">
        <v>8720.7000000000007</v>
      </c>
      <c r="D687" s="20">
        <v>8981.2999999999993</v>
      </c>
      <c r="E687" s="20">
        <v>8698.5499999999993</v>
      </c>
      <c r="F687" s="20" t="s">
        <v>707</v>
      </c>
      <c r="G687" s="21">
        <v>3.0700000000000002E-2</v>
      </c>
      <c r="H687" s="15">
        <f t="shared" si="16"/>
        <v>2.7876202598415094E-2</v>
      </c>
    </row>
    <row r="688" spans="1:8" x14ac:dyDescent="0.3">
      <c r="A688" s="26">
        <v>40100</v>
      </c>
      <c r="B688" s="27">
        <v>9150</v>
      </c>
      <c r="C688" s="27">
        <v>8984.1</v>
      </c>
      <c r="D688" s="27">
        <v>9166.75</v>
      </c>
      <c r="E688" s="27">
        <v>8984.1</v>
      </c>
      <c r="F688" s="27" t="s">
        <v>708</v>
      </c>
      <c r="G688" s="28">
        <v>2.0799999999999999E-2</v>
      </c>
      <c r="H688" s="15">
        <f t="shared" si="16"/>
        <v>1.846595652319093E-2</v>
      </c>
    </row>
    <row r="689" spans="1:8" x14ac:dyDescent="0.3">
      <c r="A689" s="19">
        <v>40101</v>
      </c>
      <c r="B689" s="20">
        <v>9296.75</v>
      </c>
      <c r="C689" s="20">
        <v>9157.1</v>
      </c>
      <c r="D689" s="20">
        <v>9313.9</v>
      </c>
      <c r="E689" s="20">
        <v>9155.25</v>
      </c>
      <c r="F689" s="20" t="s">
        <v>709</v>
      </c>
      <c r="G689" s="21">
        <v>1.6E-2</v>
      </c>
      <c r="H689">
        <f t="shared" si="16"/>
        <v>1.5250461390614893E-2</v>
      </c>
    </row>
    <row r="690" spans="1:8" x14ac:dyDescent="0.3">
      <c r="A690" s="26">
        <v>40102</v>
      </c>
      <c r="B690" s="27">
        <v>9526.7000000000007</v>
      </c>
      <c r="C690" s="27">
        <v>9312.7999999999993</v>
      </c>
      <c r="D690" s="27">
        <v>9555.9</v>
      </c>
      <c r="E690" s="27">
        <v>9259.9</v>
      </c>
      <c r="F690" s="27" t="s">
        <v>710</v>
      </c>
      <c r="G690" s="28">
        <v>2.47E-2</v>
      </c>
      <c r="H690" s="15">
        <f t="shared" si="16"/>
        <v>2.296838759556755E-2</v>
      </c>
    </row>
    <row r="691" spans="1:8" x14ac:dyDescent="0.3">
      <c r="A691" s="19">
        <v>40103</v>
      </c>
      <c r="B691" s="20">
        <v>9513.4</v>
      </c>
      <c r="C691" s="20">
        <v>9533.15</v>
      </c>
      <c r="D691" s="20">
        <v>9575.85</v>
      </c>
      <c r="E691" s="20">
        <v>9462.9500000000007</v>
      </c>
      <c r="F691" s="20" t="s">
        <v>711</v>
      </c>
      <c r="G691" s="21">
        <v>-1.4E-3</v>
      </c>
      <c r="H691">
        <f t="shared" si="16"/>
        <v>-2.0717181624122145E-3</v>
      </c>
    </row>
    <row r="692" spans="1:8" x14ac:dyDescent="0.3">
      <c r="A692" s="26">
        <v>40106</v>
      </c>
      <c r="B692" s="27">
        <v>9476.4</v>
      </c>
      <c r="C692" s="27">
        <v>9548.0499999999993</v>
      </c>
      <c r="D692" s="27">
        <v>9630.35</v>
      </c>
      <c r="E692" s="27">
        <v>9429.7999999999993</v>
      </c>
      <c r="F692" s="27" t="s">
        <v>367</v>
      </c>
      <c r="G692" s="28">
        <v>-3.8999999999999998E-3</v>
      </c>
      <c r="H692">
        <f t="shared" si="16"/>
        <v>-7.504150062054518E-3</v>
      </c>
    </row>
    <row r="693" spans="1:8" x14ac:dyDescent="0.3">
      <c r="A693" s="19">
        <v>40107</v>
      </c>
      <c r="B693" s="20">
        <v>9273.0499999999993</v>
      </c>
      <c r="C693" s="20">
        <v>9395</v>
      </c>
      <c r="D693" s="20">
        <v>9453.75</v>
      </c>
      <c r="E693" s="20">
        <v>9259.7000000000007</v>
      </c>
      <c r="F693" s="20" t="s">
        <v>396</v>
      </c>
      <c r="G693" s="21">
        <v>-2.1499999999999998E-2</v>
      </c>
      <c r="H693">
        <f t="shared" si="16"/>
        <v>-1.2980308674827114E-2</v>
      </c>
    </row>
    <row r="694" spans="1:8" x14ac:dyDescent="0.3">
      <c r="A694" s="26">
        <v>40108</v>
      </c>
      <c r="B694" s="27">
        <v>9090.1</v>
      </c>
      <c r="C694" s="27">
        <v>9244.5</v>
      </c>
      <c r="D694" s="27">
        <v>9250</v>
      </c>
      <c r="E694" s="27">
        <v>9057.1</v>
      </c>
      <c r="F694" s="27" t="s">
        <v>535</v>
      </c>
      <c r="G694" s="28">
        <v>-1.9699999999999999E-2</v>
      </c>
      <c r="H694">
        <f t="shared" si="16"/>
        <v>-1.6701822705392357E-2</v>
      </c>
    </row>
    <row r="695" spans="1:8" x14ac:dyDescent="0.3">
      <c r="A695" s="19">
        <v>40109</v>
      </c>
      <c r="B695" s="20">
        <v>9188.4</v>
      </c>
      <c r="C695" s="20">
        <v>9189.1</v>
      </c>
      <c r="D695" s="20">
        <v>9261.6</v>
      </c>
      <c r="E695" s="20">
        <v>9131.0499999999993</v>
      </c>
      <c r="F695" s="20" t="s">
        <v>712</v>
      </c>
      <c r="G695" s="21">
        <v>1.0800000000000001E-2</v>
      </c>
      <c r="H695">
        <f t="shared" si="16"/>
        <v>-7.617720995535227E-5</v>
      </c>
    </row>
    <row r="696" spans="1:8" x14ac:dyDescent="0.3">
      <c r="A696" s="26">
        <v>40112</v>
      </c>
      <c r="B696" s="27">
        <v>9033.85</v>
      </c>
      <c r="C696" s="27">
        <v>9193.2000000000007</v>
      </c>
      <c r="D696" s="27">
        <v>9225.2000000000007</v>
      </c>
      <c r="E696" s="27">
        <v>9014.1</v>
      </c>
      <c r="F696" s="27" t="s">
        <v>713</v>
      </c>
      <c r="G696" s="28">
        <v>-1.6799999999999999E-2</v>
      </c>
      <c r="H696" s="15">
        <f t="shared" si="16"/>
        <v>-1.7333463864595607E-2</v>
      </c>
    </row>
    <row r="697" spans="1:8" x14ac:dyDescent="0.3">
      <c r="A697" s="19">
        <v>40113</v>
      </c>
      <c r="B697" s="20">
        <v>8698.7999999999993</v>
      </c>
      <c r="C697" s="20">
        <v>8948.2999999999993</v>
      </c>
      <c r="D697" s="20">
        <v>9100.35</v>
      </c>
      <c r="E697" s="20">
        <v>8661.6</v>
      </c>
      <c r="F697" s="20" t="s">
        <v>714</v>
      </c>
      <c r="G697" s="21">
        <v>-3.7100000000000001E-2</v>
      </c>
      <c r="H697" s="15">
        <f t="shared" si="16"/>
        <v>-2.7882391068694615E-2</v>
      </c>
    </row>
    <row r="698" spans="1:8" x14ac:dyDescent="0.3">
      <c r="A698" s="26">
        <v>40114</v>
      </c>
      <c r="B698" s="27">
        <v>8609.1</v>
      </c>
      <c r="C698" s="27">
        <v>8652.1</v>
      </c>
      <c r="D698" s="27">
        <v>8680.9</v>
      </c>
      <c r="E698" s="27">
        <v>8410.9500000000007</v>
      </c>
      <c r="F698" s="27" t="s">
        <v>715</v>
      </c>
      <c r="G698" s="28">
        <v>-1.03E-2</v>
      </c>
      <c r="H698">
        <f t="shared" si="16"/>
        <v>-4.9698917025924336E-3</v>
      </c>
    </row>
    <row r="699" spans="1:8" x14ac:dyDescent="0.3">
      <c r="A699" s="19">
        <v>40115</v>
      </c>
      <c r="B699" s="20">
        <v>8417.85</v>
      </c>
      <c r="C699" s="20">
        <v>8541.65</v>
      </c>
      <c r="D699" s="20">
        <v>8552.75</v>
      </c>
      <c r="E699" s="20">
        <v>8370.15</v>
      </c>
      <c r="F699" s="20" t="s">
        <v>716</v>
      </c>
      <c r="G699" s="21">
        <v>-2.2200000000000001E-2</v>
      </c>
      <c r="H699">
        <f t="shared" si="16"/>
        <v>-1.4493686816949802E-2</v>
      </c>
    </row>
    <row r="700" spans="1:8" x14ac:dyDescent="0.3">
      <c r="A700" s="26">
        <v>40116</v>
      </c>
      <c r="B700" s="27">
        <v>8438.6</v>
      </c>
      <c r="C700" s="27">
        <v>8476.9500000000007</v>
      </c>
      <c r="D700" s="27">
        <v>8728.0499999999993</v>
      </c>
      <c r="E700" s="27">
        <v>8411.15</v>
      </c>
      <c r="F700" s="27" t="s">
        <v>717</v>
      </c>
      <c r="G700" s="28">
        <v>2.5000000000000001E-3</v>
      </c>
      <c r="H700">
        <f t="shared" si="16"/>
        <v>-4.5240328184076063E-3</v>
      </c>
    </row>
    <row r="701" spans="1:8" x14ac:dyDescent="0.3">
      <c r="A701" s="19">
        <v>40120</v>
      </c>
      <c r="B701" s="20">
        <v>8255.4500000000007</v>
      </c>
      <c r="C701" s="20">
        <v>8372.1</v>
      </c>
      <c r="D701" s="20">
        <v>8506.7999999999993</v>
      </c>
      <c r="E701" s="20">
        <v>8207.75</v>
      </c>
      <c r="F701" s="20" t="s">
        <v>666</v>
      </c>
      <c r="G701" s="21">
        <v>-2.1700000000000001E-2</v>
      </c>
      <c r="H701">
        <f t="shared" si="16"/>
        <v>-1.3933182833458705E-2</v>
      </c>
    </row>
    <row r="702" spans="1:8" x14ac:dyDescent="0.3">
      <c r="A702" s="26">
        <v>40121</v>
      </c>
      <c r="B702" s="27">
        <v>8506.75</v>
      </c>
      <c r="C702" s="27">
        <v>8330.5</v>
      </c>
      <c r="D702" s="27">
        <v>8521.1</v>
      </c>
      <c r="E702" s="27">
        <v>8267.9500000000007</v>
      </c>
      <c r="F702" s="27" t="s">
        <v>718</v>
      </c>
      <c r="G702" s="28">
        <v>3.04E-2</v>
      </c>
      <c r="H702" s="15">
        <f t="shared" si="16"/>
        <v>2.1157193445771563E-2</v>
      </c>
    </row>
    <row r="703" spans="1:8" x14ac:dyDescent="0.3">
      <c r="A703" s="19">
        <v>40122</v>
      </c>
      <c r="B703" s="20">
        <v>8537.2000000000007</v>
      </c>
      <c r="C703" s="20">
        <v>8521.5499999999993</v>
      </c>
      <c r="D703" s="20">
        <v>8564.25</v>
      </c>
      <c r="E703" s="20">
        <v>8319.5</v>
      </c>
      <c r="F703" s="20" t="s">
        <v>719</v>
      </c>
      <c r="G703" s="21">
        <v>3.5999999999999999E-3</v>
      </c>
      <c r="H703">
        <f t="shared" si="16"/>
        <v>1.8365203513447032E-3</v>
      </c>
    </row>
    <row r="704" spans="1:8" x14ac:dyDescent="0.3">
      <c r="A704" s="26">
        <v>40123</v>
      </c>
      <c r="B704" s="27">
        <v>8723.75</v>
      </c>
      <c r="C704" s="27">
        <v>8612.2999999999993</v>
      </c>
      <c r="D704" s="27">
        <v>8780</v>
      </c>
      <c r="E704" s="27">
        <v>8612.2999999999993</v>
      </c>
      <c r="F704" s="27" t="s">
        <v>720</v>
      </c>
      <c r="G704" s="28">
        <v>2.1899999999999999E-2</v>
      </c>
      <c r="H704">
        <f t="shared" si="16"/>
        <v>1.2940793980702105E-2</v>
      </c>
    </row>
    <row r="705" spans="1:8" x14ac:dyDescent="0.3">
      <c r="A705" s="19">
        <v>40126</v>
      </c>
      <c r="B705" s="20">
        <v>9137.5</v>
      </c>
      <c r="C705" s="20">
        <v>8750.7000000000007</v>
      </c>
      <c r="D705" s="20">
        <v>9150.75</v>
      </c>
      <c r="E705" s="20">
        <v>8750.7000000000007</v>
      </c>
      <c r="F705" s="20" t="s">
        <v>721</v>
      </c>
      <c r="G705" s="21">
        <v>4.7399999999999998E-2</v>
      </c>
      <c r="H705" s="15">
        <f t="shared" si="16"/>
        <v>4.4202178111465283E-2</v>
      </c>
    </row>
    <row r="706" spans="1:8" x14ac:dyDescent="0.3">
      <c r="A706" s="26">
        <v>40127</v>
      </c>
      <c r="B706" s="27">
        <v>9179.5</v>
      </c>
      <c r="C706" s="27">
        <v>9182</v>
      </c>
      <c r="D706" s="27">
        <v>9267.4500000000007</v>
      </c>
      <c r="E706" s="27">
        <v>9124</v>
      </c>
      <c r="F706" s="27" t="s">
        <v>722</v>
      </c>
      <c r="G706" s="28">
        <v>4.5999999999999999E-3</v>
      </c>
      <c r="H706">
        <f t="shared" si="16"/>
        <v>-2.7227183620126333E-4</v>
      </c>
    </row>
    <row r="707" spans="1:8" x14ac:dyDescent="0.3">
      <c r="A707" s="19">
        <v>40128</v>
      </c>
      <c r="B707" s="20">
        <v>9337.6</v>
      </c>
      <c r="C707" s="20">
        <v>9147.65</v>
      </c>
      <c r="D707" s="20">
        <v>9355.4</v>
      </c>
      <c r="E707" s="20">
        <v>9095.65</v>
      </c>
      <c r="F707" s="20" t="s">
        <v>723</v>
      </c>
      <c r="G707" s="21">
        <v>1.72E-2</v>
      </c>
      <c r="H707" s="15">
        <f t="shared" si="16"/>
        <v>2.0764895902226334E-2</v>
      </c>
    </row>
    <row r="708" spans="1:8" x14ac:dyDescent="0.3">
      <c r="A708" s="26">
        <v>40129</v>
      </c>
      <c r="B708" s="27">
        <v>9084.7999999999993</v>
      </c>
      <c r="C708" s="27">
        <v>9323.75</v>
      </c>
      <c r="D708" s="27">
        <v>9332.65</v>
      </c>
      <c r="E708" s="27">
        <v>9024.9</v>
      </c>
      <c r="F708" s="27" t="s">
        <v>724</v>
      </c>
      <c r="G708" s="28">
        <v>-2.7099999999999999E-2</v>
      </c>
      <c r="H708" s="15">
        <f t="shared" si="16"/>
        <v>-2.5628100281539157E-2</v>
      </c>
    </row>
    <row r="709" spans="1:8" x14ac:dyDescent="0.3">
      <c r="A709" s="19">
        <v>40130</v>
      </c>
      <c r="B709" s="20">
        <v>9155.65</v>
      </c>
      <c r="C709" s="20">
        <v>9055.85</v>
      </c>
      <c r="D709" s="20">
        <v>9215.75</v>
      </c>
      <c r="E709" s="20">
        <v>9055.85</v>
      </c>
      <c r="F709" s="20" t="s">
        <v>725</v>
      </c>
      <c r="G709" s="21">
        <v>7.7999999999999996E-3</v>
      </c>
      <c r="H709">
        <f t="shared" si="16"/>
        <v>1.1020500560411145E-2</v>
      </c>
    </row>
    <row r="710" spans="1:8" x14ac:dyDescent="0.3">
      <c r="A710" s="26">
        <v>40133</v>
      </c>
      <c r="B710" s="27">
        <v>9266.4</v>
      </c>
      <c r="C710" s="27">
        <v>9201.85</v>
      </c>
      <c r="D710" s="27">
        <v>9339.1</v>
      </c>
      <c r="E710" s="27">
        <v>9201.85</v>
      </c>
      <c r="F710" s="27" t="s">
        <v>726</v>
      </c>
      <c r="G710" s="28">
        <v>1.21E-2</v>
      </c>
      <c r="H710">
        <f t="shared" si="16"/>
        <v>7.0148937441926644E-3</v>
      </c>
    </row>
    <row r="711" spans="1:8" x14ac:dyDescent="0.3">
      <c r="A711" s="19">
        <v>40134</v>
      </c>
      <c r="B711" s="20">
        <v>9299.6</v>
      </c>
      <c r="C711" s="20">
        <v>9259.2000000000007</v>
      </c>
      <c r="D711" s="20">
        <v>9315.2000000000007</v>
      </c>
      <c r="E711" s="20">
        <v>9118</v>
      </c>
      <c r="F711" s="20" t="s">
        <v>727</v>
      </c>
      <c r="G711" s="21">
        <v>3.5999999999999999E-3</v>
      </c>
      <c r="H711">
        <f t="shared" ref="H711:H774" si="17">(B711-C711)/C711</f>
        <v>4.3632279246586785E-3</v>
      </c>
    </row>
    <row r="712" spans="1:8" x14ac:dyDescent="0.3">
      <c r="A712" s="26">
        <v>40135</v>
      </c>
      <c r="B712" s="27">
        <v>9223.85</v>
      </c>
      <c r="C712" s="27">
        <v>9236.4</v>
      </c>
      <c r="D712" s="27">
        <v>9308.4500000000007</v>
      </c>
      <c r="E712" s="27">
        <v>9206.0499999999993</v>
      </c>
      <c r="F712" s="27" t="s">
        <v>210</v>
      </c>
      <c r="G712" s="28">
        <v>-8.0999999999999996E-3</v>
      </c>
      <c r="H712">
        <f t="shared" si="17"/>
        <v>-1.3587544930924681E-3</v>
      </c>
    </row>
    <row r="713" spans="1:8" x14ac:dyDescent="0.3">
      <c r="A713" s="19">
        <v>40136</v>
      </c>
      <c r="B713" s="20">
        <v>9041.65</v>
      </c>
      <c r="C713" s="20">
        <v>9210.2000000000007</v>
      </c>
      <c r="D713" s="20">
        <v>9210.2000000000007</v>
      </c>
      <c r="E713" s="20">
        <v>8992.5</v>
      </c>
      <c r="F713" s="20" t="s">
        <v>728</v>
      </c>
      <c r="G713" s="21">
        <v>-1.9800000000000002E-2</v>
      </c>
      <c r="H713" s="15">
        <f t="shared" si="17"/>
        <v>-1.8300362641419415E-2</v>
      </c>
    </row>
    <row r="714" spans="1:8" x14ac:dyDescent="0.3">
      <c r="A714" s="26">
        <v>40137</v>
      </c>
      <c r="B714" s="27">
        <v>9219.0499999999993</v>
      </c>
      <c r="C714" s="27">
        <v>8993.2999999999993</v>
      </c>
      <c r="D714" s="27">
        <v>9241.2999999999993</v>
      </c>
      <c r="E714" s="27">
        <v>8890.1</v>
      </c>
      <c r="F714" s="27" t="s">
        <v>729</v>
      </c>
      <c r="G714" s="28">
        <v>1.9599999999999999E-2</v>
      </c>
      <c r="H714" s="15">
        <f t="shared" si="17"/>
        <v>2.5102020392959206E-2</v>
      </c>
    </row>
    <row r="715" spans="1:8" x14ac:dyDescent="0.3">
      <c r="A715" s="19">
        <v>40140</v>
      </c>
      <c r="B715" s="20">
        <v>9274.1</v>
      </c>
      <c r="C715" s="20">
        <v>9256.75</v>
      </c>
      <c r="D715" s="20">
        <v>9325</v>
      </c>
      <c r="E715" s="20">
        <v>9223.15</v>
      </c>
      <c r="F715" s="20" t="s">
        <v>730</v>
      </c>
      <c r="G715" s="21">
        <v>6.0000000000000001E-3</v>
      </c>
      <c r="H715">
        <f t="shared" si="17"/>
        <v>1.8743079374510885E-3</v>
      </c>
    </row>
    <row r="716" spans="1:8" x14ac:dyDescent="0.3">
      <c r="A716" s="26">
        <v>40141</v>
      </c>
      <c r="B716" s="27">
        <v>9247.65</v>
      </c>
      <c r="C716" s="27">
        <v>9266.1</v>
      </c>
      <c r="D716" s="27">
        <v>9295.9</v>
      </c>
      <c r="E716" s="27">
        <v>9163.7000000000007</v>
      </c>
      <c r="F716" s="27" t="s">
        <v>731</v>
      </c>
      <c r="G716" s="28">
        <v>-2.8999999999999998E-3</v>
      </c>
      <c r="H716">
        <f t="shared" si="17"/>
        <v>-1.9911289539289159E-3</v>
      </c>
    </row>
    <row r="717" spans="1:8" x14ac:dyDescent="0.3">
      <c r="A717" s="19">
        <v>40142</v>
      </c>
      <c r="B717" s="20">
        <v>9303.15</v>
      </c>
      <c r="C717" s="20">
        <v>9215.5</v>
      </c>
      <c r="D717" s="20">
        <v>9340.75</v>
      </c>
      <c r="E717" s="20">
        <v>9214.25</v>
      </c>
      <c r="F717" s="20" t="s">
        <v>732</v>
      </c>
      <c r="G717" s="21">
        <v>6.0000000000000001E-3</v>
      </c>
      <c r="H717">
        <f t="shared" si="17"/>
        <v>9.5111496934512114E-3</v>
      </c>
    </row>
    <row r="718" spans="1:8" x14ac:dyDescent="0.3">
      <c r="A718" s="26">
        <v>40143</v>
      </c>
      <c r="B718" s="27">
        <v>9067.65</v>
      </c>
      <c r="C718" s="27">
        <v>9291.5499999999993</v>
      </c>
      <c r="D718" s="27">
        <v>9291.5499999999993</v>
      </c>
      <c r="E718" s="27">
        <v>9045.35</v>
      </c>
      <c r="F718" s="27" t="s">
        <v>534</v>
      </c>
      <c r="G718" s="28">
        <v>-2.53E-2</v>
      </c>
      <c r="H718" s="15">
        <f t="shared" si="17"/>
        <v>-2.4097163551829313E-2</v>
      </c>
    </row>
    <row r="719" spans="1:8" x14ac:dyDescent="0.3">
      <c r="A719" s="19">
        <v>40144</v>
      </c>
      <c r="B719" s="20">
        <v>8945.0499999999993</v>
      </c>
      <c r="C719" s="20">
        <v>8994.2000000000007</v>
      </c>
      <c r="D719" s="20">
        <v>8994.2000000000007</v>
      </c>
      <c r="E719" s="20">
        <v>8591.75</v>
      </c>
      <c r="F719" s="20" t="s">
        <v>733</v>
      </c>
      <c r="G719" s="21">
        <v>-1.35E-2</v>
      </c>
      <c r="H719">
        <f t="shared" si="17"/>
        <v>-5.4646327633365334E-3</v>
      </c>
    </row>
    <row r="720" spans="1:8" x14ac:dyDescent="0.3">
      <c r="A720" s="26">
        <v>40147</v>
      </c>
      <c r="B720" s="27">
        <v>9046.9500000000007</v>
      </c>
      <c r="C720" s="27">
        <v>9121.7000000000007</v>
      </c>
      <c r="D720" s="27">
        <v>9137.75</v>
      </c>
      <c r="E720" s="27">
        <v>8989</v>
      </c>
      <c r="F720" s="27" t="s">
        <v>734</v>
      </c>
      <c r="G720" s="28">
        <v>1.14E-2</v>
      </c>
      <c r="H720">
        <f t="shared" si="17"/>
        <v>-8.1947444007147777E-3</v>
      </c>
    </row>
    <row r="721" spans="1:8" x14ac:dyDescent="0.3">
      <c r="A721" s="19">
        <v>40148</v>
      </c>
      <c r="B721" s="20">
        <v>9250.9500000000007</v>
      </c>
      <c r="C721" s="20">
        <v>9056.0499999999993</v>
      </c>
      <c r="D721" s="20">
        <v>9260.7000000000007</v>
      </c>
      <c r="E721" s="20">
        <v>9056.0499999999993</v>
      </c>
      <c r="F721" s="20" t="s">
        <v>380</v>
      </c>
      <c r="G721" s="21">
        <v>2.2499999999999999E-2</v>
      </c>
      <c r="H721" s="15">
        <f t="shared" si="17"/>
        <v>2.1521524284870499E-2</v>
      </c>
    </row>
    <row r="722" spans="1:8" x14ac:dyDescent="0.3">
      <c r="A722" s="26">
        <v>40149</v>
      </c>
      <c r="B722" s="27">
        <v>9327.25</v>
      </c>
      <c r="C722" s="27">
        <v>9293.9</v>
      </c>
      <c r="D722" s="27">
        <v>9407.0499999999993</v>
      </c>
      <c r="E722" s="27">
        <v>9293.9</v>
      </c>
      <c r="F722" s="27" t="s">
        <v>735</v>
      </c>
      <c r="G722" s="28">
        <v>8.2000000000000007E-3</v>
      </c>
      <c r="H722">
        <f t="shared" si="17"/>
        <v>3.5883751708110012E-3</v>
      </c>
    </row>
    <row r="723" spans="1:8" x14ac:dyDescent="0.3">
      <c r="A723" s="19">
        <v>40150</v>
      </c>
      <c r="B723" s="20">
        <v>9345.25</v>
      </c>
      <c r="C723" s="20">
        <v>9370.65</v>
      </c>
      <c r="D723" s="20">
        <v>9435.9</v>
      </c>
      <c r="E723" s="20">
        <v>9294.75</v>
      </c>
      <c r="F723" s="20" t="s">
        <v>736</v>
      </c>
      <c r="G723" s="21">
        <v>1.9E-3</v>
      </c>
      <c r="H723">
        <f t="shared" si="17"/>
        <v>-2.7105910475793715E-3</v>
      </c>
    </row>
    <row r="724" spans="1:8" x14ac:dyDescent="0.3">
      <c r="A724" s="26">
        <v>40151</v>
      </c>
      <c r="B724" s="27">
        <v>9245.0499999999993</v>
      </c>
      <c r="C724" s="27">
        <v>9263.2000000000007</v>
      </c>
      <c r="D724" s="27">
        <v>9338.7000000000007</v>
      </c>
      <c r="E724" s="27">
        <v>9195.5499999999993</v>
      </c>
      <c r="F724" s="27" t="s">
        <v>737</v>
      </c>
      <c r="G724" s="28">
        <v>-1.0699999999999999E-2</v>
      </c>
      <c r="H724">
        <f t="shared" si="17"/>
        <v>-1.9593660937906399E-3</v>
      </c>
    </row>
    <row r="725" spans="1:8" x14ac:dyDescent="0.3">
      <c r="A725" s="19">
        <v>40154</v>
      </c>
      <c r="B725" s="20">
        <v>9175.6</v>
      </c>
      <c r="C725" s="20">
        <v>9257.6</v>
      </c>
      <c r="D725" s="20">
        <v>9309.75</v>
      </c>
      <c r="E725" s="20">
        <v>9150.25</v>
      </c>
      <c r="F725" s="20" t="s">
        <v>738</v>
      </c>
      <c r="G725" s="21">
        <v>-7.4999999999999997E-3</v>
      </c>
      <c r="H725">
        <f t="shared" si="17"/>
        <v>-8.8575872796405105E-3</v>
      </c>
    </row>
    <row r="726" spans="1:8" x14ac:dyDescent="0.3">
      <c r="A726" s="26">
        <v>40155</v>
      </c>
      <c r="B726" s="27">
        <v>9290.1</v>
      </c>
      <c r="C726" s="27">
        <v>9126</v>
      </c>
      <c r="D726" s="27">
        <v>9301.1</v>
      </c>
      <c r="E726" s="27">
        <v>9124.5</v>
      </c>
      <c r="F726" s="27" t="s">
        <v>739</v>
      </c>
      <c r="G726" s="28">
        <v>1.2500000000000001E-2</v>
      </c>
      <c r="H726" s="15">
        <f t="shared" si="17"/>
        <v>1.7981591058514174E-2</v>
      </c>
    </row>
    <row r="727" spans="1:8" x14ac:dyDescent="0.3">
      <c r="A727" s="19">
        <v>40156</v>
      </c>
      <c r="B727" s="20">
        <v>9146.35</v>
      </c>
      <c r="C727" s="20">
        <v>9224.2999999999993</v>
      </c>
      <c r="D727" s="20">
        <v>9266.0499999999993</v>
      </c>
      <c r="E727" s="20">
        <v>9119.5</v>
      </c>
      <c r="F727" s="20" t="s">
        <v>740</v>
      </c>
      <c r="G727" s="21">
        <v>-1.55E-2</v>
      </c>
      <c r="H727">
        <f t="shared" si="17"/>
        <v>-8.4505057294319268E-3</v>
      </c>
    </row>
    <row r="728" spans="1:8" x14ac:dyDescent="0.3">
      <c r="A728" s="26">
        <v>40157</v>
      </c>
      <c r="B728" s="27">
        <v>9205.65</v>
      </c>
      <c r="C728" s="27">
        <v>9140.35</v>
      </c>
      <c r="D728" s="27">
        <v>9224.7000000000007</v>
      </c>
      <c r="E728" s="27">
        <v>9078.9</v>
      </c>
      <c r="F728" s="27" t="s">
        <v>456</v>
      </c>
      <c r="G728" s="28">
        <v>6.4999999999999997E-3</v>
      </c>
      <c r="H728">
        <f t="shared" si="17"/>
        <v>7.144146558939129E-3</v>
      </c>
    </row>
    <row r="729" spans="1:8" x14ac:dyDescent="0.3">
      <c r="A729" s="19">
        <v>40158</v>
      </c>
      <c r="B729" s="20">
        <v>9097.2000000000007</v>
      </c>
      <c r="C729" s="20">
        <v>9265.35</v>
      </c>
      <c r="D729" s="20">
        <v>9293.0499999999993</v>
      </c>
      <c r="E729" s="20">
        <v>9054.75</v>
      </c>
      <c r="F729" s="20" t="s">
        <v>741</v>
      </c>
      <c r="G729" s="21">
        <v>-1.18E-2</v>
      </c>
      <c r="H729" s="15">
        <f t="shared" si="17"/>
        <v>-1.8148262073208205E-2</v>
      </c>
    </row>
    <row r="730" spans="1:8" x14ac:dyDescent="0.3">
      <c r="A730" s="26">
        <v>40161</v>
      </c>
      <c r="B730" s="27">
        <v>8996.75</v>
      </c>
      <c r="C730" s="27">
        <v>9072.85</v>
      </c>
      <c r="D730" s="27">
        <v>9131.5499999999993</v>
      </c>
      <c r="E730" s="27">
        <v>8977.5</v>
      </c>
      <c r="F730" s="27" t="s">
        <v>742</v>
      </c>
      <c r="G730" s="28">
        <v>-1.0999999999999999E-2</v>
      </c>
      <c r="H730">
        <f t="shared" si="17"/>
        <v>-8.3876620907433006E-3</v>
      </c>
    </row>
    <row r="731" spans="1:8" x14ac:dyDescent="0.3">
      <c r="A731" s="19">
        <v>40162</v>
      </c>
      <c r="B731" s="20">
        <v>8734.4500000000007</v>
      </c>
      <c r="C731" s="20">
        <v>8994.85</v>
      </c>
      <c r="D731" s="20">
        <v>9027.4</v>
      </c>
      <c r="E731" s="20">
        <v>8715.2999999999993</v>
      </c>
      <c r="F731" s="20" t="s">
        <v>743</v>
      </c>
      <c r="G731" s="21">
        <v>-2.92E-2</v>
      </c>
      <c r="H731" s="15">
        <f t="shared" si="17"/>
        <v>-2.8949899108934515E-2</v>
      </c>
    </row>
    <row r="732" spans="1:8" x14ac:dyDescent="0.3">
      <c r="A732" s="26">
        <v>40163</v>
      </c>
      <c r="B732" s="27">
        <v>8667.4</v>
      </c>
      <c r="C732" s="27">
        <v>8701.7000000000007</v>
      </c>
      <c r="D732" s="27">
        <v>8748</v>
      </c>
      <c r="E732" s="27">
        <v>8640.9</v>
      </c>
      <c r="F732" s="27" t="s">
        <v>160</v>
      </c>
      <c r="G732" s="28">
        <v>-7.7000000000000002E-3</v>
      </c>
      <c r="H732">
        <f t="shared" si="17"/>
        <v>-3.9417585069585351E-3</v>
      </c>
    </row>
    <row r="733" spans="1:8" x14ac:dyDescent="0.3">
      <c r="A733" s="19">
        <v>40164</v>
      </c>
      <c r="B733" s="20">
        <v>8697.2000000000007</v>
      </c>
      <c r="C733" s="20">
        <v>8659.35</v>
      </c>
      <c r="D733" s="20">
        <v>8757.5</v>
      </c>
      <c r="E733" s="20">
        <v>8586.9500000000007</v>
      </c>
      <c r="F733" s="20" t="s">
        <v>744</v>
      </c>
      <c r="G733" s="21">
        <v>3.3999999999999998E-3</v>
      </c>
      <c r="H733">
        <f t="shared" si="17"/>
        <v>4.3709978231622881E-3</v>
      </c>
    </row>
    <row r="734" spans="1:8" x14ac:dyDescent="0.3">
      <c r="A734" s="26">
        <v>40165</v>
      </c>
      <c r="B734" s="27">
        <v>8599.9500000000007</v>
      </c>
      <c r="C734" s="27">
        <v>8644.25</v>
      </c>
      <c r="D734" s="27">
        <v>8708</v>
      </c>
      <c r="E734" s="27">
        <v>8577.7000000000007</v>
      </c>
      <c r="F734" s="27" t="s">
        <v>745</v>
      </c>
      <c r="G734" s="28">
        <v>-1.12E-2</v>
      </c>
      <c r="H734">
        <f t="shared" si="17"/>
        <v>-5.1247939381669052E-3</v>
      </c>
    </row>
    <row r="735" spans="1:8" x14ac:dyDescent="0.3">
      <c r="A735" s="19">
        <v>40168</v>
      </c>
      <c r="B735" s="20">
        <v>8609.5499999999993</v>
      </c>
      <c r="C735" s="20">
        <v>8601</v>
      </c>
      <c r="D735" s="20">
        <v>8662.9</v>
      </c>
      <c r="E735" s="20">
        <v>8560.15</v>
      </c>
      <c r="F735" s="20" t="s">
        <v>746</v>
      </c>
      <c r="G735" s="21">
        <v>1.1000000000000001E-3</v>
      </c>
      <c r="H735">
        <f t="shared" si="17"/>
        <v>9.9407045692352885E-4</v>
      </c>
    </row>
    <row r="736" spans="1:8" x14ac:dyDescent="0.3">
      <c r="A736" s="26">
        <v>40169</v>
      </c>
      <c r="B736" s="27">
        <v>8712.5</v>
      </c>
      <c r="C736" s="27">
        <v>8647.0499999999993</v>
      </c>
      <c r="D736" s="27">
        <v>8737.15</v>
      </c>
      <c r="E736" s="27">
        <v>8647.0499999999993</v>
      </c>
      <c r="F736" s="27" t="s">
        <v>747</v>
      </c>
      <c r="G736" s="28">
        <v>1.2E-2</v>
      </c>
      <c r="H736">
        <f t="shared" si="17"/>
        <v>7.569055342573564E-3</v>
      </c>
    </row>
    <row r="737" spans="1:8" x14ac:dyDescent="0.3">
      <c r="A737" s="19">
        <v>40170</v>
      </c>
      <c r="B737" s="20">
        <v>8919.0499999999993</v>
      </c>
      <c r="C737" s="20">
        <v>8721.5</v>
      </c>
      <c r="D737" s="20">
        <v>8927.25</v>
      </c>
      <c r="E737" s="20">
        <v>8721.5</v>
      </c>
      <c r="F737" s="20" t="s">
        <v>748</v>
      </c>
      <c r="G737" s="21">
        <v>2.3699999999999999E-2</v>
      </c>
      <c r="H737" s="15">
        <f t="shared" si="17"/>
        <v>2.2650920139884109E-2</v>
      </c>
    </row>
    <row r="738" spans="1:8" x14ac:dyDescent="0.3">
      <c r="A738" s="26">
        <v>40171</v>
      </c>
      <c r="B738" s="27">
        <v>8968.1</v>
      </c>
      <c r="C738" s="27">
        <v>8957.4</v>
      </c>
      <c r="D738" s="27">
        <v>9012.4500000000007</v>
      </c>
      <c r="E738" s="27">
        <v>8895.6</v>
      </c>
      <c r="F738" s="27" t="s">
        <v>749</v>
      </c>
      <c r="G738" s="28">
        <v>5.4999999999999997E-3</v>
      </c>
      <c r="H738">
        <f t="shared" si="17"/>
        <v>1.1945430593699878E-3</v>
      </c>
    </row>
    <row r="739" spans="1:8" x14ac:dyDescent="0.3">
      <c r="A739" s="19">
        <v>40176</v>
      </c>
      <c r="B739" s="20">
        <v>8991.9</v>
      </c>
      <c r="C739" s="20">
        <v>8990.35</v>
      </c>
      <c r="D739" s="20">
        <v>9042.5499999999993</v>
      </c>
      <c r="E739" s="20">
        <v>8965.7000000000007</v>
      </c>
      <c r="F739" s="20" t="s">
        <v>301</v>
      </c>
      <c r="G739" s="21">
        <v>2.7000000000000001E-3</v>
      </c>
      <c r="H739">
        <f t="shared" si="17"/>
        <v>1.7240708092557824E-4</v>
      </c>
    </row>
    <row r="740" spans="1:8" x14ac:dyDescent="0.3">
      <c r="A740" s="26">
        <v>40177</v>
      </c>
      <c r="B740" s="27">
        <v>8994.6</v>
      </c>
      <c r="C740" s="27">
        <v>8989</v>
      </c>
      <c r="D740" s="27">
        <v>9021.2000000000007</v>
      </c>
      <c r="E740" s="27">
        <v>8937.2999999999993</v>
      </c>
      <c r="F740" s="27" t="s">
        <v>750</v>
      </c>
      <c r="G740" s="28">
        <v>2.9999999999999997E-4</v>
      </c>
      <c r="H740">
        <f t="shared" si="17"/>
        <v>6.2298364667931515E-4</v>
      </c>
    </row>
    <row r="741" spans="1:8" x14ac:dyDescent="0.3">
      <c r="A741" s="19">
        <v>40178</v>
      </c>
      <c r="B741" s="20">
        <v>9029.5</v>
      </c>
      <c r="C741" s="20">
        <v>9014.75</v>
      </c>
      <c r="D741" s="20">
        <v>9093.65</v>
      </c>
      <c r="E741" s="20">
        <v>9002.4500000000007</v>
      </c>
      <c r="F741" s="20" t="s">
        <v>751</v>
      </c>
      <c r="G741" s="21">
        <v>3.8999999999999998E-3</v>
      </c>
      <c r="H741">
        <f t="shared" si="17"/>
        <v>1.636207326880945E-3</v>
      </c>
    </row>
    <row r="742" spans="1:8" x14ac:dyDescent="0.3">
      <c r="A742" s="26">
        <v>40182</v>
      </c>
      <c r="B742" s="27">
        <v>9112.35</v>
      </c>
      <c r="C742" s="27">
        <v>9031.9</v>
      </c>
      <c r="D742" s="27">
        <v>9129.4500000000007</v>
      </c>
      <c r="E742" s="27">
        <v>9031.9</v>
      </c>
      <c r="F742" s="27" t="s">
        <v>213</v>
      </c>
      <c r="G742" s="28">
        <v>9.1999999999999998E-3</v>
      </c>
      <c r="H742">
        <f t="shared" si="17"/>
        <v>8.9073173972254709E-3</v>
      </c>
    </row>
    <row r="743" spans="1:8" x14ac:dyDescent="0.3">
      <c r="A743" s="19">
        <v>40183</v>
      </c>
      <c r="B743" s="20">
        <v>9192.15</v>
      </c>
      <c r="C743" s="20">
        <v>9191.25</v>
      </c>
      <c r="D743" s="20">
        <v>9214</v>
      </c>
      <c r="E743" s="20">
        <v>9157.35</v>
      </c>
      <c r="F743" s="20" t="s">
        <v>565</v>
      </c>
      <c r="G743" s="21">
        <v>8.8000000000000005E-3</v>
      </c>
      <c r="H743">
        <f t="shared" si="17"/>
        <v>9.7919216646227253E-5</v>
      </c>
    </row>
    <row r="744" spans="1:8" x14ac:dyDescent="0.3">
      <c r="A744" s="26">
        <v>40184</v>
      </c>
      <c r="B744" s="27">
        <v>9223</v>
      </c>
      <c r="C744" s="27">
        <v>9243.9</v>
      </c>
      <c r="D744" s="27">
        <v>9265.5499999999993</v>
      </c>
      <c r="E744" s="27">
        <v>9183.65</v>
      </c>
      <c r="F744" s="27" t="s">
        <v>752</v>
      </c>
      <c r="G744" s="28">
        <v>3.3999999999999998E-3</v>
      </c>
      <c r="H744">
        <f t="shared" si="17"/>
        <v>-2.2609504646306901E-3</v>
      </c>
    </row>
    <row r="745" spans="1:8" x14ac:dyDescent="0.3">
      <c r="A745" s="19">
        <v>40185</v>
      </c>
      <c r="B745" s="20">
        <v>9192.9500000000007</v>
      </c>
      <c r="C745" s="20">
        <v>9240.25</v>
      </c>
      <c r="D745" s="20">
        <v>9261.85</v>
      </c>
      <c r="E745" s="20">
        <v>9153.25</v>
      </c>
      <c r="F745" s="20" t="s">
        <v>753</v>
      </c>
      <c r="G745" s="21">
        <v>-3.3E-3</v>
      </c>
      <c r="H745">
        <f t="shared" si="17"/>
        <v>-5.118909120424152E-3</v>
      </c>
    </row>
    <row r="746" spans="1:8" x14ac:dyDescent="0.3">
      <c r="A746" s="26">
        <v>40186</v>
      </c>
      <c r="B746" s="27">
        <v>9160.7000000000007</v>
      </c>
      <c r="C746" s="27">
        <v>9185.0499999999993</v>
      </c>
      <c r="D746" s="27">
        <v>9214.35</v>
      </c>
      <c r="E746" s="27">
        <v>9141.4500000000007</v>
      </c>
      <c r="F746" s="27" t="s">
        <v>754</v>
      </c>
      <c r="G746" s="28">
        <v>-3.5000000000000001E-3</v>
      </c>
      <c r="H746">
        <f t="shared" si="17"/>
        <v>-2.6510470819427817E-3</v>
      </c>
    </row>
    <row r="747" spans="1:8" x14ac:dyDescent="0.3">
      <c r="A747" s="19">
        <v>40189</v>
      </c>
      <c r="B747" s="20">
        <v>9173.5499999999993</v>
      </c>
      <c r="C747" s="20">
        <v>9209.15</v>
      </c>
      <c r="D747" s="20">
        <v>9248</v>
      </c>
      <c r="E747" s="20">
        <v>9161.0499999999993</v>
      </c>
      <c r="F747" s="20" t="s">
        <v>755</v>
      </c>
      <c r="G747" s="21">
        <v>1.4E-3</v>
      </c>
      <c r="H747">
        <f t="shared" si="17"/>
        <v>-3.8657205062356858E-3</v>
      </c>
    </row>
    <row r="748" spans="1:8" x14ac:dyDescent="0.3">
      <c r="A748" s="26">
        <v>40190</v>
      </c>
      <c r="B748" s="27">
        <v>8985.1</v>
      </c>
      <c r="C748" s="27">
        <v>9173.85</v>
      </c>
      <c r="D748" s="27">
        <v>9173.85</v>
      </c>
      <c r="E748" s="27">
        <v>8973.0499999999993</v>
      </c>
      <c r="F748" s="27" t="s">
        <v>472</v>
      </c>
      <c r="G748" s="28">
        <v>-2.0500000000000001E-2</v>
      </c>
      <c r="H748" s="15">
        <f t="shared" si="17"/>
        <v>-2.0574785940472101E-2</v>
      </c>
    </row>
    <row r="749" spans="1:8" x14ac:dyDescent="0.3">
      <c r="A749" s="19">
        <v>40191</v>
      </c>
      <c r="B749" s="20">
        <v>8926.1</v>
      </c>
      <c r="C749" s="20">
        <v>8912.6</v>
      </c>
      <c r="D749" s="20">
        <v>8937.85</v>
      </c>
      <c r="E749" s="20">
        <v>8836.7000000000007</v>
      </c>
      <c r="F749" s="20" t="s">
        <v>756</v>
      </c>
      <c r="G749" s="21">
        <v>-6.6E-3</v>
      </c>
      <c r="H749">
        <f t="shared" si="17"/>
        <v>1.5147095123757377E-3</v>
      </c>
    </row>
    <row r="750" spans="1:8" x14ac:dyDescent="0.3">
      <c r="A750" s="26">
        <v>40192</v>
      </c>
      <c r="B750" s="27">
        <v>8910.7999999999993</v>
      </c>
      <c r="C750" s="27">
        <v>8952</v>
      </c>
      <c r="D750" s="27">
        <v>9040</v>
      </c>
      <c r="E750" s="27">
        <v>8883.1</v>
      </c>
      <c r="F750" s="27" t="s">
        <v>757</v>
      </c>
      <c r="G750" s="28">
        <v>-1.6999999999999999E-3</v>
      </c>
      <c r="H750">
        <f t="shared" si="17"/>
        <v>-4.6023235031278737E-3</v>
      </c>
    </row>
    <row r="751" spans="1:8" x14ac:dyDescent="0.3">
      <c r="A751" s="19">
        <v>40193</v>
      </c>
      <c r="B751" s="20">
        <v>8911.1</v>
      </c>
      <c r="C751" s="20">
        <v>8961.65</v>
      </c>
      <c r="D751" s="20">
        <v>8982.5499999999993</v>
      </c>
      <c r="E751" s="20">
        <v>8874.7999999999993</v>
      </c>
      <c r="F751" s="20" t="s">
        <v>758</v>
      </c>
      <c r="G751" s="21">
        <v>0</v>
      </c>
      <c r="H751">
        <f t="shared" si="17"/>
        <v>-5.6407023260224703E-3</v>
      </c>
    </row>
    <row r="752" spans="1:8" x14ac:dyDescent="0.3">
      <c r="A752" s="26">
        <v>40196</v>
      </c>
      <c r="B752" s="27">
        <v>9093.25</v>
      </c>
      <c r="C752" s="27">
        <v>8887.15</v>
      </c>
      <c r="D752" s="27">
        <v>9120.35</v>
      </c>
      <c r="E752" s="27">
        <v>8863.2000000000007</v>
      </c>
      <c r="F752" s="27" t="s">
        <v>759</v>
      </c>
      <c r="G752" s="28">
        <v>2.0400000000000001E-2</v>
      </c>
      <c r="H752" s="15">
        <f t="shared" si="17"/>
        <v>2.3190786697647771E-2</v>
      </c>
    </row>
    <row r="753" spans="1:8" x14ac:dyDescent="0.3">
      <c r="A753" s="19">
        <v>40197</v>
      </c>
      <c r="B753" s="20">
        <v>9135.9</v>
      </c>
      <c r="C753" s="20">
        <v>9125.9</v>
      </c>
      <c r="D753" s="20">
        <v>9202.5</v>
      </c>
      <c r="E753" s="20">
        <v>9093.9500000000007</v>
      </c>
      <c r="F753" s="20" t="s">
        <v>760</v>
      </c>
      <c r="G753" s="21">
        <v>4.7000000000000002E-3</v>
      </c>
      <c r="H753">
        <f t="shared" si="17"/>
        <v>1.0957823337972145E-3</v>
      </c>
    </row>
    <row r="754" spans="1:8" x14ac:dyDescent="0.3">
      <c r="A754" s="26">
        <v>40198</v>
      </c>
      <c r="B754" s="27">
        <v>9126.35</v>
      </c>
      <c r="C754" s="27">
        <v>9177.75</v>
      </c>
      <c r="D754" s="27">
        <v>9196.4</v>
      </c>
      <c r="E754" s="27">
        <v>9104.1</v>
      </c>
      <c r="F754" s="27" t="s">
        <v>761</v>
      </c>
      <c r="G754" s="28">
        <v>-1E-3</v>
      </c>
      <c r="H754">
        <f t="shared" si="17"/>
        <v>-5.6005012121706993E-3</v>
      </c>
    </row>
    <row r="755" spans="1:8" x14ac:dyDescent="0.3">
      <c r="A755" s="19">
        <v>40199</v>
      </c>
      <c r="B755" s="20">
        <v>8919.2999999999993</v>
      </c>
      <c r="C755" s="20">
        <v>9093</v>
      </c>
      <c r="D755" s="20">
        <v>9098.1</v>
      </c>
      <c r="E755" s="20">
        <v>8889.0499999999993</v>
      </c>
      <c r="F755" s="20" t="s">
        <v>762</v>
      </c>
      <c r="G755" s="21">
        <v>-2.2700000000000001E-2</v>
      </c>
      <c r="H755" s="15">
        <f t="shared" si="17"/>
        <v>-1.9102606400527959E-2</v>
      </c>
    </row>
    <row r="756" spans="1:8" x14ac:dyDescent="0.3">
      <c r="A756" s="26">
        <v>40200</v>
      </c>
      <c r="B756" s="27">
        <v>8772.65</v>
      </c>
      <c r="C756" s="27">
        <v>8891.7999999999993</v>
      </c>
      <c r="D756" s="27">
        <v>8891.7999999999993</v>
      </c>
      <c r="E756" s="27">
        <v>8659.9</v>
      </c>
      <c r="F756" s="27" t="s">
        <v>763</v>
      </c>
      <c r="G756" s="28">
        <v>-1.6400000000000001E-2</v>
      </c>
      <c r="H756">
        <f t="shared" si="17"/>
        <v>-1.3399986504419762E-2</v>
      </c>
    </row>
    <row r="757" spans="1:8" x14ac:dyDescent="0.3">
      <c r="A757" s="19">
        <v>40203</v>
      </c>
      <c r="B757" s="20">
        <v>8696.6</v>
      </c>
      <c r="C757" s="20">
        <v>8724.7999999999993</v>
      </c>
      <c r="D757" s="20">
        <v>8751.2000000000007</v>
      </c>
      <c r="E757" s="20">
        <v>8669.5499999999993</v>
      </c>
      <c r="F757" s="20" t="s">
        <v>764</v>
      </c>
      <c r="G757" s="21">
        <v>-8.6999999999999994E-3</v>
      </c>
      <c r="H757">
        <f t="shared" si="17"/>
        <v>-3.2321657803042947E-3</v>
      </c>
    </row>
    <row r="758" spans="1:8" x14ac:dyDescent="0.3">
      <c r="A758" s="26">
        <v>40205</v>
      </c>
      <c r="B758" s="27">
        <v>8329.7999999999993</v>
      </c>
      <c r="C758" s="27">
        <v>8564.6</v>
      </c>
      <c r="D758" s="27">
        <v>8602.65</v>
      </c>
      <c r="E758" s="27">
        <v>8294.6</v>
      </c>
      <c r="F758" s="27" t="s">
        <v>765</v>
      </c>
      <c r="G758" s="28">
        <v>-4.2200000000000001E-2</v>
      </c>
      <c r="H758" s="15">
        <f t="shared" si="17"/>
        <v>-2.7415174088690784E-2</v>
      </c>
    </row>
    <row r="759" spans="1:8" x14ac:dyDescent="0.3">
      <c r="A759" s="19">
        <v>40206</v>
      </c>
      <c r="B759" s="20">
        <v>8423.85</v>
      </c>
      <c r="C759" s="20">
        <v>8396.5</v>
      </c>
      <c r="D759" s="20">
        <v>8496.1</v>
      </c>
      <c r="E759" s="20">
        <v>8354.25</v>
      </c>
      <c r="F759" s="20" t="s">
        <v>766</v>
      </c>
      <c r="G759" s="21">
        <v>1.1299999999999999E-2</v>
      </c>
      <c r="H759">
        <f t="shared" si="17"/>
        <v>3.2573095932829587E-3</v>
      </c>
    </row>
    <row r="760" spans="1:8" x14ac:dyDescent="0.3">
      <c r="A760" s="26">
        <v>40207</v>
      </c>
      <c r="B760" s="27">
        <v>8651.5499999999993</v>
      </c>
      <c r="C760" s="27">
        <v>8346.5499999999993</v>
      </c>
      <c r="D760" s="27">
        <v>8687</v>
      </c>
      <c r="E760" s="27">
        <v>8306.1</v>
      </c>
      <c r="F760" s="27" t="s">
        <v>767</v>
      </c>
      <c r="G760" s="28">
        <v>2.7E-2</v>
      </c>
      <c r="H760" s="15">
        <f t="shared" si="17"/>
        <v>3.6542044317712109E-2</v>
      </c>
    </row>
    <row r="761" spans="1:8" x14ac:dyDescent="0.3">
      <c r="A761" s="19">
        <v>40210</v>
      </c>
      <c r="B761" s="20">
        <v>8649.25</v>
      </c>
      <c r="C761" s="20">
        <v>8597.4500000000007</v>
      </c>
      <c r="D761" s="20">
        <v>8712.25</v>
      </c>
      <c r="E761" s="20">
        <v>8495.25</v>
      </c>
      <c r="F761" s="20" t="s">
        <v>768</v>
      </c>
      <c r="G761" s="21">
        <v>-2.9999999999999997E-4</v>
      </c>
      <c r="H761">
        <f t="shared" si="17"/>
        <v>6.0250423090566704E-3</v>
      </c>
    </row>
    <row r="762" spans="1:8" x14ac:dyDescent="0.3">
      <c r="A762" s="26">
        <v>40211</v>
      </c>
      <c r="B762" s="27">
        <v>8468.15</v>
      </c>
      <c r="C762" s="27">
        <v>8666.7000000000007</v>
      </c>
      <c r="D762" s="27">
        <v>8718.65</v>
      </c>
      <c r="E762" s="27">
        <v>8453.9</v>
      </c>
      <c r="F762" s="27" t="s">
        <v>769</v>
      </c>
      <c r="G762" s="28">
        <v>-2.0899999999999998E-2</v>
      </c>
      <c r="H762" s="15">
        <f t="shared" si="17"/>
        <v>-2.2909527271049081E-2</v>
      </c>
    </row>
    <row r="763" spans="1:8" x14ac:dyDescent="0.3">
      <c r="A763" s="19">
        <v>40212</v>
      </c>
      <c r="B763" s="20">
        <v>8631.85</v>
      </c>
      <c r="C763" s="20">
        <v>8489.7999999999993</v>
      </c>
      <c r="D763" s="20">
        <v>8662.9500000000007</v>
      </c>
      <c r="E763" s="20">
        <v>8489.7999999999993</v>
      </c>
      <c r="F763" s="20" t="s">
        <v>761</v>
      </c>
      <c r="G763" s="21">
        <v>1.9300000000000001E-2</v>
      </c>
      <c r="H763" s="15">
        <f t="shared" si="17"/>
        <v>1.6731842917383343E-2</v>
      </c>
    </row>
    <row r="764" spans="1:8" x14ac:dyDescent="0.3">
      <c r="A764" s="26">
        <v>40213</v>
      </c>
      <c r="B764" s="27">
        <v>8471.1</v>
      </c>
      <c r="C764" s="27">
        <v>8591.7999999999993</v>
      </c>
      <c r="D764" s="27">
        <v>8623.25</v>
      </c>
      <c r="E764" s="27">
        <v>8455.5</v>
      </c>
      <c r="F764" s="27" t="s">
        <v>770</v>
      </c>
      <c r="G764" s="28">
        <v>-1.8599999999999998E-2</v>
      </c>
      <c r="H764">
        <f t="shared" si="17"/>
        <v>-1.4048278591214753E-2</v>
      </c>
    </row>
    <row r="765" spans="1:8" x14ac:dyDescent="0.3">
      <c r="A765" s="19">
        <v>40214</v>
      </c>
      <c r="B765" s="20">
        <v>8223.25</v>
      </c>
      <c r="C765" s="20">
        <v>8319.15</v>
      </c>
      <c r="D765" s="20">
        <v>8319.15</v>
      </c>
      <c r="E765" s="20">
        <v>8150.45</v>
      </c>
      <c r="F765" s="20" t="s">
        <v>771</v>
      </c>
      <c r="G765" s="21">
        <v>-2.93E-2</v>
      </c>
      <c r="H765">
        <f t="shared" si="17"/>
        <v>-1.152762000925571E-2</v>
      </c>
    </row>
    <row r="766" spans="1:8" x14ac:dyDescent="0.3">
      <c r="A766" s="26">
        <v>40215</v>
      </c>
      <c r="B766" s="27">
        <v>8275.2000000000007</v>
      </c>
      <c r="C766" s="27">
        <v>8268.2000000000007</v>
      </c>
      <c r="D766" s="27">
        <v>8293.25</v>
      </c>
      <c r="E766" s="27">
        <v>8249</v>
      </c>
      <c r="F766" s="27" t="s">
        <v>772</v>
      </c>
      <c r="G766" s="28">
        <v>6.3E-3</v>
      </c>
      <c r="H766">
        <f t="shared" si="17"/>
        <v>8.4661715972037433E-4</v>
      </c>
    </row>
    <row r="767" spans="1:8" x14ac:dyDescent="0.3">
      <c r="A767" s="19">
        <v>40217</v>
      </c>
      <c r="B767" s="20">
        <v>8342.2000000000007</v>
      </c>
      <c r="C767" s="20">
        <v>8279.75</v>
      </c>
      <c r="D767" s="20">
        <v>8412.2999999999993</v>
      </c>
      <c r="E767" s="20">
        <v>8160.95</v>
      </c>
      <c r="F767" s="20" t="s">
        <v>176</v>
      </c>
      <c r="G767" s="21">
        <v>8.0999999999999996E-3</v>
      </c>
      <c r="H767">
        <f t="shared" si="17"/>
        <v>7.5424982638365567E-3</v>
      </c>
    </row>
    <row r="768" spans="1:8" x14ac:dyDescent="0.3">
      <c r="A768" s="26">
        <v>40218</v>
      </c>
      <c r="B768" s="27">
        <v>8392.4500000000007</v>
      </c>
      <c r="C768" s="27">
        <v>8322</v>
      </c>
      <c r="D768" s="27">
        <v>8420.4</v>
      </c>
      <c r="E768" s="27">
        <v>8271.5499999999993</v>
      </c>
      <c r="F768" s="27" t="s">
        <v>773</v>
      </c>
      <c r="G768" s="28">
        <v>6.0000000000000001E-3</v>
      </c>
      <c r="H768">
        <f t="shared" si="17"/>
        <v>8.4655130978131127E-3</v>
      </c>
    </row>
    <row r="769" spans="1:8" x14ac:dyDescent="0.3">
      <c r="A769" s="19">
        <v>40219</v>
      </c>
      <c r="B769" s="20">
        <v>8290</v>
      </c>
      <c r="C769" s="20">
        <v>8410.5499999999993</v>
      </c>
      <c r="D769" s="20">
        <v>8444.2000000000007</v>
      </c>
      <c r="E769" s="20">
        <v>8259.4</v>
      </c>
      <c r="F769" s="20" t="s">
        <v>352</v>
      </c>
      <c r="G769" s="21">
        <v>-1.2200000000000001E-2</v>
      </c>
      <c r="H769">
        <f t="shared" si="17"/>
        <v>-1.4333188673748956E-2</v>
      </c>
    </row>
    <row r="770" spans="1:8" x14ac:dyDescent="0.3">
      <c r="A770" s="26">
        <v>40220</v>
      </c>
      <c r="B770" s="27">
        <v>8381.4</v>
      </c>
      <c r="C770" s="27">
        <v>8327.7000000000007</v>
      </c>
      <c r="D770" s="27">
        <v>8451.9500000000007</v>
      </c>
      <c r="E770" s="27">
        <v>8327.7000000000007</v>
      </c>
      <c r="F770" s="27" t="s">
        <v>774</v>
      </c>
      <c r="G770" s="28">
        <v>1.0999999999999999E-2</v>
      </c>
      <c r="H770">
        <f t="shared" si="17"/>
        <v>6.4483590907452124E-3</v>
      </c>
    </row>
    <row r="771" spans="1:8" x14ac:dyDescent="0.3">
      <c r="A771" s="19">
        <v>40224</v>
      </c>
      <c r="B771" s="20">
        <v>8312.7000000000007</v>
      </c>
      <c r="C771" s="20">
        <v>8441.6</v>
      </c>
      <c r="D771" s="20">
        <v>8441.6</v>
      </c>
      <c r="E771" s="20">
        <v>8282.0499999999993</v>
      </c>
      <c r="F771" s="20" t="s">
        <v>775</v>
      </c>
      <c r="G771" s="21">
        <v>-8.2000000000000007E-3</v>
      </c>
      <c r="H771">
        <f t="shared" si="17"/>
        <v>-1.5269617134192526E-2</v>
      </c>
    </row>
    <row r="772" spans="1:8" x14ac:dyDescent="0.3">
      <c r="A772" s="26">
        <v>40225</v>
      </c>
      <c r="B772" s="27">
        <v>8397.7999999999993</v>
      </c>
      <c r="C772" s="27">
        <v>8324.2999999999993</v>
      </c>
      <c r="D772" s="27">
        <v>8432.15</v>
      </c>
      <c r="E772" s="27">
        <v>8289.15</v>
      </c>
      <c r="F772" s="27" t="s">
        <v>776</v>
      </c>
      <c r="G772" s="28">
        <v>1.0200000000000001E-2</v>
      </c>
      <c r="H772">
        <f t="shared" si="17"/>
        <v>8.8295712552406824E-3</v>
      </c>
    </row>
    <row r="773" spans="1:8" x14ac:dyDescent="0.3">
      <c r="A773" s="19">
        <v>40226</v>
      </c>
      <c r="B773" s="20">
        <v>8551.5</v>
      </c>
      <c r="C773" s="20">
        <v>8446.5499999999993</v>
      </c>
      <c r="D773" s="20">
        <v>8569.25</v>
      </c>
      <c r="E773" s="20">
        <v>8446.5499999999993</v>
      </c>
      <c r="F773" s="20" t="s">
        <v>777</v>
      </c>
      <c r="G773" s="21">
        <v>1.83E-2</v>
      </c>
      <c r="H773">
        <f t="shared" si="17"/>
        <v>1.2425191350314713E-2</v>
      </c>
    </row>
    <row r="774" spans="1:8" x14ac:dyDescent="0.3">
      <c r="A774" s="26">
        <v>40227</v>
      </c>
      <c r="B774" s="27">
        <v>8573.9</v>
      </c>
      <c r="C774" s="27">
        <v>8574.75</v>
      </c>
      <c r="D774" s="27">
        <v>8602</v>
      </c>
      <c r="E774" s="27">
        <v>8523.35</v>
      </c>
      <c r="F774" s="27" t="s">
        <v>778</v>
      </c>
      <c r="G774" s="28">
        <v>2.5999999999999999E-3</v>
      </c>
      <c r="H774">
        <f t="shared" si="17"/>
        <v>-9.9128254468102721E-5</v>
      </c>
    </row>
    <row r="775" spans="1:8" x14ac:dyDescent="0.3">
      <c r="A775" s="19">
        <v>40228</v>
      </c>
      <c r="B775" s="20">
        <v>8487.1</v>
      </c>
      <c r="C775" s="20">
        <v>8490.25</v>
      </c>
      <c r="D775" s="20">
        <v>8530.25</v>
      </c>
      <c r="E775" s="20">
        <v>8407.9500000000007</v>
      </c>
      <c r="F775" s="20" t="s">
        <v>779</v>
      </c>
      <c r="G775" s="21">
        <v>-1.01E-2</v>
      </c>
      <c r="H775">
        <f t="shared" ref="H775:H838" si="18">(B775-C775)/C775</f>
        <v>-3.7101380995843892E-4</v>
      </c>
    </row>
    <row r="776" spans="1:8" x14ac:dyDescent="0.3">
      <c r="A776" s="26">
        <v>40231</v>
      </c>
      <c r="B776" s="27">
        <v>8493.35</v>
      </c>
      <c r="C776" s="27">
        <v>8565.2999999999993</v>
      </c>
      <c r="D776" s="27">
        <v>8598.25</v>
      </c>
      <c r="E776" s="27">
        <v>8473.15</v>
      </c>
      <c r="F776" s="27" t="s">
        <v>289</v>
      </c>
      <c r="G776" s="28">
        <v>6.9999999999999999E-4</v>
      </c>
      <c r="H776">
        <f t="shared" si="18"/>
        <v>-8.4001727902115412E-3</v>
      </c>
    </row>
    <row r="777" spans="1:8" x14ac:dyDescent="0.3">
      <c r="A777" s="19">
        <v>40232</v>
      </c>
      <c r="B777" s="20">
        <v>8512.9500000000007</v>
      </c>
      <c r="C777" s="20">
        <v>8491.4</v>
      </c>
      <c r="D777" s="20">
        <v>8577.9</v>
      </c>
      <c r="E777" s="20">
        <v>8453.4</v>
      </c>
      <c r="F777" s="20" t="s">
        <v>780</v>
      </c>
      <c r="G777" s="21">
        <v>2.3E-3</v>
      </c>
      <c r="H777">
        <f t="shared" si="18"/>
        <v>2.5378618366819479E-3</v>
      </c>
    </row>
    <row r="778" spans="1:8" x14ac:dyDescent="0.3">
      <c r="A778" s="26">
        <v>40233</v>
      </c>
      <c r="B778" s="27">
        <v>8504.5499999999993</v>
      </c>
      <c r="C778" s="27">
        <v>8463.4500000000007</v>
      </c>
      <c r="D778" s="27">
        <v>8527.35</v>
      </c>
      <c r="E778" s="27">
        <v>8458.4500000000007</v>
      </c>
      <c r="F778" s="27" t="s">
        <v>781</v>
      </c>
      <c r="G778" s="28">
        <v>-1E-3</v>
      </c>
      <c r="H778">
        <f t="shared" si="18"/>
        <v>4.8561756730409631E-3</v>
      </c>
    </row>
    <row r="779" spans="1:8" x14ac:dyDescent="0.3">
      <c r="A779" s="19">
        <v>40234</v>
      </c>
      <c r="B779" s="20">
        <v>8537.7999999999993</v>
      </c>
      <c r="C779" s="20">
        <v>8520.6</v>
      </c>
      <c r="D779" s="20">
        <v>8554.9500000000007</v>
      </c>
      <c r="E779" s="20">
        <v>8469.65</v>
      </c>
      <c r="F779" s="20" t="s">
        <v>246</v>
      </c>
      <c r="G779" s="21">
        <v>3.8999999999999998E-3</v>
      </c>
      <c r="H779">
        <f t="shared" si="18"/>
        <v>2.018637185174625E-3</v>
      </c>
    </row>
    <row r="780" spans="1:8" x14ac:dyDescent="0.3">
      <c r="A780" s="26">
        <v>40235</v>
      </c>
      <c r="B780" s="27">
        <v>8722.75</v>
      </c>
      <c r="C780" s="27">
        <v>8535.4500000000007</v>
      </c>
      <c r="D780" s="27">
        <v>8851.35</v>
      </c>
      <c r="E780" s="27">
        <v>8527.0499999999993</v>
      </c>
      <c r="F780" s="27" t="s">
        <v>690</v>
      </c>
      <c r="G780" s="28">
        <v>2.1700000000000001E-2</v>
      </c>
      <c r="H780" s="15">
        <f t="shared" si="18"/>
        <v>2.1943775665020503E-2</v>
      </c>
    </row>
    <row r="781" spans="1:8" x14ac:dyDescent="0.3">
      <c r="A781" s="19">
        <v>40239</v>
      </c>
      <c r="B781" s="20">
        <v>8922.1</v>
      </c>
      <c r="C781" s="20">
        <v>8826.9</v>
      </c>
      <c r="D781" s="20">
        <v>8945.6</v>
      </c>
      <c r="E781" s="20">
        <v>8826.9</v>
      </c>
      <c r="F781" s="20" t="s">
        <v>782</v>
      </c>
      <c r="G781" s="21">
        <v>2.29E-2</v>
      </c>
      <c r="H781">
        <f t="shared" si="18"/>
        <v>1.0785213381821561E-2</v>
      </c>
    </row>
    <row r="782" spans="1:8" x14ac:dyDescent="0.3">
      <c r="A782" s="26">
        <v>40240</v>
      </c>
      <c r="B782" s="27">
        <v>9039.4500000000007</v>
      </c>
      <c r="C782" s="27">
        <v>8922.15</v>
      </c>
      <c r="D782" s="27">
        <v>9046.9</v>
      </c>
      <c r="E782" s="27">
        <v>8922.15</v>
      </c>
      <c r="F782" s="27" t="s">
        <v>783</v>
      </c>
      <c r="G782" s="28">
        <v>1.32E-2</v>
      </c>
      <c r="H782">
        <f t="shared" si="18"/>
        <v>1.3147055362216629E-2</v>
      </c>
    </row>
    <row r="783" spans="1:8" x14ac:dyDescent="0.3">
      <c r="A783" s="19">
        <v>40241</v>
      </c>
      <c r="B783" s="20">
        <v>9013.7999999999993</v>
      </c>
      <c r="C783" s="20">
        <v>9055.9500000000007</v>
      </c>
      <c r="D783" s="20">
        <v>9068.9500000000007</v>
      </c>
      <c r="E783" s="20">
        <v>8965.25</v>
      </c>
      <c r="F783" s="20" t="s">
        <v>784</v>
      </c>
      <c r="G783" s="21">
        <v>-2.8E-3</v>
      </c>
      <c r="H783">
        <f t="shared" si="18"/>
        <v>-4.6543984893911133E-3</v>
      </c>
    </row>
    <row r="784" spans="1:8" x14ac:dyDescent="0.3">
      <c r="A784" s="26">
        <v>40242</v>
      </c>
      <c r="B784" s="27">
        <v>9038.4500000000007</v>
      </c>
      <c r="C784" s="27">
        <v>9012.85</v>
      </c>
      <c r="D784" s="27">
        <v>9095.2999999999993</v>
      </c>
      <c r="E784" s="27">
        <v>8967.7999999999993</v>
      </c>
      <c r="F784" s="27" t="s">
        <v>785</v>
      </c>
      <c r="G784" s="28">
        <v>2.7000000000000001E-3</v>
      </c>
      <c r="H784">
        <f t="shared" si="18"/>
        <v>2.8403890001498264E-3</v>
      </c>
    </row>
    <row r="785" spans="1:8" x14ac:dyDescent="0.3">
      <c r="A785" s="19">
        <v>40245</v>
      </c>
      <c r="B785" s="20">
        <v>9145.9500000000007</v>
      </c>
      <c r="C785" s="20">
        <v>9102.15</v>
      </c>
      <c r="D785" s="20">
        <v>9178.5499999999993</v>
      </c>
      <c r="E785" s="20">
        <v>9093.4500000000007</v>
      </c>
      <c r="F785" s="20" t="s">
        <v>786</v>
      </c>
      <c r="G785" s="21">
        <v>1.1900000000000001E-2</v>
      </c>
      <c r="H785">
        <f t="shared" si="18"/>
        <v>4.8120499002984015E-3</v>
      </c>
    </row>
    <row r="786" spans="1:8" x14ac:dyDescent="0.3">
      <c r="A786" s="26">
        <v>40246</v>
      </c>
      <c r="B786" s="27">
        <v>9138.2000000000007</v>
      </c>
      <c r="C786" s="27">
        <v>9118.7000000000007</v>
      </c>
      <c r="D786" s="27">
        <v>9177</v>
      </c>
      <c r="E786" s="27">
        <v>9073.5</v>
      </c>
      <c r="F786" s="27" t="s">
        <v>787</v>
      </c>
      <c r="G786" s="28">
        <v>-8.0000000000000004E-4</v>
      </c>
      <c r="H786">
        <f t="shared" si="18"/>
        <v>2.1384627194665903E-3</v>
      </c>
    </row>
    <row r="787" spans="1:8" x14ac:dyDescent="0.3">
      <c r="A787" s="19">
        <v>40247</v>
      </c>
      <c r="B787" s="20">
        <v>9119.25</v>
      </c>
      <c r="C787" s="20">
        <v>9136.25</v>
      </c>
      <c r="D787" s="20">
        <v>9156</v>
      </c>
      <c r="E787" s="20">
        <v>9074</v>
      </c>
      <c r="F787" s="20" t="s">
        <v>788</v>
      </c>
      <c r="G787" s="21">
        <v>-2.0999999999999999E-3</v>
      </c>
      <c r="H787">
        <f t="shared" si="18"/>
        <v>-1.8607196606922971E-3</v>
      </c>
    </row>
    <row r="788" spans="1:8" x14ac:dyDescent="0.3">
      <c r="A788" s="26">
        <v>40248</v>
      </c>
      <c r="B788" s="27">
        <v>9186.85</v>
      </c>
      <c r="C788" s="27">
        <v>9114.65</v>
      </c>
      <c r="D788" s="27">
        <v>9219.2000000000007</v>
      </c>
      <c r="E788" s="27">
        <v>9087.35</v>
      </c>
      <c r="F788" s="27" t="s">
        <v>789</v>
      </c>
      <c r="G788" s="28">
        <v>7.4000000000000003E-3</v>
      </c>
      <c r="H788">
        <f t="shared" si="18"/>
        <v>7.9213134898214119E-3</v>
      </c>
    </row>
    <row r="789" spans="1:8" x14ac:dyDescent="0.3">
      <c r="A789" s="19">
        <v>40249</v>
      </c>
      <c r="B789" s="20">
        <v>9172.9</v>
      </c>
      <c r="C789" s="20">
        <v>9201.15</v>
      </c>
      <c r="D789" s="20">
        <v>9230</v>
      </c>
      <c r="E789" s="20">
        <v>9145.6</v>
      </c>
      <c r="F789" s="20" t="s">
        <v>790</v>
      </c>
      <c r="G789" s="21">
        <v>-1.5E-3</v>
      </c>
      <c r="H789">
        <f t="shared" si="18"/>
        <v>-3.070268390364248E-3</v>
      </c>
    </row>
    <row r="790" spans="1:8" x14ac:dyDescent="0.3">
      <c r="A790" s="26">
        <v>40252</v>
      </c>
      <c r="B790" s="27">
        <v>9085.5</v>
      </c>
      <c r="C790" s="27">
        <v>9118.2000000000007</v>
      </c>
      <c r="D790" s="27">
        <v>9146.2000000000007</v>
      </c>
      <c r="E790" s="27">
        <v>9056.15</v>
      </c>
      <c r="F790" s="27" t="s">
        <v>171</v>
      </c>
      <c r="G790" s="28">
        <v>-9.4999999999999998E-3</v>
      </c>
      <c r="H790">
        <f t="shared" si="18"/>
        <v>-3.5862341251563603E-3</v>
      </c>
    </row>
    <row r="791" spans="1:8" x14ac:dyDescent="0.3">
      <c r="A791" s="19">
        <v>40253</v>
      </c>
      <c r="B791" s="20">
        <v>9102.9500000000007</v>
      </c>
      <c r="C791" s="20">
        <v>9071</v>
      </c>
      <c r="D791" s="20">
        <v>9121.9500000000007</v>
      </c>
      <c r="E791" s="20">
        <v>8986.75</v>
      </c>
      <c r="F791" s="20" t="s">
        <v>791</v>
      </c>
      <c r="G791" s="21">
        <v>1.9E-3</v>
      </c>
      <c r="H791">
        <f t="shared" si="18"/>
        <v>3.5222136478889571E-3</v>
      </c>
    </row>
    <row r="792" spans="1:8" x14ac:dyDescent="0.3">
      <c r="A792" s="26">
        <v>40254</v>
      </c>
      <c r="B792" s="27">
        <v>9188.4</v>
      </c>
      <c r="C792" s="27">
        <v>9162.4500000000007</v>
      </c>
      <c r="D792" s="27">
        <v>9221.0499999999993</v>
      </c>
      <c r="E792" s="27">
        <v>9142</v>
      </c>
      <c r="F792" s="27" t="s">
        <v>792</v>
      </c>
      <c r="G792" s="28">
        <v>9.4000000000000004E-3</v>
      </c>
      <c r="H792">
        <f t="shared" si="18"/>
        <v>2.8322119083868296E-3</v>
      </c>
    </row>
    <row r="793" spans="1:8" x14ac:dyDescent="0.3">
      <c r="A793" s="19">
        <v>40255</v>
      </c>
      <c r="B793" s="20">
        <v>9252.2999999999993</v>
      </c>
      <c r="C793" s="20">
        <v>9214.1</v>
      </c>
      <c r="D793" s="20">
        <v>9287.6</v>
      </c>
      <c r="E793" s="20">
        <v>9172.0499999999993</v>
      </c>
      <c r="F793" s="20" t="s">
        <v>793</v>
      </c>
      <c r="G793" s="21">
        <v>7.0000000000000001E-3</v>
      </c>
      <c r="H793">
        <f t="shared" si="18"/>
        <v>4.1458199932710637E-3</v>
      </c>
    </row>
    <row r="794" spans="1:8" x14ac:dyDescent="0.3">
      <c r="A794" s="26">
        <v>40256</v>
      </c>
      <c r="B794" s="27">
        <v>9270.7999999999993</v>
      </c>
      <c r="C794" s="27">
        <v>9293.7000000000007</v>
      </c>
      <c r="D794" s="27">
        <v>9294.1</v>
      </c>
      <c r="E794" s="27">
        <v>9231.9</v>
      </c>
      <c r="F794" s="27" t="s">
        <v>794</v>
      </c>
      <c r="G794" s="28">
        <v>2E-3</v>
      </c>
      <c r="H794">
        <f t="shared" si="18"/>
        <v>-2.4640347762464308E-3</v>
      </c>
    </row>
    <row r="795" spans="1:8" x14ac:dyDescent="0.3">
      <c r="A795" s="19">
        <v>40259</v>
      </c>
      <c r="B795" s="20">
        <v>9186.9500000000007</v>
      </c>
      <c r="C795" s="20">
        <v>9171.2000000000007</v>
      </c>
      <c r="D795" s="20">
        <v>9240.85</v>
      </c>
      <c r="E795" s="20">
        <v>9066.7000000000007</v>
      </c>
      <c r="F795" s="20" t="s">
        <v>795</v>
      </c>
      <c r="G795" s="21">
        <v>-8.9999999999999993E-3</v>
      </c>
      <c r="H795">
        <f t="shared" si="18"/>
        <v>1.7173325191905092E-3</v>
      </c>
    </row>
    <row r="796" spans="1:8" x14ac:dyDescent="0.3">
      <c r="A796" s="26">
        <v>40260</v>
      </c>
      <c r="B796" s="27">
        <v>9222.9</v>
      </c>
      <c r="C796" s="27">
        <v>9192.4500000000007</v>
      </c>
      <c r="D796" s="27">
        <v>9257.9</v>
      </c>
      <c r="E796" s="27">
        <v>9166.4</v>
      </c>
      <c r="F796" s="27" t="s">
        <v>796</v>
      </c>
      <c r="G796" s="28">
        <v>3.8999999999999998E-3</v>
      </c>
      <c r="H796">
        <f t="shared" si="18"/>
        <v>3.3125010198585695E-3</v>
      </c>
    </row>
    <row r="797" spans="1:8" x14ac:dyDescent="0.3">
      <c r="A797" s="19">
        <v>40262</v>
      </c>
      <c r="B797" s="20">
        <v>9318.25</v>
      </c>
      <c r="C797" s="20">
        <v>9191.4</v>
      </c>
      <c r="D797" s="20">
        <v>9342</v>
      </c>
      <c r="E797" s="20">
        <v>9165.5</v>
      </c>
      <c r="F797" s="20" t="s">
        <v>657</v>
      </c>
      <c r="G797" s="21">
        <v>1.03E-2</v>
      </c>
      <c r="H797">
        <f t="shared" si="18"/>
        <v>1.380094436103318E-2</v>
      </c>
    </row>
    <row r="798" spans="1:8" x14ac:dyDescent="0.3">
      <c r="A798" s="26">
        <v>40263</v>
      </c>
      <c r="B798" s="27">
        <v>9456.2000000000007</v>
      </c>
      <c r="C798" s="27">
        <v>9331.65</v>
      </c>
      <c r="D798" s="27">
        <v>9473.2000000000007</v>
      </c>
      <c r="E798" s="27">
        <v>9321.5</v>
      </c>
      <c r="F798" s="27" t="s">
        <v>797</v>
      </c>
      <c r="G798" s="28">
        <v>1.4800000000000001E-2</v>
      </c>
      <c r="H798">
        <f t="shared" si="18"/>
        <v>1.3347050092963313E-2</v>
      </c>
    </row>
    <row r="799" spans="1:8" x14ac:dyDescent="0.3">
      <c r="A799" s="19">
        <v>40266</v>
      </c>
      <c r="B799" s="20">
        <v>9517.6</v>
      </c>
      <c r="C799" s="20">
        <v>9452.1</v>
      </c>
      <c r="D799" s="20">
        <v>9578.5</v>
      </c>
      <c r="E799" s="20">
        <v>9452.1</v>
      </c>
      <c r="F799" s="20" t="s">
        <v>798</v>
      </c>
      <c r="G799" s="21">
        <v>6.4999999999999997E-3</v>
      </c>
      <c r="H799">
        <f t="shared" si="18"/>
        <v>6.9296770029940438E-3</v>
      </c>
    </row>
    <row r="800" spans="1:8" x14ac:dyDescent="0.3">
      <c r="A800" s="26">
        <v>40267</v>
      </c>
      <c r="B800" s="27">
        <v>9470.2999999999993</v>
      </c>
      <c r="C800" s="27">
        <v>9558.9500000000007</v>
      </c>
      <c r="D800" s="27">
        <v>9587.65</v>
      </c>
      <c r="E800" s="27">
        <v>9461.25</v>
      </c>
      <c r="F800" s="27" t="s">
        <v>799</v>
      </c>
      <c r="G800" s="28">
        <v>-5.0000000000000001E-3</v>
      </c>
      <c r="H800">
        <f t="shared" si="18"/>
        <v>-9.2740311435880983E-3</v>
      </c>
    </row>
    <row r="801" spans="1:8" x14ac:dyDescent="0.3">
      <c r="A801" s="19">
        <v>40268</v>
      </c>
      <c r="B801" s="20">
        <v>9459.6</v>
      </c>
      <c r="C801" s="20">
        <v>9509.85</v>
      </c>
      <c r="D801" s="20">
        <v>9537.4500000000007</v>
      </c>
      <c r="E801" s="20">
        <v>9440.35</v>
      </c>
      <c r="F801" s="20" t="s">
        <v>800</v>
      </c>
      <c r="G801" s="21">
        <v>-1.1000000000000001E-3</v>
      </c>
      <c r="H801">
        <f t="shared" si="18"/>
        <v>-5.2839950156942537E-3</v>
      </c>
    </row>
    <row r="802" spans="1:8" x14ac:dyDescent="0.3">
      <c r="A802" s="26">
        <v>40269</v>
      </c>
      <c r="B802" s="27">
        <v>9507.75</v>
      </c>
      <c r="C802" s="27">
        <v>9464.15</v>
      </c>
      <c r="D802" s="27">
        <v>9523.4</v>
      </c>
      <c r="E802" s="27">
        <v>9445.5499999999993</v>
      </c>
      <c r="F802" s="27" t="s">
        <v>801</v>
      </c>
      <c r="G802" s="28">
        <v>5.1000000000000004E-3</v>
      </c>
      <c r="H802">
        <f t="shared" si="18"/>
        <v>4.6068585134428726E-3</v>
      </c>
    </row>
    <row r="803" spans="1:8" x14ac:dyDescent="0.3">
      <c r="A803" s="19">
        <v>40273</v>
      </c>
      <c r="B803" s="20">
        <v>9698.6</v>
      </c>
      <c r="C803" s="20">
        <v>9593.5499999999993</v>
      </c>
      <c r="D803" s="20">
        <v>9708.9</v>
      </c>
      <c r="E803" s="20">
        <v>9582</v>
      </c>
      <c r="F803" s="20" t="s">
        <v>802</v>
      </c>
      <c r="G803" s="21">
        <v>2.01E-2</v>
      </c>
      <c r="H803">
        <f t="shared" si="18"/>
        <v>1.0950065408529804E-2</v>
      </c>
    </row>
    <row r="804" spans="1:8" x14ac:dyDescent="0.3">
      <c r="A804" s="26">
        <v>40274</v>
      </c>
      <c r="B804" s="27">
        <v>9728.2000000000007</v>
      </c>
      <c r="C804" s="27">
        <v>9732.6</v>
      </c>
      <c r="D804" s="27">
        <v>9772.4</v>
      </c>
      <c r="E804" s="27">
        <v>9674.1</v>
      </c>
      <c r="F804" s="27" t="s">
        <v>803</v>
      </c>
      <c r="G804" s="28">
        <v>3.0999999999999999E-3</v>
      </c>
      <c r="H804">
        <f t="shared" si="18"/>
        <v>-4.5208885600966198E-4</v>
      </c>
    </row>
    <row r="805" spans="1:8" x14ac:dyDescent="0.3">
      <c r="A805" s="19">
        <v>40275</v>
      </c>
      <c r="B805" s="20">
        <v>9681.0499999999993</v>
      </c>
      <c r="C805" s="20">
        <v>9778.5</v>
      </c>
      <c r="D805" s="20">
        <v>9793.2000000000007</v>
      </c>
      <c r="E805" s="20">
        <v>9639.85</v>
      </c>
      <c r="F805" s="20" t="s">
        <v>508</v>
      </c>
      <c r="G805" s="21">
        <v>-4.7999999999999996E-3</v>
      </c>
      <c r="H805">
        <f t="shared" si="18"/>
        <v>-9.9657411668457058E-3</v>
      </c>
    </row>
    <row r="806" spans="1:8" x14ac:dyDescent="0.3">
      <c r="A806" s="26">
        <v>40276</v>
      </c>
      <c r="B806" s="27">
        <v>9520</v>
      </c>
      <c r="C806" s="27">
        <v>9676.7000000000007</v>
      </c>
      <c r="D806" s="27">
        <v>9676.7000000000007</v>
      </c>
      <c r="E806" s="27">
        <v>9492.2999999999993</v>
      </c>
      <c r="F806" s="27" t="s">
        <v>804</v>
      </c>
      <c r="G806" s="28">
        <v>-1.66E-2</v>
      </c>
      <c r="H806">
        <f t="shared" si="18"/>
        <v>-1.6193537052921009E-2</v>
      </c>
    </row>
    <row r="807" spans="1:8" x14ac:dyDescent="0.3">
      <c r="A807" s="19">
        <v>40277</v>
      </c>
      <c r="B807" s="20">
        <v>9656.5</v>
      </c>
      <c r="C807" s="20">
        <v>9538</v>
      </c>
      <c r="D807" s="20">
        <v>9686.25</v>
      </c>
      <c r="E807" s="20">
        <v>9538</v>
      </c>
      <c r="F807" s="20" t="s">
        <v>319</v>
      </c>
      <c r="G807" s="21">
        <v>1.43E-2</v>
      </c>
      <c r="H807">
        <f t="shared" si="18"/>
        <v>1.242398825749633E-2</v>
      </c>
    </row>
    <row r="808" spans="1:8" x14ac:dyDescent="0.3">
      <c r="A808" s="26">
        <v>40280</v>
      </c>
      <c r="B808" s="27">
        <v>9575.4500000000007</v>
      </c>
      <c r="C808" s="27">
        <v>9661.2000000000007</v>
      </c>
      <c r="D808" s="27">
        <v>9667.4</v>
      </c>
      <c r="E808" s="27">
        <v>9547.6</v>
      </c>
      <c r="F808" s="27" t="s">
        <v>805</v>
      </c>
      <c r="G808" s="28">
        <v>-8.3999999999999995E-3</v>
      </c>
      <c r="H808">
        <f t="shared" si="18"/>
        <v>-8.8757090216536241E-3</v>
      </c>
    </row>
    <row r="809" spans="1:8" x14ac:dyDescent="0.3">
      <c r="A809" s="19">
        <v>40281</v>
      </c>
      <c r="B809" s="20">
        <v>9483</v>
      </c>
      <c r="C809" s="20">
        <v>9565.0499999999993</v>
      </c>
      <c r="D809" s="20">
        <v>9565.35</v>
      </c>
      <c r="E809" s="20">
        <v>9453.5499999999993</v>
      </c>
      <c r="F809" s="20" t="s">
        <v>806</v>
      </c>
      <c r="G809" s="21">
        <v>-9.7000000000000003E-3</v>
      </c>
      <c r="H809">
        <f t="shared" si="18"/>
        <v>-8.5781046622860607E-3</v>
      </c>
    </row>
    <row r="810" spans="1:8" x14ac:dyDescent="0.3">
      <c r="A810" s="26">
        <v>40283</v>
      </c>
      <c r="B810" s="27">
        <v>9344.6</v>
      </c>
      <c r="C810" s="27">
        <v>9501.6</v>
      </c>
      <c r="D810" s="27">
        <v>9575.25</v>
      </c>
      <c r="E810" s="27">
        <v>9330.7999999999993</v>
      </c>
      <c r="F810" s="27" t="s">
        <v>366</v>
      </c>
      <c r="G810" s="28">
        <v>-1.46E-2</v>
      </c>
      <c r="H810">
        <f t="shared" si="18"/>
        <v>-1.6523532878673065E-2</v>
      </c>
    </row>
    <row r="811" spans="1:8" x14ac:dyDescent="0.3">
      <c r="A811" s="19">
        <v>40284</v>
      </c>
      <c r="B811" s="20">
        <v>9353.75</v>
      </c>
      <c r="C811" s="20">
        <v>9345.5</v>
      </c>
      <c r="D811" s="20">
        <v>9410.15</v>
      </c>
      <c r="E811" s="20">
        <v>9266.15</v>
      </c>
      <c r="F811" s="20" t="s">
        <v>807</v>
      </c>
      <c r="G811" s="21">
        <v>1E-3</v>
      </c>
      <c r="H811">
        <f t="shared" si="18"/>
        <v>8.827778075009363E-4</v>
      </c>
    </row>
    <row r="812" spans="1:8" x14ac:dyDescent="0.3">
      <c r="A812" s="26">
        <v>40287</v>
      </c>
      <c r="B812" s="27">
        <v>9302.9</v>
      </c>
      <c r="C812" s="27">
        <v>9273.85</v>
      </c>
      <c r="D812" s="27">
        <v>9357.0499999999993</v>
      </c>
      <c r="E812" s="27">
        <v>9206</v>
      </c>
      <c r="F812" s="27" t="s">
        <v>808</v>
      </c>
      <c r="G812" s="28">
        <v>-5.4000000000000003E-3</v>
      </c>
      <c r="H812">
        <f t="shared" si="18"/>
        <v>3.1324638634439065E-3</v>
      </c>
    </row>
    <row r="813" spans="1:8" x14ac:dyDescent="0.3">
      <c r="A813" s="19">
        <v>40288</v>
      </c>
      <c r="B813" s="20">
        <v>9446.1</v>
      </c>
      <c r="C813" s="20">
        <v>9314.5499999999993</v>
      </c>
      <c r="D813" s="20">
        <v>9501.85</v>
      </c>
      <c r="E813" s="20">
        <v>9314.5499999999993</v>
      </c>
      <c r="F813" s="20" t="s">
        <v>809</v>
      </c>
      <c r="G813" s="21">
        <v>1.54E-2</v>
      </c>
      <c r="H813">
        <f t="shared" si="18"/>
        <v>1.4123065526515087E-2</v>
      </c>
    </row>
    <row r="814" spans="1:8" x14ac:dyDescent="0.3">
      <c r="A814" s="26">
        <v>40289</v>
      </c>
      <c r="B814" s="27">
        <v>9555.2999999999993</v>
      </c>
      <c r="C814" s="27">
        <v>9477.1</v>
      </c>
      <c r="D814" s="27">
        <v>9574.5499999999993</v>
      </c>
      <c r="E814" s="27">
        <v>9477.1</v>
      </c>
      <c r="F814" s="27" t="s">
        <v>810</v>
      </c>
      <c r="G814" s="28">
        <v>1.1599999999999999E-2</v>
      </c>
      <c r="H814">
        <f t="shared" si="18"/>
        <v>8.25146933133542E-3</v>
      </c>
    </row>
    <row r="815" spans="1:8" x14ac:dyDescent="0.3">
      <c r="A815" s="19">
        <v>40290</v>
      </c>
      <c r="B815" s="20">
        <v>9623.25</v>
      </c>
      <c r="C815" s="20">
        <v>9534.0499999999993</v>
      </c>
      <c r="D815" s="20">
        <v>9739.1</v>
      </c>
      <c r="E815" s="20">
        <v>9500.15</v>
      </c>
      <c r="F815" s="20" t="s">
        <v>811</v>
      </c>
      <c r="G815" s="21">
        <v>7.1000000000000004E-3</v>
      </c>
      <c r="H815">
        <f t="shared" si="18"/>
        <v>9.3559400254876711E-3</v>
      </c>
    </row>
    <row r="816" spans="1:8" x14ac:dyDescent="0.3">
      <c r="A816" s="26">
        <v>40291</v>
      </c>
      <c r="B816" s="27">
        <v>9813.2999999999993</v>
      </c>
      <c r="C816" s="27">
        <v>9653.15</v>
      </c>
      <c r="D816" s="27">
        <v>9824.9500000000007</v>
      </c>
      <c r="E816" s="27">
        <v>9653.15</v>
      </c>
      <c r="F816" s="27" t="s">
        <v>812</v>
      </c>
      <c r="G816" s="28">
        <v>1.9699999999999999E-2</v>
      </c>
      <c r="H816" s="15">
        <f t="shared" si="18"/>
        <v>1.6590439390250813E-2</v>
      </c>
    </row>
    <row r="817" spans="1:8" x14ac:dyDescent="0.3">
      <c r="A817" s="19">
        <v>40294</v>
      </c>
      <c r="B817" s="20">
        <v>9839.15</v>
      </c>
      <c r="C817" s="20">
        <v>9890.7999999999993</v>
      </c>
      <c r="D817" s="20">
        <v>9920.4500000000007</v>
      </c>
      <c r="E817" s="20">
        <v>9824.75</v>
      </c>
      <c r="F817" s="20" t="s">
        <v>813</v>
      </c>
      <c r="G817" s="21">
        <v>2.5999999999999999E-3</v>
      </c>
      <c r="H817">
        <f t="shared" si="18"/>
        <v>-5.2220245076232095E-3</v>
      </c>
    </row>
    <row r="818" spans="1:8" x14ac:dyDescent="0.3">
      <c r="A818" s="26">
        <v>40295</v>
      </c>
      <c r="B818" s="27">
        <v>9756.4500000000007</v>
      </c>
      <c r="C818" s="27">
        <v>9827</v>
      </c>
      <c r="D818" s="27">
        <v>9827</v>
      </c>
      <c r="E818" s="27">
        <v>9744.7000000000007</v>
      </c>
      <c r="F818" s="27" t="s">
        <v>361</v>
      </c>
      <c r="G818" s="28">
        <v>-8.3999999999999995E-3</v>
      </c>
      <c r="H818">
        <f t="shared" si="18"/>
        <v>-7.1792001628166553E-3</v>
      </c>
    </row>
    <row r="819" spans="1:8" x14ac:dyDescent="0.3">
      <c r="A819" s="19">
        <v>40296</v>
      </c>
      <c r="B819" s="20">
        <v>9634.9</v>
      </c>
      <c r="C819" s="20">
        <v>9630.35</v>
      </c>
      <c r="D819" s="20">
        <v>9723.35</v>
      </c>
      <c r="E819" s="20">
        <v>9603.5</v>
      </c>
      <c r="F819" s="20" t="s">
        <v>814</v>
      </c>
      <c r="G819" s="21">
        <v>-1.2500000000000001E-2</v>
      </c>
      <c r="H819">
        <f t="shared" si="18"/>
        <v>4.724646560093114E-4</v>
      </c>
    </row>
    <row r="820" spans="1:8" x14ac:dyDescent="0.3">
      <c r="A820" s="26">
        <v>40297</v>
      </c>
      <c r="B820" s="27">
        <v>9803.7999999999993</v>
      </c>
      <c r="C820" s="27">
        <v>9652.6</v>
      </c>
      <c r="D820" s="27">
        <v>9822.0499999999993</v>
      </c>
      <c r="E820" s="27">
        <v>9652.6</v>
      </c>
      <c r="F820" s="27" t="s">
        <v>367</v>
      </c>
      <c r="G820" s="28">
        <v>1.7500000000000002E-2</v>
      </c>
      <c r="H820">
        <f t="shared" si="18"/>
        <v>1.5664173383337018E-2</v>
      </c>
    </row>
    <row r="821" spans="1:8" x14ac:dyDescent="0.3">
      <c r="A821" s="19">
        <v>40298</v>
      </c>
      <c r="B821" s="20">
        <v>9870.35</v>
      </c>
      <c r="C821" s="20">
        <v>9809.4</v>
      </c>
      <c r="D821" s="20">
        <v>9923.15</v>
      </c>
      <c r="E821" s="20">
        <v>9809.4</v>
      </c>
      <c r="F821" s="20" t="s">
        <v>815</v>
      </c>
      <c r="G821" s="21">
        <v>6.7999999999999996E-3</v>
      </c>
      <c r="H821">
        <f t="shared" si="18"/>
        <v>6.2134279364691753E-3</v>
      </c>
    </row>
    <row r="822" spans="1:8" x14ac:dyDescent="0.3">
      <c r="A822" s="26">
        <v>40301</v>
      </c>
      <c r="B822" s="27">
        <v>9775.5</v>
      </c>
      <c r="C822" s="27">
        <v>9809.4</v>
      </c>
      <c r="D822" s="27">
        <v>9863.4500000000007</v>
      </c>
      <c r="E822" s="27">
        <v>9741.5</v>
      </c>
      <c r="F822" s="27" t="s">
        <v>816</v>
      </c>
      <c r="G822" s="28">
        <v>-9.5999999999999992E-3</v>
      </c>
      <c r="H822">
        <f t="shared" si="18"/>
        <v>-3.4558688604807266E-3</v>
      </c>
    </row>
    <row r="823" spans="1:8" x14ac:dyDescent="0.3">
      <c r="A823" s="19">
        <v>40302</v>
      </c>
      <c r="B823" s="20">
        <v>9623.7000000000007</v>
      </c>
      <c r="C823" s="20">
        <v>9816.6</v>
      </c>
      <c r="D823" s="20">
        <v>9837.7000000000007</v>
      </c>
      <c r="E823" s="20">
        <v>9607.4500000000007</v>
      </c>
      <c r="F823" s="20" t="s">
        <v>817</v>
      </c>
      <c r="G823" s="21">
        <v>-1.55E-2</v>
      </c>
      <c r="H823" s="15">
        <f t="shared" si="18"/>
        <v>-1.9650388118085654E-2</v>
      </c>
    </row>
    <row r="824" spans="1:8" x14ac:dyDescent="0.3">
      <c r="A824" s="26">
        <v>40303</v>
      </c>
      <c r="B824" s="27">
        <v>9581.85</v>
      </c>
      <c r="C824" s="27">
        <v>9461.35</v>
      </c>
      <c r="D824" s="27">
        <v>9609.4500000000007</v>
      </c>
      <c r="E824" s="27">
        <v>9454.75</v>
      </c>
      <c r="F824" s="27" t="s">
        <v>336</v>
      </c>
      <c r="G824" s="28">
        <v>-4.3E-3</v>
      </c>
      <c r="H824">
        <f t="shared" si="18"/>
        <v>1.2736026042795161E-2</v>
      </c>
    </row>
    <row r="825" spans="1:8" x14ac:dyDescent="0.3">
      <c r="A825" s="19">
        <v>40304</v>
      </c>
      <c r="B825" s="20">
        <v>9582</v>
      </c>
      <c r="C825" s="20">
        <v>9588.85</v>
      </c>
      <c r="D825" s="20">
        <v>9627.4500000000007</v>
      </c>
      <c r="E825" s="20">
        <v>9449.75</v>
      </c>
      <c r="F825" s="20" t="s">
        <v>818</v>
      </c>
      <c r="G825" s="21">
        <v>0</v>
      </c>
      <c r="H825">
        <f t="shared" si="18"/>
        <v>-7.1437137925823885E-4</v>
      </c>
    </row>
    <row r="826" spans="1:8" x14ac:dyDescent="0.3">
      <c r="A826" s="26">
        <v>40305</v>
      </c>
      <c r="B826" s="27">
        <v>9276.1</v>
      </c>
      <c r="C826" s="27">
        <v>9426.65</v>
      </c>
      <c r="D826" s="27">
        <v>9444.0499999999993</v>
      </c>
      <c r="E826" s="27">
        <v>9239.7999999999993</v>
      </c>
      <c r="F826" s="27" t="s">
        <v>819</v>
      </c>
      <c r="G826" s="28">
        <v>-3.1899999999999998E-2</v>
      </c>
      <c r="H826">
        <f t="shared" si="18"/>
        <v>-1.5970678873194536E-2</v>
      </c>
    </row>
    <row r="827" spans="1:8" x14ac:dyDescent="0.3">
      <c r="A827" s="19">
        <v>40308</v>
      </c>
      <c r="B827" s="20">
        <v>9656.25</v>
      </c>
      <c r="C827" s="20">
        <v>9419.5</v>
      </c>
      <c r="D827" s="20">
        <v>9684.4</v>
      </c>
      <c r="E827" s="20">
        <v>9402.0499999999993</v>
      </c>
      <c r="F827" s="20" t="s">
        <v>820</v>
      </c>
      <c r="G827" s="21">
        <v>4.1000000000000002E-2</v>
      </c>
      <c r="H827" s="15">
        <f t="shared" si="18"/>
        <v>2.5134030468708528E-2</v>
      </c>
    </row>
    <row r="828" spans="1:8" x14ac:dyDescent="0.3">
      <c r="A828" s="26">
        <v>40309</v>
      </c>
      <c r="B828" s="27">
        <v>9626.1</v>
      </c>
      <c r="C828" s="27">
        <v>9683.2000000000007</v>
      </c>
      <c r="D828" s="27">
        <v>9733.7999999999993</v>
      </c>
      <c r="E828" s="27">
        <v>9593.5499999999993</v>
      </c>
      <c r="F828" s="27" t="s">
        <v>821</v>
      </c>
      <c r="G828" s="28">
        <v>-3.0999999999999999E-3</v>
      </c>
      <c r="H828">
        <f t="shared" si="18"/>
        <v>-5.8968109715796801E-3</v>
      </c>
    </row>
    <row r="829" spans="1:8" x14ac:dyDescent="0.3">
      <c r="A829" s="19">
        <v>40310</v>
      </c>
      <c r="B829" s="20">
        <v>9722.2000000000007</v>
      </c>
      <c r="C829" s="20">
        <v>9640.7999999999993</v>
      </c>
      <c r="D829" s="20">
        <v>9740.85</v>
      </c>
      <c r="E829" s="20">
        <v>9587.1</v>
      </c>
      <c r="F829" s="20" t="s">
        <v>822</v>
      </c>
      <c r="G829" s="21">
        <v>0.01</v>
      </c>
      <c r="H829">
        <f t="shared" si="18"/>
        <v>8.4432827151275265E-3</v>
      </c>
    </row>
    <row r="830" spans="1:8" x14ac:dyDescent="0.3">
      <c r="A830" s="26">
        <v>40311</v>
      </c>
      <c r="B830" s="27">
        <v>9773.35</v>
      </c>
      <c r="C830" s="27">
        <v>9788.35</v>
      </c>
      <c r="D830" s="27">
        <v>9849.0499999999993</v>
      </c>
      <c r="E830" s="27">
        <v>9748.85</v>
      </c>
      <c r="F830" s="27" t="s">
        <v>276</v>
      </c>
      <c r="G830" s="28">
        <v>5.3E-3</v>
      </c>
      <c r="H830">
        <f t="shared" si="18"/>
        <v>-1.5324339648663972E-3</v>
      </c>
    </row>
    <row r="831" spans="1:8" x14ac:dyDescent="0.3">
      <c r="A831" s="19">
        <v>40312</v>
      </c>
      <c r="B831" s="20">
        <v>9589.0499999999993</v>
      </c>
      <c r="C831" s="20">
        <v>9738.15</v>
      </c>
      <c r="D831" s="20">
        <v>9762.15</v>
      </c>
      <c r="E831" s="20">
        <v>9548.2000000000007</v>
      </c>
      <c r="F831" s="20" t="s">
        <v>823</v>
      </c>
      <c r="G831" s="21">
        <v>-1.89E-2</v>
      </c>
      <c r="H831">
        <f t="shared" si="18"/>
        <v>-1.5310916344480252E-2</v>
      </c>
    </row>
    <row r="832" spans="1:8" x14ac:dyDescent="0.3">
      <c r="A832" s="26">
        <v>40315</v>
      </c>
      <c r="B832" s="27">
        <v>9526.5</v>
      </c>
      <c r="C832" s="27">
        <v>9485.35</v>
      </c>
      <c r="D832" s="27">
        <v>9551.0499999999993</v>
      </c>
      <c r="E832" s="27">
        <v>9303.75</v>
      </c>
      <c r="F832" s="27" t="s">
        <v>246</v>
      </c>
      <c r="G832" s="28">
        <v>-6.4999999999999997E-3</v>
      </c>
      <c r="H832">
        <f t="shared" si="18"/>
        <v>4.3382690148491762E-3</v>
      </c>
    </row>
    <row r="833" spans="1:8" x14ac:dyDescent="0.3">
      <c r="A833" s="19">
        <v>40316</v>
      </c>
      <c r="B833" s="20">
        <v>9492.25</v>
      </c>
      <c r="C833" s="20">
        <v>9522.15</v>
      </c>
      <c r="D833" s="20">
        <v>9572.0499999999993</v>
      </c>
      <c r="E833" s="20">
        <v>9430.7000000000007</v>
      </c>
      <c r="F833" s="20" t="s">
        <v>824</v>
      </c>
      <c r="G833" s="21">
        <v>-3.5999999999999999E-3</v>
      </c>
      <c r="H833">
        <f t="shared" si="18"/>
        <v>-3.14004715321641E-3</v>
      </c>
    </row>
    <row r="834" spans="1:8" x14ac:dyDescent="0.3">
      <c r="A834" s="26">
        <v>40317</v>
      </c>
      <c r="B834" s="27">
        <v>9108.35</v>
      </c>
      <c r="C834" s="27">
        <v>9408.7000000000007</v>
      </c>
      <c r="D834" s="27">
        <v>9408.7000000000007</v>
      </c>
      <c r="E834" s="27">
        <v>9075</v>
      </c>
      <c r="F834" s="27" t="s">
        <v>825</v>
      </c>
      <c r="G834" s="28">
        <v>-4.0399999999999998E-2</v>
      </c>
      <c r="H834" s="15">
        <f t="shared" si="18"/>
        <v>-3.1922582290858495E-2</v>
      </c>
    </row>
    <row r="835" spans="1:8" x14ac:dyDescent="0.3">
      <c r="A835" s="19">
        <v>40318</v>
      </c>
      <c r="B835" s="20">
        <v>9174.6</v>
      </c>
      <c r="C835" s="20">
        <v>9208.2999999999993</v>
      </c>
      <c r="D835" s="20">
        <v>9251.9500000000007</v>
      </c>
      <c r="E835" s="20">
        <v>9108.2000000000007</v>
      </c>
      <c r="F835" s="20" t="s">
        <v>826</v>
      </c>
      <c r="G835" s="21">
        <v>7.3000000000000001E-3</v>
      </c>
      <c r="H835">
        <f t="shared" si="18"/>
        <v>-3.659741754721166E-3</v>
      </c>
    </row>
    <row r="836" spans="1:8" x14ac:dyDescent="0.3">
      <c r="A836" s="26">
        <v>40319</v>
      </c>
      <c r="B836" s="27">
        <v>9135.7000000000007</v>
      </c>
      <c r="C836" s="27">
        <v>9151.2999999999993</v>
      </c>
      <c r="D836" s="27">
        <v>9174.9</v>
      </c>
      <c r="E836" s="27">
        <v>8969.2000000000007</v>
      </c>
      <c r="F836" s="27" t="s">
        <v>409</v>
      </c>
      <c r="G836" s="28">
        <v>-4.1999999999999997E-3</v>
      </c>
      <c r="H836">
        <f t="shared" si="18"/>
        <v>-1.7046758384053136E-3</v>
      </c>
    </row>
    <row r="837" spans="1:8" x14ac:dyDescent="0.3">
      <c r="A837" s="19">
        <v>40322</v>
      </c>
      <c r="B837" s="20">
        <v>9087.25</v>
      </c>
      <c r="C837" s="20">
        <v>9524.5</v>
      </c>
      <c r="D837" s="20">
        <v>9524.5</v>
      </c>
      <c r="E837" s="20">
        <v>9044.5499999999993</v>
      </c>
      <c r="F837" s="20" t="s">
        <v>827</v>
      </c>
      <c r="G837" s="21">
        <v>-5.3E-3</v>
      </c>
      <c r="H837" s="15">
        <f t="shared" si="18"/>
        <v>-4.5907921675678511E-2</v>
      </c>
    </row>
    <row r="838" spans="1:8" x14ac:dyDescent="0.3">
      <c r="A838" s="26">
        <v>40323</v>
      </c>
      <c r="B838" s="27">
        <v>8851.75</v>
      </c>
      <c r="C838" s="27">
        <v>9023.6</v>
      </c>
      <c r="D838" s="27">
        <v>9023.6</v>
      </c>
      <c r="E838" s="27">
        <v>8806.65</v>
      </c>
      <c r="F838" s="27" t="s">
        <v>788</v>
      </c>
      <c r="G838" s="28">
        <v>-2.5899999999999999E-2</v>
      </c>
      <c r="H838" s="15">
        <f t="shared" si="18"/>
        <v>-1.9044505518861689E-2</v>
      </c>
    </row>
    <row r="839" spans="1:8" x14ac:dyDescent="0.3">
      <c r="A839" s="19">
        <v>40324</v>
      </c>
      <c r="B839" s="20">
        <v>9027.6</v>
      </c>
      <c r="C839" s="20">
        <v>8911.4</v>
      </c>
      <c r="D839" s="20">
        <v>9037.65</v>
      </c>
      <c r="E839" s="20">
        <v>8911.4</v>
      </c>
      <c r="F839" s="20" t="s">
        <v>828</v>
      </c>
      <c r="G839" s="21">
        <v>1.9900000000000001E-2</v>
      </c>
      <c r="H839">
        <f t="shared" ref="H839:H902" si="19">(B839-C839)/C839</f>
        <v>1.3039477523172648E-2</v>
      </c>
    </row>
    <row r="840" spans="1:8" x14ac:dyDescent="0.3">
      <c r="A840" s="26">
        <v>40325</v>
      </c>
      <c r="B840" s="27">
        <v>9258.4500000000007</v>
      </c>
      <c r="C840" s="27">
        <v>9007.2999999999993</v>
      </c>
      <c r="D840" s="27">
        <v>9292.15</v>
      </c>
      <c r="E840" s="27">
        <v>8954.35</v>
      </c>
      <c r="F840" s="27" t="s">
        <v>829</v>
      </c>
      <c r="G840" s="28">
        <v>2.5600000000000001E-2</v>
      </c>
      <c r="H840" s="15">
        <f t="shared" si="19"/>
        <v>2.7882939393603132E-2</v>
      </c>
    </row>
    <row r="841" spans="1:8" x14ac:dyDescent="0.3">
      <c r="A841" s="19">
        <v>40326</v>
      </c>
      <c r="B841" s="20">
        <v>9312.6</v>
      </c>
      <c r="C841" s="20">
        <v>9285.9500000000007</v>
      </c>
      <c r="D841" s="20">
        <v>9383.9500000000007</v>
      </c>
      <c r="E841" s="20">
        <v>9215.6</v>
      </c>
      <c r="F841" s="20" t="s">
        <v>830</v>
      </c>
      <c r="G841" s="21">
        <v>5.7999999999999996E-3</v>
      </c>
      <c r="H841">
        <f t="shared" si="19"/>
        <v>2.8699271480031267E-3</v>
      </c>
    </row>
    <row r="842" spans="1:8" x14ac:dyDescent="0.3">
      <c r="A842" s="26">
        <v>40329</v>
      </c>
      <c r="B842" s="27">
        <v>9363.7000000000007</v>
      </c>
      <c r="C842" s="27">
        <v>9305.5499999999993</v>
      </c>
      <c r="D842" s="27">
        <v>9385.2999999999993</v>
      </c>
      <c r="E842" s="27">
        <v>9257.65</v>
      </c>
      <c r="F842" s="27" t="s">
        <v>157</v>
      </c>
      <c r="G842" s="28">
        <v>5.4999999999999997E-3</v>
      </c>
      <c r="H842">
        <f t="shared" si="19"/>
        <v>6.2489589546025175E-3</v>
      </c>
    </row>
    <row r="843" spans="1:8" x14ac:dyDescent="0.3">
      <c r="A843" s="19">
        <v>40330</v>
      </c>
      <c r="B843" s="20">
        <v>9119.0499999999993</v>
      </c>
      <c r="C843" s="20">
        <v>9331.85</v>
      </c>
      <c r="D843" s="20">
        <v>9334.2999999999993</v>
      </c>
      <c r="E843" s="20">
        <v>9093.15</v>
      </c>
      <c r="F843" s="20" t="s">
        <v>831</v>
      </c>
      <c r="G843" s="21">
        <v>-2.6100000000000002E-2</v>
      </c>
      <c r="H843" s="15">
        <f t="shared" si="19"/>
        <v>-2.2803624147409256E-2</v>
      </c>
    </row>
    <row r="844" spans="1:8" x14ac:dyDescent="0.3">
      <c r="A844" s="26">
        <v>40331</v>
      </c>
      <c r="B844" s="27">
        <v>9192.4500000000007</v>
      </c>
      <c r="C844" s="27">
        <v>9164.0499999999993</v>
      </c>
      <c r="D844" s="27">
        <v>9220.2000000000007</v>
      </c>
      <c r="E844" s="27">
        <v>9083.65</v>
      </c>
      <c r="F844" s="27" t="s">
        <v>221</v>
      </c>
      <c r="G844" s="28">
        <v>8.0000000000000002E-3</v>
      </c>
      <c r="H844">
        <f t="shared" si="19"/>
        <v>3.0990664607898756E-3</v>
      </c>
    </row>
    <row r="845" spans="1:8" x14ac:dyDescent="0.3">
      <c r="A845" s="19">
        <v>40332</v>
      </c>
      <c r="B845" s="20">
        <v>9387.7000000000007</v>
      </c>
      <c r="C845" s="20">
        <v>9290.35</v>
      </c>
      <c r="D845" s="20">
        <v>9404.1</v>
      </c>
      <c r="E845" s="20">
        <v>9288.5</v>
      </c>
      <c r="F845" s="20" t="s">
        <v>832</v>
      </c>
      <c r="G845" s="21">
        <v>2.12E-2</v>
      </c>
      <c r="H845">
        <f t="shared" si="19"/>
        <v>1.0478614906865765E-2</v>
      </c>
    </row>
    <row r="846" spans="1:8" x14ac:dyDescent="0.3">
      <c r="A846" s="26">
        <v>40333</v>
      </c>
      <c r="B846" s="27">
        <v>9455.9500000000007</v>
      </c>
      <c r="C846" s="27">
        <v>9402.7999999999993</v>
      </c>
      <c r="D846" s="27">
        <v>9490.9500000000007</v>
      </c>
      <c r="E846" s="27">
        <v>9363.2999999999993</v>
      </c>
      <c r="F846" s="27" t="s">
        <v>833</v>
      </c>
      <c r="G846" s="28">
        <v>7.3000000000000001E-3</v>
      </c>
      <c r="H846">
        <f t="shared" si="19"/>
        <v>5.6525715744247945E-3</v>
      </c>
    </row>
    <row r="847" spans="1:8" x14ac:dyDescent="0.3">
      <c r="A847" s="19">
        <v>40336</v>
      </c>
      <c r="B847" s="20">
        <v>9292.6</v>
      </c>
      <c r="C847" s="20">
        <v>9221.7999999999993</v>
      </c>
      <c r="D847" s="20">
        <v>9328.15</v>
      </c>
      <c r="E847" s="20">
        <v>9192.7000000000007</v>
      </c>
      <c r="F847" s="20" t="s">
        <v>834</v>
      </c>
      <c r="G847" s="21">
        <v>-1.7299999999999999E-2</v>
      </c>
      <c r="H847">
        <f t="shared" si="19"/>
        <v>7.6774599319006159E-3</v>
      </c>
    </row>
    <row r="848" spans="1:8" x14ac:dyDescent="0.3">
      <c r="A848" s="26">
        <v>40337</v>
      </c>
      <c r="B848" s="27">
        <v>9185.2999999999993</v>
      </c>
      <c r="C848" s="27">
        <v>9291.25</v>
      </c>
      <c r="D848" s="27">
        <v>9387.1</v>
      </c>
      <c r="E848" s="27">
        <v>9143.5</v>
      </c>
      <c r="F848" s="27" t="s">
        <v>320</v>
      </c>
      <c r="G848" s="28">
        <v>-1.15E-2</v>
      </c>
      <c r="H848">
        <f t="shared" si="19"/>
        <v>-1.1403201937306684E-2</v>
      </c>
    </row>
    <row r="849" spans="1:8" x14ac:dyDescent="0.3">
      <c r="A849" s="19">
        <v>40338</v>
      </c>
      <c r="B849" s="20">
        <v>9238.2000000000007</v>
      </c>
      <c r="C849" s="20">
        <v>9195.9</v>
      </c>
      <c r="D849" s="20">
        <v>9341.2999999999993</v>
      </c>
      <c r="E849" s="20">
        <v>9182.4500000000007</v>
      </c>
      <c r="F849" s="20" t="s">
        <v>835</v>
      </c>
      <c r="G849" s="21">
        <v>5.7999999999999996E-3</v>
      </c>
      <c r="H849">
        <f t="shared" si="19"/>
        <v>4.5998760317099022E-3</v>
      </c>
    </row>
    <row r="850" spans="1:8" x14ac:dyDescent="0.3">
      <c r="A850" s="26">
        <v>40339</v>
      </c>
      <c r="B850" s="27">
        <v>9346.4500000000007</v>
      </c>
      <c r="C850" s="27">
        <v>9233.5499999999993</v>
      </c>
      <c r="D850" s="27">
        <v>9367.4500000000007</v>
      </c>
      <c r="E850" s="27">
        <v>9215.35</v>
      </c>
      <c r="F850" s="27" t="s">
        <v>836</v>
      </c>
      <c r="G850" s="28">
        <v>1.17E-2</v>
      </c>
      <c r="H850">
        <f t="shared" si="19"/>
        <v>1.2227149904424785E-2</v>
      </c>
    </row>
    <row r="851" spans="1:8" x14ac:dyDescent="0.3">
      <c r="A851" s="19">
        <v>40340</v>
      </c>
      <c r="B851" s="20">
        <v>9451.75</v>
      </c>
      <c r="C851" s="20">
        <v>9428.85</v>
      </c>
      <c r="D851" s="20">
        <v>9463.0499999999993</v>
      </c>
      <c r="E851" s="20">
        <v>9386.7000000000007</v>
      </c>
      <c r="F851" s="20" t="s">
        <v>837</v>
      </c>
      <c r="G851" s="21">
        <v>1.1299999999999999E-2</v>
      </c>
      <c r="H851">
        <f t="shared" si="19"/>
        <v>2.4287161212660753E-3</v>
      </c>
    </row>
    <row r="852" spans="1:8" x14ac:dyDescent="0.3">
      <c r="A852" s="26">
        <v>40343</v>
      </c>
      <c r="B852" s="27">
        <v>9534.1</v>
      </c>
      <c r="C852" s="27">
        <v>9496.35</v>
      </c>
      <c r="D852" s="27">
        <v>9549.9</v>
      </c>
      <c r="E852" s="27">
        <v>9468.75</v>
      </c>
      <c r="F852" s="27" t="s">
        <v>561</v>
      </c>
      <c r="G852" s="28">
        <v>8.6999999999999994E-3</v>
      </c>
      <c r="H852">
        <f t="shared" si="19"/>
        <v>3.9752115286399506E-3</v>
      </c>
    </row>
    <row r="853" spans="1:8" x14ac:dyDescent="0.3">
      <c r="A853" s="19">
        <v>40344</v>
      </c>
      <c r="B853" s="20">
        <v>9554.4</v>
      </c>
      <c r="C853" s="20">
        <v>9524.9</v>
      </c>
      <c r="D853" s="20">
        <v>9566.2999999999993</v>
      </c>
      <c r="E853" s="20">
        <v>9422.9500000000007</v>
      </c>
      <c r="F853" s="20" t="s">
        <v>838</v>
      </c>
      <c r="G853" s="21">
        <v>2.0999999999999999E-3</v>
      </c>
      <c r="H853">
        <f t="shared" si="19"/>
        <v>3.0971453768543502E-3</v>
      </c>
    </row>
    <row r="854" spans="1:8" x14ac:dyDescent="0.3">
      <c r="A854" s="26">
        <v>40345</v>
      </c>
      <c r="B854" s="27">
        <v>9588.9</v>
      </c>
      <c r="C854" s="27">
        <v>9629.65</v>
      </c>
      <c r="D854" s="27">
        <v>9629.65</v>
      </c>
      <c r="E854" s="27">
        <v>9527.4</v>
      </c>
      <c r="F854" s="27" t="s">
        <v>839</v>
      </c>
      <c r="G854" s="28">
        <v>3.5999999999999999E-3</v>
      </c>
      <c r="H854">
        <f t="shared" si="19"/>
        <v>-4.2317218175115402E-3</v>
      </c>
    </row>
    <row r="855" spans="1:8" x14ac:dyDescent="0.3">
      <c r="A855" s="19">
        <v>40346</v>
      </c>
      <c r="B855" s="20">
        <v>9613.4</v>
      </c>
      <c r="C855" s="20">
        <v>9582.9500000000007</v>
      </c>
      <c r="D855" s="20">
        <v>9636.7999999999993</v>
      </c>
      <c r="E855" s="20">
        <v>9446.2999999999993</v>
      </c>
      <c r="F855" s="20" t="s">
        <v>840</v>
      </c>
      <c r="G855" s="21">
        <v>2.5999999999999999E-3</v>
      </c>
      <c r="H855">
        <f t="shared" si="19"/>
        <v>3.1775184050839155E-3</v>
      </c>
    </row>
    <row r="856" spans="1:8" x14ac:dyDescent="0.3">
      <c r="A856" s="26">
        <v>40347</v>
      </c>
      <c r="B856" s="27">
        <v>9576.25</v>
      </c>
      <c r="C856" s="27">
        <v>9600.7000000000007</v>
      </c>
      <c r="D856" s="27">
        <v>9611.5499999999993</v>
      </c>
      <c r="E856" s="27">
        <v>9544.2999999999993</v>
      </c>
      <c r="F856" s="27" t="s">
        <v>841</v>
      </c>
      <c r="G856" s="28">
        <v>-3.8999999999999998E-3</v>
      </c>
      <c r="H856">
        <f t="shared" si="19"/>
        <v>-2.5466893039049992E-3</v>
      </c>
    </row>
    <row r="857" spans="1:8" x14ac:dyDescent="0.3">
      <c r="A857" s="19">
        <v>40350</v>
      </c>
      <c r="B857" s="20">
        <v>9758.0499999999993</v>
      </c>
      <c r="C857" s="20">
        <v>9626.4</v>
      </c>
      <c r="D857" s="20">
        <v>9793.15</v>
      </c>
      <c r="E857" s="20">
        <v>9626.4</v>
      </c>
      <c r="F857" s="20" t="s">
        <v>842</v>
      </c>
      <c r="G857" s="21">
        <v>1.9E-2</v>
      </c>
      <c r="H857">
        <f t="shared" si="19"/>
        <v>1.3675932851325484E-2</v>
      </c>
    </row>
    <row r="858" spans="1:8" x14ac:dyDescent="0.3">
      <c r="A858" s="26">
        <v>40351</v>
      </c>
      <c r="B858" s="27">
        <v>9675.5</v>
      </c>
      <c r="C858" s="27">
        <v>9739.0499999999993</v>
      </c>
      <c r="D858" s="27">
        <v>9762.6</v>
      </c>
      <c r="E858" s="27">
        <v>9665.2999999999993</v>
      </c>
      <c r="F858" s="27" t="s">
        <v>843</v>
      </c>
      <c r="G858" s="28">
        <v>-8.5000000000000006E-3</v>
      </c>
      <c r="H858">
        <f t="shared" si="19"/>
        <v>-6.5252771060831678E-3</v>
      </c>
    </row>
    <row r="859" spans="1:8" x14ac:dyDescent="0.3">
      <c r="A859" s="19">
        <v>40352</v>
      </c>
      <c r="B859" s="20">
        <v>9718.9500000000007</v>
      </c>
      <c r="C859" s="20">
        <v>9622.75</v>
      </c>
      <c r="D859" s="20">
        <v>9744.15</v>
      </c>
      <c r="E859" s="20">
        <v>9622.1</v>
      </c>
      <c r="F859" s="20" t="s">
        <v>844</v>
      </c>
      <c r="G859" s="21">
        <v>4.4999999999999997E-3</v>
      </c>
      <c r="H859">
        <f t="shared" si="19"/>
        <v>9.9971421890832374E-3</v>
      </c>
    </row>
    <row r="860" spans="1:8" x14ac:dyDescent="0.3">
      <c r="A860" s="26">
        <v>40353</v>
      </c>
      <c r="B860" s="27">
        <v>9673.6</v>
      </c>
      <c r="C860" s="27">
        <v>9706.9</v>
      </c>
      <c r="D860" s="27">
        <v>9731.5</v>
      </c>
      <c r="E860" s="27">
        <v>9617.7000000000007</v>
      </c>
      <c r="F860" s="27" t="s">
        <v>845</v>
      </c>
      <c r="G860" s="28">
        <v>-4.7000000000000002E-3</v>
      </c>
      <c r="H860">
        <f t="shared" si="19"/>
        <v>-3.4305494030019133E-3</v>
      </c>
    </row>
    <row r="861" spans="1:8" x14ac:dyDescent="0.3">
      <c r="A861" s="19">
        <v>40354</v>
      </c>
      <c r="B861" s="20">
        <v>9451.1</v>
      </c>
      <c r="C861" s="20">
        <v>9627.6</v>
      </c>
      <c r="D861" s="20">
        <v>9627.6</v>
      </c>
      <c r="E861" s="20">
        <v>9429.7000000000007</v>
      </c>
      <c r="F861" s="20" t="s">
        <v>846</v>
      </c>
      <c r="G861" s="21">
        <v>-2.3E-2</v>
      </c>
      <c r="H861" s="15">
        <f t="shared" si="19"/>
        <v>-1.8332710125057126E-2</v>
      </c>
    </row>
    <row r="862" spans="1:8" x14ac:dyDescent="0.3">
      <c r="A862" s="26">
        <v>40357</v>
      </c>
      <c r="B862" s="27">
        <v>9542.2000000000007</v>
      </c>
      <c r="C862" s="27">
        <v>9456.1</v>
      </c>
      <c r="D862" s="27">
        <v>9551.9</v>
      </c>
      <c r="E862" s="27">
        <v>9436.75</v>
      </c>
      <c r="F862" s="27" t="s">
        <v>847</v>
      </c>
      <c r="G862" s="28">
        <v>9.5999999999999992E-3</v>
      </c>
      <c r="H862">
        <f t="shared" si="19"/>
        <v>9.1052336586965408E-3</v>
      </c>
    </row>
    <row r="863" spans="1:8" x14ac:dyDescent="0.3">
      <c r="A863" s="19">
        <v>40358</v>
      </c>
      <c r="B863" s="20">
        <v>9381.4</v>
      </c>
      <c r="C863" s="20">
        <v>9513.0499999999993</v>
      </c>
      <c r="D863" s="20">
        <v>9513.0499999999993</v>
      </c>
      <c r="E863" s="20">
        <v>9348.4</v>
      </c>
      <c r="F863" s="20" t="s">
        <v>848</v>
      </c>
      <c r="G863" s="21">
        <v>-1.6899999999999998E-2</v>
      </c>
      <c r="H863">
        <f t="shared" si="19"/>
        <v>-1.3838884479740951E-2</v>
      </c>
    </row>
    <row r="864" spans="1:8" x14ac:dyDescent="0.3">
      <c r="A864" s="26">
        <v>40359</v>
      </c>
      <c r="B864" s="27">
        <v>9464.6</v>
      </c>
      <c r="C864" s="27">
        <v>9344</v>
      </c>
      <c r="D864" s="27">
        <v>9486.75</v>
      </c>
      <c r="E864" s="27">
        <v>9301.4</v>
      </c>
      <c r="F864" s="27" t="s">
        <v>146</v>
      </c>
      <c r="G864" s="28">
        <v>8.8999999999999999E-3</v>
      </c>
      <c r="H864">
        <f t="shared" si="19"/>
        <v>1.2906678082191821E-2</v>
      </c>
    </row>
    <row r="865" spans="1:8" x14ac:dyDescent="0.3">
      <c r="A865" s="19">
        <v>40360</v>
      </c>
      <c r="B865" s="20">
        <v>9349.4</v>
      </c>
      <c r="C865" s="20">
        <v>9403.9500000000007</v>
      </c>
      <c r="D865" s="20">
        <v>9412.7999999999993</v>
      </c>
      <c r="E865" s="20">
        <v>9303.0499999999993</v>
      </c>
      <c r="F865" s="20" t="s">
        <v>260</v>
      </c>
      <c r="G865" s="21">
        <v>-1.2200000000000001E-2</v>
      </c>
      <c r="H865">
        <f t="shared" si="19"/>
        <v>-5.8007539385046799E-3</v>
      </c>
    </row>
    <row r="866" spans="1:8" x14ac:dyDescent="0.3">
      <c r="A866" s="26">
        <v>40361</v>
      </c>
      <c r="B866" s="27">
        <v>9357.15</v>
      </c>
      <c r="C866" s="27">
        <v>9363.6</v>
      </c>
      <c r="D866" s="27">
        <v>9410.2999999999993</v>
      </c>
      <c r="E866" s="27">
        <v>9330.2999999999993</v>
      </c>
      <c r="F866" s="27" t="s">
        <v>849</v>
      </c>
      <c r="G866" s="28">
        <v>8.0000000000000004E-4</v>
      </c>
      <c r="H866">
        <f t="shared" si="19"/>
        <v>-6.8883762655396722E-4</v>
      </c>
    </row>
    <row r="867" spans="1:8" x14ac:dyDescent="0.3">
      <c r="A867" s="19">
        <v>40364</v>
      </c>
      <c r="B867" s="20">
        <v>9385.35</v>
      </c>
      <c r="C867" s="20">
        <v>9335.4500000000007</v>
      </c>
      <c r="D867" s="20">
        <v>9415.85</v>
      </c>
      <c r="E867" s="20">
        <v>9312.1</v>
      </c>
      <c r="F867" s="20" t="s">
        <v>850</v>
      </c>
      <c r="G867" s="21">
        <v>3.0000000000000001E-3</v>
      </c>
      <c r="H867">
        <f t="shared" si="19"/>
        <v>5.3452163527199685E-3</v>
      </c>
    </row>
    <row r="868" spans="1:8" x14ac:dyDescent="0.3">
      <c r="A868" s="26">
        <v>40365</v>
      </c>
      <c r="B868" s="27">
        <v>9550.9</v>
      </c>
      <c r="C868" s="27">
        <v>9388.7000000000007</v>
      </c>
      <c r="D868" s="27">
        <v>9564.7999999999993</v>
      </c>
      <c r="E868" s="27">
        <v>9383.25</v>
      </c>
      <c r="F868" s="27" t="s">
        <v>851</v>
      </c>
      <c r="G868" s="28">
        <v>1.7600000000000001E-2</v>
      </c>
      <c r="H868" s="15">
        <f t="shared" si="19"/>
        <v>1.7276087211221883E-2</v>
      </c>
    </row>
    <row r="869" spans="1:8" x14ac:dyDescent="0.3">
      <c r="A869" s="19">
        <v>40366</v>
      </c>
      <c r="B869" s="20">
        <v>9449.25</v>
      </c>
      <c r="C869" s="20">
        <v>9534.9500000000007</v>
      </c>
      <c r="D869" s="20">
        <v>9534.9500000000007</v>
      </c>
      <c r="E869" s="20">
        <v>9430.5</v>
      </c>
      <c r="F869" s="20" t="s">
        <v>852</v>
      </c>
      <c r="G869" s="21">
        <v>-1.06E-2</v>
      </c>
      <c r="H869">
        <f t="shared" si="19"/>
        <v>-8.987986303022116E-3</v>
      </c>
    </row>
    <row r="870" spans="1:8" x14ac:dyDescent="0.3">
      <c r="A870" s="26">
        <v>40367</v>
      </c>
      <c r="B870" s="27">
        <v>9566.6</v>
      </c>
      <c r="C870" s="27">
        <v>9516.7000000000007</v>
      </c>
      <c r="D870" s="27">
        <v>9615.15</v>
      </c>
      <c r="E870" s="27">
        <v>9516.7000000000007</v>
      </c>
      <c r="F870" s="27" t="s">
        <v>853</v>
      </c>
      <c r="G870" s="28">
        <v>1.24E-2</v>
      </c>
      <c r="H870">
        <f t="shared" si="19"/>
        <v>5.2434142087067611E-3</v>
      </c>
    </row>
    <row r="871" spans="1:8" x14ac:dyDescent="0.3">
      <c r="A871" s="19">
        <v>40368</v>
      </c>
      <c r="B871" s="20">
        <v>9713.7000000000007</v>
      </c>
      <c r="C871" s="20">
        <v>9616.6</v>
      </c>
      <c r="D871" s="20">
        <v>9726.5</v>
      </c>
      <c r="E871" s="20">
        <v>9616.6</v>
      </c>
      <c r="F871" s="20" t="s">
        <v>818</v>
      </c>
      <c r="G871" s="21">
        <v>1.54E-2</v>
      </c>
      <c r="H871">
        <f t="shared" si="19"/>
        <v>1.0097123723561379E-2</v>
      </c>
    </row>
    <row r="872" spans="1:8" x14ac:dyDescent="0.3">
      <c r="A872" s="26">
        <v>40371</v>
      </c>
      <c r="B872" s="27">
        <v>9850.6</v>
      </c>
      <c r="C872" s="27">
        <v>9745.9</v>
      </c>
      <c r="D872" s="27">
        <v>9864.4</v>
      </c>
      <c r="E872" s="27">
        <v>9745.9</v>
      </c>
      <c r="F872" s="27" t="s">
        <v>854</v>
      </c>
      <c r="G872" s="28">
        <v>1.41E-2</v>
      </c>
      <c r="H872">
        <f t="shared" si="19"/>
        <v>1.0742979098903203E-2</v>
      </c>
    </row>
    <row r="873" spans="1:8" x14ac:dyDescent="0.3">
      <c r="A873" s="19">
        <v>40372</v>
      </c>
      <c r="B873" s="20">
        <v>9931.6</v>
      </c>
      <c r="C873" s="20">
        <v>9737.65</v>
      </c>
      <c r="D873" s="20">
        <v>9940.75</v>
      </c>
      <c r="E873" s="20">
        <v>9737.65</v>
      </c>
      <c r="F873" s="20" t="s">
        <v>855</v>
      </c>
      <c r="G873" s="21">
        <v>8.2000000000000007E-3</v>
      </c>
      <c r="H873" s="15">
        <f t="shared" si="19"/>
        <v>1.9917536571965589E-2</v>
      </c>
    </row>
    <row r="874" spans="1:8" x14ac:dyDescent="0.3">
      <c r="A874" s="26">
        <v>40373</v>
      </c>
      <c r="B874" s="27">
        <v>9956.65</v>
      </c>
      <c r="C874" s="27">
        <v>10009</v>
      </c>
      <c r="D874" s="27">
        <v>10061.950000000001</v>
      </c>
      <c r="E874" s="27">
        <v>9928.4</v>
      </c>
      <c r="F874" s="27" t="s">
        <v>856</v>
      </c>
      <c r="G874" s="28">
        <v>2.5000000000000001E-3</v>
      </c>
      <c r="H874">
        <f t="shared" si="19"/>
        <v>-5.2302927365371525E-3</v>
      </c>
    </row>
    <row r="875" spans="1:8" x14ac:dyDescent="0.3">
      <c r="A875" s="19">
        <v>40374</v>
      </c>
      <c r="B875" s="20">
        <v>9932.1</v>
      </c>
      <c r="C875" s="20">
        <v>9967.25</v>
      </c>
      <c r="D875" s="20">
        <v>9995.75</v>
      </c>
      <c r="E875" s="20">
        <v>9885.5499999999993</v>
      </c>
      <c r="F875" s="20" t="s">
        <v>857</v>
      </c>
      <c r="G875" s="21">
        <v>-2.5000000000000001E-3</v>
      </c>
      <c r="H875">
        <f t="shared" si="19"/>
        <v>-3.5265494494469024E-3</v>
      </c>
    </row>
    <row r="876" spans="1:8" x14ac:dyDescent="0.3">
      <c r="A876" s="26">
        <v>40375</v>
      </c>
      <c r="B876" s="27">
        <v>10013.450000000001</v>
      </c>
      <c r="C876" s="27">
        <v>9951.2999999999993</v>
      </c>
      <c r="D876" s="27">
        <v>10026.25</v>
      </c>
      <c r="E876" s="27">
        <v>9941.7000000000007</v>
      </c>
      <c r="F876" s="27" t="s">
        <v>858</v>
      </c>
      <c r="G876" s="28">
        <v>8.2000000000000007E-3</v>
      </c>
      <c r="H876">
        <f t="shared" si="19"/>
        <v>6.2454151718872369E-3</v>
      </c>
    </row>
    <row r="877" spans="1:8" x14ac:dyDescent="0.3">
      <c r="A877" s="19">
        <v>40378</v>
      </c>
      <c r="B877" s="20">
        <v>10032.5</v>
      </c>
      <c r="C877" s="20">
        <v>10001.9</v>
      </c>
      <c r="D877" s="20">
        <v>10078.4</v>
      </c>
      <c r="E877" s="20">
        <v>9956.65</v>
      </c>
      <c r="F877" s="20" t="s">
        <v>859</v>
      </c>
      <c r="G877" s="21">
        <v>1.9E-3</v>
      </c>
      <c r="H877">
        <f t="shared" si="19"/>
        <v>3.0594187104450521E-3</v>
      </c>
    </row>
    <row r="878" spans="1:8" x14ac:dyDescent="0.3">
      <c r="A878" s="26">
        <v>40379</v>
      </c>
      <c r="B878" s="27">
        <v>9976</v>
      </c>
      <c r="C878" s="27">
        <v>10081.75</v>
      </c>
      <c r="D878" s="27">
        <v>10106.85</v>
      </c>
      <c r="E878" s="27">
        <v>9949.0499999999993</v>
      </c>
      <c r="F878" s="27" t="s">
        <v>860</v>
      </c>
      <c r="G878" s="28">
        <v>-5.5999999999999999E-3</v>
      </c>
      <c r="H878">
        <f t="shared" si="19"/>
        <v>-1.0489250378158553E-2</v>
      </c>
    </row>
    <row r="879" spans="1:8" x14ac:dyDescent="0.3">
      <c r="A879" s="19">
        <v>40380</v>
      </c>
      <c r="B879" s="20">
        <v>9992.15</v>
      </c>
      <c r="C879" s="20">
        <v>10003.5</v>
      </c>
      <c r="D879" s="20">
        <v>10037.5</v>
      </c>
      <c r="E879" s="20">
        <v>9940.9500000000007</v>
      </c>
      <c r="F879" s="20" t="s">
        <v>861</v>
      </c>
      <c r="G879" s="21">
        <v>1.6000000000000001E-3</v>
      </c>
      <c r="H879">
        <f t="shared" si="19"/>
        <v>-1.1346028889888903E-3</v>
      </c>
    </row>
    <row r="880" spans="1:8" x14ac:dyDescent="0.3">
      <c r="A880" s="26">
        <v>40381</v>
      </c>
      <c r="B880" s="27">
        <v>10060.25</v>
      </c>
      <c r="C880" s="27">
        <v>9954.9</v>
      </c>
      <c r="D880" s="27">
        <v>10069.200000000001</v>
      </c>
      <c r="E880" s="27">
        <v>9914.85</v>
      </c>
      <c r="F880" s="27" t="s">
        <v>862</v>
      </c>
      <c r="G880" s="28">
        <v>6.7999999999999996E-3</v>
      </c>
      <c r="H880">
        <f t="shared" si="19"/>
        <v>1.058272810374794E-2</v>
      </c>
    </row>
    <row r="881" spans="1:8" x14ac:dyDescent="0.3">
      <c r="A881" s="19">
        <v>40382</v>
      </c>
      <c r="B881" s="20">
        <v>10093.9</v>
      </c>
      <c r="C881" s="20">
        <v>10088.25</v>
      </c>
      <c r="D881" s="20">
        <v>10120.6</v>
      </c>
      <c r="E881" s="20">
        <v>10034.450000000001</v>
      </c>
      <c r="F881" s="20" t="s">
        <v>549</v>
      </c>
      <c r="G881" s="21">
        <v>3.3E-3</v>
      </c>
      <c r="H881">
        <f t="shared" si="19"/>
        <v>5.6005749262752567E-4</v>
      </c>
    </row>
    <row r="882" spans="1:8" x14ac:dyDescent="0.3">
      <c r="A882" s="26">
        <v>40385</v>
      </c>
      <c r="B882" s="27">
        <v>10024</v>
      </c>
      <c r="C882" s="27">
        <v>10108.9</v>
      </c>
      <c r="D882" s="27">
        <v>10152.5</v>
      </c>
      <c r="E882" s="27">
        <v>9998.9500000000007</v>
      </c>
      <c r="F882" s="27" t="s">
        <v>153</v>
      </c>
      <c r="G882" s="28">
        <v>-6.8999999999999999E-3</v>
      </c>
      <c r="H882">
        <f t="shared" si="19"/>
        <v>-8.3985399004836963E-3</v>
      </c>
    </row>
    <row r="883" spans="1:8" x14ac:dyDescent="0.3">
      <c r="A883" s="19">
        <v>40386</v>
      </c>
      <c r="B883" s="20">
        <v>10090.65</v>
      </c>
      <c r="C883" s="20">
        <v>10035.65</v>
      </c>
      <c r="D883" s="20">
        <v>10128.6</v>
      </c>
      <c r="E883" s="20">
        <v>9951.5499999999993</v>
      </c>
      <c r="F883" s="20" t="s">
        <v>863</v>
      </c>
      <c r="G883" s="21">
        <v>6.6E-3</v>
      </c>
      <c r="H883">
        <f t="shared" si="19"/>
        <v>5.4804621524265993E-3</v>
      </c>
    </row>
    <row r="884" spans="1:8" x14ac:dyDescent="0.3">
      <c r="A884" s="26">
        <v>40387</v>
      </c>
      <c r="B884" s="27">
        <v>10068.15</v>
      </c>
      <c r="C884" s="27">
        <v>10093.9</v>
      </c>
      <c r="D884" s="27">
        <v>10117</v>
      </c>
      <c r="E884" s="27">
        <v>10024.4</v>
      </c>
      <c r="F884" s="27" t="s">
        <v>864</v>
      </c>
      <c r="G884" s="28">
        <v>-2.2000000000000001E-3</v>
      </c>
      <c r="H884">
        <f t="shared" si="19"/>
        <v>-2.5510456810548948E-3</v>
      </c>
    </row>
    <row r="885" spans="1:8" x14ac:dyDescent="0.3">
      <c r="A885" s="19">
        <v>40388</v>
      </c>
      <c r="B885" s="20">
        <v>10179.700000000001</v>
      </c>
      <c r="C885" s="20">
        <v>10038.6</v>
      </c>
      <c r="D885" s="20">
        <v>10207.200000000001</v>
      </c>
      <c r="E885" s="20">
        <v>10032.049999999999</v>
      </c>
      <c r="F885" s="20" t="s">
        <v>865</v>
      </c>
      <c r="G885" s="21">
        <v>1.11E-2</v>
      </c>
      <c r="H885">
        <f t="shared" si="19"/>
        <v>1.405574482497563E-2</v>
      </c>
    </row>
    <row r="886" spans="1:8" x14ac:dyDescent="0.3">
      <c r="A886" s="26">
        <v>40389</v>
      </c>
      <c r="B886" s="27">
        <v>10161</v>
      </c>
      <c r="C886" s="27">
        <v>10152.5</v>
      </c>
      <c r="D886" s="27">
        <v>10243.9</v>
      </c>
      <c r="E886" s="27">
        <v>10116.700000000001</v>
      </c>
      <c r="F886" s="27" t="s">
        <v>434</v>
      </c>
      <c r="G886" s="28">
        <v>-1.8E-3</v>
      </c>
      <c r="H886">
        <f t="shared" si="19"/>
        <v>8.3723220881556264E-4</v>
      </c>
    </row>
    <row r="887" spans="1:8" x14ac:dyDescent="0.3">
      <c r="A887" s="19">
        <v>40392</v>
      </c>
      <c r="B887" s="20">
        <v>10411.5</v>
      </c>
      <c r="C887" s="20">
        <v>10258.35</v>
      </c>
      <c r="D887" s="20">
        <v>10436.4</v>
      </c>
      <c r="E887" s="20">
        <v>10255.4</v>
      </c>
      <c r="F887" s="20" t="s">
        <v>566</v>
      </c>
      <c r="G887" s="21">
        <v>2.47E-2</v>
      </c>
      <c r="H887">
        <f t="shared" si="19"/>
        <v>1.4929301495854561E-2</v>
      </c>
    </row>
    <row r="888" spans="1:8" x14ac:dyDescent="0.3">
      <c r="A888" s="26">
        <v>40393</v>
      </c>
      <c r="B888" s="27">
        <v>10502.65</v>
      </c>
      <c r="C888" s="27">
        <v>10452.15</v>
      </c>
      <c r="D888" s="27">
        <v>10542.9</v>
      </c>
      <c r="E888" s="27">
        <v>10448.15</v>
      </c>
      <c r="F888" s="27" t="s">
        <v>866</v>
      </c>
      <c r="G888" s="28">
        <v>8.8000000000000005E-3</v>
      </c>
      <c r="H888">
        <f t="shared" si="19"/>
        <v>4.8315418358902233E-3</v>
      </c>
    </row>
    <row r="889" spans="1:8" x14ac:dyDescent="0.3">
      <c r="A889" s="19">
        <v>40394</v>
      </c>
      <c r="B889" s="20">
        <v>10489.3</v>
      </c>
      <c r="C889" s="20">
        <v>10511.05</v>
      </c>
      <c r="D889" s="20">
        <v>10525.85</v>
      </c>
      <c r="E889" s="20">
        <v>10412.65</v>
      </c>
      <c r="F889" s="20" t="s">
        <v>867</v>
      </c>
      <c r="G889" s="21">
        <v>-1.2999999999999999E-3</v>
      </c>
      <c r="H889">
        <f t="shared" si="19"/>
        <v>-2.0692509311629192E-3</v>
      </c>
    </row>
    <row r="890" spans="1:8" x14ac:dyDescent="0.3">
      <c r="A890" s="26">
        <v>40395</v>
      </c>
      <c r="B890" s="27">
        <v>10454.9</v>
      </c>
      <c r="C890" s="27">
        <v>10444.6</v>
      </c>
      <c r="D890" s="27">
        <v>10539.65</v>
      </c>
      <c r="E890" s="27">
        <v>10441.5</v>
      </c>
      <c r="F890" s="27" t="s">
        <v>868</v>
      </c>
      <c r="G890" s="28">
        <v>-3.3E-3</v>
      </c>
      <c r="H890">
        <f t="shared" si="19"/>
        <v>9.8615552534316985E-4</v>
      </c>
    </row>
    <row r="891" spans="1:8" x14ac:dyDescent="0.3">
      <c r="A891" s="19">
        <v>40396</v>
      </c>
      <c r="B891" s="20">
        <v>10383.65</v>
      </c>
      <c r="C891" s="20">
        <v>10442.25</v>
      </c>
      <c r="D891" s="20">
        <v>10476.700000000001</v>
      </c>
      <c r="E891" s="20">
        <v>10364.950000000001</v>
      </c>
      <c r="F891" s="20" t="s">
        <v>869</v>
      </c>
      <c r="G891" s="21">
        <v>-6.7999999999999996E-3</v>
      </c>
      <c r="H891">
        <f t="shared" si="19"/>
        <v>-5.6118173765232933E-3</v>
      </c>
    </row>
    <row r="892" spans="1:8" x14ac:dyDescent="0.3">
      <c r="A892" s="26">
        <v>40399</v>
      </c>
      <c r="B892" s="27">
        <v>10524.1</v>
      </c>
      <c r="C892" s="27">
        <v>10407.549999999999</v>
      </c>
      <c r="D892" s="27">
        <v>10534</v>
      </c>
      <c r="E892" s="27">
        <v>10393.5</v>
      </c>
      <c r="F892" s="27" t="s">
        <v>341</v>
      </c>
      <c r="G892" s="28">
        <v>1.35E-2</v>
      </c>
      <c r="H892">
        <f t="shared" si="19"/>
        <v>1.1198601015608966E-2</v>
      </c>
    </row>
    <row r="893" spans="1:8" x14ac:dyDescent="0.3">
      <c r="A893" s="19">
        <v>40400</v>
      </c>
      <c r="B893" s="20">
        <v>10519.95</v>
      </c>
      <c r="C893" s="20">
        <v>10507.45</v>
      </c>
      <c r="D893" s="20">
        <v>10578.85</v>
      </c>
      <c r="E893" s="20">
        <v>10473.549999999999</v>
      </c>
      <c r="F893" s="20" t="s">
        <v>870</v>
      </c>
      <c r="G893" s="21">
        <v>-4.0000000000000002E-4</v>
      </c>
      <c r="H893">
        <f t="shared" si="19"/>
        <v>1.189632118163779E-3</v>
      </c>
    </row>
    <row r="894" spans="1:8" x14ac:dyDescent="0.3">
      <c r="A894" s="26">
        <v>40401</v>
      </c>
      <c r="B894" s="27">
        <v>10428.65</v>
      </c>
      <c r="C894" s="27">
        <v>10506.05</v>
      </c>
      <c r="D894" s="27">
        <v>10545.5</v>
      </c>
      <c r="E894" s="27">
        <v>10391.9</v>
      </c>
      <c r="F894" s="27" t="s">
        <v>871</v>
      </c>
      <c r="G894" s="28">
        <v>-8.6999999999999994E-3</v>
      </c>
      <c r="H894">
        <f t="shared" si="19"/>
        <v>-7.3671836703613292E-3</v>
      </c>
    </row>
    <row r="895" spans="1:8" x14ac:dyDescent="0.3">
      <c r="A895" s="19">
        <v>40402</v>
      </c>
      <c r="B895" s="20">
        <v>10583.65</v>
      </c>
      <c r="C895" s="20">
        <v>10308.15</v>
      </c>
      <c r="D895" s="20">
        <v>10614.2</v>
      </c>
      <c r="E895" s="20">
        <v>10308.15</v>
      </c>
      <c r="F895" s="20" t="s">
        <v>539</v>
      </c>
      <c r="G895" s="21">
        <v>1.49E-2</v>
      </c>
      <c r="H895" s="15">
        <f t="shared" si="19"/>
        <v>2.6726425207238932E-2</v>
      </c>
    </row>
    <row r="896" spans="1:8" x14ac:dyDescent="0.3">
      <c r="A896" s="26">
        <v>40403</v>
      </c>
      <c r="B896" s="27">
        <v>10737.35</v>
      </c>
      <c r="C896" s="27">
        <v>10603.9</v>
      </c>
      <c r="D896" s="27">
        <v>10782.2</v>
      </c>
      <c r="E896" s="27">
        <v>10603.9</v>
      </c>
      <c r="F896" s="27" t="s">
        <v>872</v>
      </c>
      <c r="G896" s="28">
        <v>1.4500000000000001E-2</v>
      </c>
      <c r="H896">
        <f t="shared" si="19"/>
        <v>1.2584992314148637E-2</v>
      </c>
    </row>
    <row r="897" spans="1:8" x14ac:dyDescent="0.3">
      <c r="A897" s="19">
        <v>40406</v>
      </c>
      <c r="B897" s="20">
        <v>10680.55</v>
      </c>
      <c r="C897" s="20">
        <v>10732.05</v>
      </c>
      <c r="D897" s="20">
        <v>10778.25</v>
      </c>
      <c r="E897" s="20">
        <v>10645.45</v>
      </c>
      <c r="F897" s="20" t="s">
        <v>873</v>
      </c>
      <c r="G897" s="21">
        <v>-5.3E-3</v>
      </c>
      <c r="H897">
        <f t="shared" si="19"/>
        <v>-4.7987104048154827E-3</v>
      </c>
    </row>
    <row r="898" spans="1:8" x14ac:dyDescent="0.3">
      <c r="A898" s="26">
        <v>40407</v>
      </c>
      <c r="B898" s="27">
        <v>10770.25</v>
      </c>
      <c r="C898" s="27">
        <v>10709.15</v>
      </c>
      <c r="D898" s="27">
        <v>10810.3</v>
      </c>
      <c r="E898" s="27">
        <v>10705.65</v>
      </c>
      <c r="F898" s="27" t="s">
        <v>874</v>
      </c>
      <c r="G898" s="28">
        <v>8.3999999999999995E-3</v>
      </c>
      <c r="H898">
        <f t="shared" si="19"/>
        <v>5.705401455764497E-3</v>
      </c>
    </row>
    <row r="899" spans="1:8" x14ac:dyDescent="0.3">
      <c r="A899" s="19">
        <v>40408</v>
      </c>
      <c r="B899" s="20">
        <v>10894.05</v>
      </c>
      <c r="C899" s="20">
        <v>10790.85</v>
      </c>
      <c r="D899" s="20">
        <v>10931.65</v>
      </c>
      <c r="E899" s="20">
        <v>10756.55</v>
      </c>
      <c r="F899" s="20" t="s">
        <v>875</v>
      </c>
      <c r="G899" s="21">
        <v>1.15E-2</v>
      </c>
      <c r="H899">
        <f t="shared" si="19"/>
        <v>9.5636580992228513E-3</v>
      </c>
    </row>
    <row r="900" spans="1:8" x14ac:dyDescent="0.3">
      <c r="A900" s="26">
        <v>40409</v>
      </c>
      <c r="B900" s="27">
        <v>11110.5</v>
      </c>
      <c r="C900" s="27">
        <v>10920.4</v>
      </c>
      <c r="D900" s="27">
        <v>11126.95</v>
      </c>
      <c r="E900" s="27">
        <v>10895.85</v>
      </c>
      <c r="F900" s="27" t="s">
        <v>876</v>
      </c>
      <c r="G900" s="28">
        <v>1.9900000000000001E-2</v>
      </c>
      <c r="H900" s="15">
        <f t="shared" si="19"/>
        <v>1.7407787260539941E-2</v>
      </c>
    </row>
    <row r="901" spans="1:8" x14ac:dyDescent="0.3">
      <c r="A901" s="19">
        <v>40410</v>
      </c>
      <c r="B901" s="20">
        <v>11033.75</v>
      </c>
      <c r="C901" s="20">
        <v>11058.55</v>
      </c>
      <c r="D901" s="20">
        <v>11105</v>
      </c>
      <c r="E901" s="20">
        <v>11005.5</v>
      </c>
      <c r="F901" s="20" t="s">
        <v>877</v>
      </c>
      <c r="G901" s="21">
        <v>-6.8999999999999999E-3</v>
      </c>
      <c r="H901">
        <f t="shared" si="19"/>
        <v>-2.2426086602673292E-3</v>
      </c>
    </row>
    <row r="902" spans="1:8" x14ac:dyDescent="0.3">
      <c r="A902" s="26">
        <v>40413</v>
      </c>
      <c r="B902" s="27">
        <v>11095.5</v>
      </c>
      <c r="C902" s="27">
        <v>11024.5</v>
      </c>
      <c r="D902" s="27">
        <v>11115.55</v>
      </c>
      <c r="E902" s="27">
        <v>10971.7</v>
      </c>
      <c r="F902" s="27" t="s">
        <v>198</v>
      </c>
      <c r="G902" s="28">
        <v>5.5999999999999999E-3</v>
      </c>
      <c r="H902">
        <f t="shared" si="19"/>
        <v>6.4402013696766292E-3</v>
      </c>
    </row>
    <row r="903" spans="1:8" x14ac:dyDescent="0.3">
      <c r="A903" s="19">
        <v>40414</v>
      </c>
      <c r="B903" s="20">
        <v>11043</v>
      </c>
      <c r="C903" s="20">
        <v>11082.95</v>
      </c>
      <c r="D903" s="20">
        <v>11125.8</v>
      </c>
      <c r="E903" s="20">
        <v>10979.5</v>
      </c>
      <c r="F903" s="20" t="s">
        <v>878</v>
      </c>
      <c r="G903" s="21">
        <v>-4.7000000000000002E-3</v>
      </c>
      <c r="H903">
        <f t="shared" ref="H903:H966" si="20">(B903-C903)/C903</f>
        <v>-3.604635949814871E-3</v>
      </c>
    </row>
    <row r="904" spans="1:8" x14ac:dyDescent="0.3">
      <c r="A904" s="26">
        <v>40415</v>
      </c>
      <c r="B904" s="27">
        <v>10937.85</v>
      </c>
      <c r="C904" s="27">
        <v>10993</v>
      </c>
      <c r="D904" s="27">
        <v>11029.25</v>
      </c>
      <c r="E904" s="27">
        <v>10917.1</v>
      </c>
      <c r="F904" s="27" t="s">
        <v>879</v>
      </c>
      <c r="G904" s="28">
        <v>-9.4999999999999998E-3</v>
      </c>
      <c r="H904">
        <f t="shared" si="20"/>
        <v>-5.0168288911124929E-3</v>
      </c>
    </row>
    <row r="905" spans="1:8" x14ac:dyDescent="0.3">
      <c r="A905" s="19">
        <v>40416</v>
      </c>
      <c r="B905" s="20">
        <v>10981.7</v>
      </c>
      <c r="C905" s="20">
        <v>10941.8</v>
      </c>
      <c r="D905" s="20">
        <v>11042.15</v>
      </c>
      <c r="E905" s="20">
        <v>10941.8</v>
      </c>
      <c r="F905" s="20" t="s">
        <v>820</v>
      </c>
      <c r="G905" s="21">
        <v>4.0000000000000001E-3</v>
      </c>
      <c r="H905">
        <f t="shared" si="20"/>
        <v>3.6465663784753383E-3</v>
      </c>
    </row>
    <row r="906" spans="1:8" x14ac:dyDescent="0.3">
      <c r="A906" s="26">
        <v>40417</v>
      </c>
      <c r="B906" s="27">
        <v>10727.45</v>
      </c>
      <c r="C906" s="27">
        <v>11003.25</v>
      </c>
      <c r="D906" s="27">
        <v>11003.25</v>
      </c>
      <c r="E906" s="27">
        <v>10681.6</v>
      </c>
      <c r="F906" s="27" t="s">
        <v>880</v>
      </c>
      <c r="G906" s="28">
        <v>-2.3199999999999998E-2</v>
      </c>
      <c r="H906" s="15">
        <f t="shared" si="20"/>
        <v>-2.5065321609524394E-2</v>
      </c>
    </row>
    <row r="907" spans="1:8" x14ac:dyDescent="0.3">
      <c r="A907" s="19">
        <v>40420</v>
      </c>
      <c r="B907" s="20">
        <v>10747.25</v>
      </c>
      <c r="C907" s="20">
        <v>10834.4</v>
      </c>
      <c r="D907" s="20">
        <v>10873.3</v>
      </c>
      <c r="E907" s="20">
        <v>10671.45</v>
      </c>
      <c r="F907" s="20" t="s">
        <v>881</v>
      </c>
      <c r="G907" s="21">
        <v>1.8E-3</v>
      </c>
      <c r="H907">
        <f t="shared" si="20"/>
        <v>-8.0438233773905011E-3</v>
      </c>
    </row>
    <row r="908" spans="1:8" x14ac:dyDescent="0.3">
      <c r="A908" s="26">
        <v>40421</v>
      </c>
      <c r="B908" s="27">
        <v>10746.35</v>
      </c>
      <c r="C908" s="27">
        <v>10699.05</v>
      </c>
      <c r="D908" s="27">
        <v>10771</v>
      </c>
      <c r="E908" s="27">
        <v>10653.3</v>
      </c>
      <c r="F908" s="27" t="s">
        <v>882</v>
      </c>
      <c r="G908" s="28">
        <v>-1E-4</v>
      </c>
      <c r="H908">
        <f t="shared" si="20"/>
        <v>4.4209532622056253E-3</v>
      </c>
    </row>
    <row r="909" spans="1:8" x14ac:dyDescent="0.3">
      <c r="A909" s="19">
        <v>40422</v>
      </c>
      <c r="B909" s="20">
        <v>10879.75</v>
      </c>
      <c r="C909" s="20">
        <v>10761.65</v>
      </c>
      <c r="D909" s="20">
        <v>10895.55</v>
      </c>
      <c r="E909" s="20">
        <v>10761.65</v>
      </c>
      <c r="F909" s="20" t="s">
        <v>780</v>
      </c>
      <c r="G909" s="21">
        <v>1.24E-2</v>
      </c>
      <c r="H909">
        <f t="shared" si="20"/>
        <v>1.097415359168904E-2</v>
      </c>
    </row>
    <row r="910" spans="1:8" x14ac:dyDescent="0.3">
      <c r="A910" s="26">
        <v>40423</v>
      </c>
      <c r="B910" s="27">
        <v>10980.6</v>
      </c>
      <c r="C910" s="27">
        <v>10931.4</v>
      </c>
      <c r="D910" s="27">
        <v>11001.65</v>
      </c>
      <c r="E910" s="27">
        <v>10931.4</v>
      </c>
      <c r="F910" s="27" t="s">
        <v>883</v>
      </c>
      <c r="G910" s="28">
        <v>9.2999999999999992E-3</v>
      </c>
      <c r="H910">
        <f t="shared" si="20"/>
        <v>4.5007958724409252E-3</v>
      </c>
    </row>
    <row r="911" spans="1:8" x14ac:dyDescent="0.3">
      <c r="A911" s="19">
        <v>40424</v>
      </c>
      <c r="B911" s="20">
        <v>10991.2</v>
      </c>
      <c r="C911" s="20">
        <v>10992.15</v>
      </c>
      <c r="D911" s="20">
        <v>11017.15</v>
      </c>
      <c r="E911" s="20">
        <v>10938.9</v>
      </c>
      <c r="F911" s="20" t="s">
        <v>268</v>
      </c>
      <c r="G911" s="21">
        <v>1E-3</v>
      </c>
      <c r="H911">
        <f t="shared" si="20"/>
        <v>-8.6425312609353822E-5</v>
      </c>
    </row>
    <row r="912" spans="1:8" x14ac:dyDescent="0.3">
      <c r="A912" s="26">
        <v>40427</v>
      </c>
      <c r="B912" s="27">
        <v>11218.8</v>
      </c>
      <c r="C912" s="27">
        <v>11033.6</v>
      </c>
      <c r="D912" s="27">
        <v>11261.15</v>
      </c>
      <c r="E912" s="27">
        <v>11033.6</v>
      </c>
      <c r="F912" s="27" t="s">
        <v>780</v>
      </c>
      <c r="G912" s="28">
        <v>2.07E-2</v>
      </c>
      <c r="H912" s="15">
        <f t="shared" si="20"/>
        <v>1.6785092807424493E-2</v>
      </c>
    </row>
    <row r="913" spans="1:8" x14ac:dyDescent="0.3">
      <c r="A913" s="19">
        <v>40428</v>
      </c>
      <c r="B913" s="20">
        <v>11192.95</v>
      </c>
      <c r="C913" s="20">
        <v>11236.65</v>
      </c>
      <c r="D913" s="20">
        <v>11247.15</v>
      </c>
      <c r="E913" s="20">
        <v>11156.85</v>
      </c>
      <c r="F913" s="20" t="s">
        <v>884</v>
      </c>
      <c r="G913" s="21">
        <v>-2.3E-3</v>
      </c>
      <c r="H913">
        <f t="shared" si="20"/>
        <v>-3.8890594616721986E-3</v>
      </c>
    </row>
    <row r="914" spans="1:8" x14ac:dyDescent="0.3">
      <c r="A914" s="26">
        <v>40429</v>
      </c>
      <c r="B914" s="27">
        <v>11190.05</v>
      </c>
      <c r="C914" s="27">
        <v>11110.35</v>
      </c>
      <c r="D914" s="27">
        <v>11256.2</v>
      </c>
      <c r="E914" s="27">
        <v>11099.3</v>
      </c>
      <c r="F914" s="27" t="s">
        <v>885</v>
      </c>
      <c r="G914" s="28">
        <v>-2.9999999999999997E-4</v>
      </c>
      <c r="H914">
        <f t="shared" si="20"/>
        <v>7.1734913841597168E-3</v>
      </c>
    </row>
    <row r="915" spans="1:8" x14ac:dyDescent="0.3">
      <c r="A915" s="19">
        <v>40430</v>
      </c>
      <c r="B915" s="20">
        <v>11446.7</v>
      </c>
      <c r="C915" s="20">
        <v>11223.65</v>
      </c>
      <c r="D915" s="20">
        <v>11468.75</v>
      </c>
      <c r="E915" s="20">
        <v>11223.65</v>
      </c>
      <c r="F915" s="20" t="s">
        <v>886</v>
      </c>
      <c r="G915" s="21">
        <v>2.29E-2</v>
      </c>
      <c r="H915" s="15">
        <f t="shared" si="20"/>
        <v>1.9873214150476992E-2</v>
      </c>
    </row>
    <row r="916" spans="1:8" x14ac:dyDescent="0.3">
      <c r="A916" s="26">
        <v>40434</v>
      </c>
      <c r="B916" s="27">
        <v>11872.85</v>
      </c>
      <c r="C916" s="27">
        <v>11489.5</v>
      </c>
      <c r="D916" s="27">
        <v>11905.2</v>
      </c>
      <c r="E916" s="27">
        <v>11489.5</v>
      </c>
      <c r="F916" s="27" t="s">
        <v>887</v>
      </c>
      <c r="G916" s="28">
        <v>3.7199999999999997E-2</v>
      </c>
      <c r="H916" s="15">
        <f t="shared" si="20"/>
        <v>3.3365246529439958E-2</v>
      </c>
    </row>
    <row r="917" spans="1:8" x14ac:dyDescent="0.3">
      <c r="A917" s="19">
        <v>40435</v>
      </c>
      <c r="B917" s="20">
        <v>11928.35</v>
      </c>
      <c r="C917" s="20">
        <v>11902.8</v>
      </c>
      <c r="D917" s="20">
        <v>12042.6</v>
      </c>
      <c r="E917" s="20">
        <v>11893.35</v>
      </c>
      <c r="F917" s="20" t="s">
        <v>888</v>
      </c>
      <c r="G917" s="21">
        <v>4.7000000000000002E-3</v>
      </c>
      <c r="H917">
        <f t="shared" si="20"/>
        <v>2.146553752058431E-3</v>
      </c>
    </row>
    <row r="918" spans="1:8" x14ac:dyDescent="0.3">
      <c r="A918" s="26">
        <v>40436</v>
      </c>
      <c r="B918" s="27">
        <v>11987.6</v>
      </c>
      <c r="C918" s="27">
        <v>11917.45</v>
      </c>
      <c r="D918" s="27">
        <v>12022.35</v>
      </c>
      <c r="E918" s="27">
        <v>11917.45</v>
      </c>
      <c r="F918" s="27" t="s">
        <v>369</v>
      </c>
      <c r="G918" s="28">
        <v>5.0000000000000001E-3</v>
      </c>
      <c r="H918">
        <f t="shared" si="20"/>
        <v>5.8863263533725447E-3</v>
      </c>
    </row>
    <row r="919" spans="1:8" x14ac:dyDescent="0.3">
      <c r="A919" s="19">
        <v>40437</v>
      </c>
      <c r="B919" s="20">
        <v>12032.05</v>
      </c>
      <c r="C919" s="20">
        <v>11960.65</v>
      </c>
      <c r="D919" s="20">
        <v>12236.85</v>
      </c>
      <c r="E919" s="20">
        <v>11960.6</v>
      </c>
      <c r="F919" s="20" t="s">
        <v>889</v>
      </c>
      <c r="G919" s="21">
        <v>3.7000000000000002E-3</v>
      </c>
      <c r="H919">
        <f t="shared" si="20"/>
        <v>5.9695752321152814E-3</v>
      </c>
    </row>
    <row r="920" spans="1:8" x14ac:dyDescent="0.3">
      <c r="A920" s="26">
        <v>40438</v>
      </c>
      <c r="B920" s="27">
        <v>12104.1</v>
      </c>
      <c r="C920" s="27">
        <v>12071.7</v>
      </c>
      <c r="D920" s="27">
        <v>12175.8</v>
      </c>
      <c r="E920" s="27">
        <v>12037.35</v>
      </c>
      <c r="F920" s="27" t="s">
        <v>406</v>
      </c>
      <c r="G920" s="28">
        <v>6.0000000000000001E-3</v>
      </c>
      <c r="H920">
        <f t="shared" si="20"/>
        <v>2.6839633191679409E-3</v>
      </c>
    </row>
    <row r="921" spans="1:8" x14ac:dyDescent="0.3">
      <c r="A921" s="19">
        <v>40441</v>
      </c>
      <c r="B921" s="20">
        <v>12251.2</v>
      </c>
      <c r="C921" s="20">
        <v>12109.05</v>
      </c>
      <c r="D921" s="20">
        <v>12291</v>
      </c>
      <c r="E921" s="20">
        <v>12067.4</v>
      </c>
      <c r="F921" s="20" t="s">
        <v>890</v>
      </c>
      <c r="G921" s="21">
        <v>1.2200000000000001E-2</v>
      </c>
      <c r="H921">
        <f t="shared" si="20"/>
        <v>1.1739153773417523E-2</v>
      </c>
    </row>
    <row r="922" spans="1:8" x14ac:dyDescent="0.3">
      <c r="A922" s="26">
        <v>40442</v>
      </c>
      <c r="B922" s="27">
        <v>12244.95</v>
      </c>
      <c r="C922" s="27">
        <v>12288.1</v>
      </c>
      <c r="D922" s="27">
        <v>12335.1</v>
      </c>
      <c r="E922" s="27">
        <v>12173.2</v>
      </c>
      <c r="F922" s="27" t="s">
        <v>891</v>
      </c>
      <c r="G922" s="28">
        <v>-5.0000000000000001E-4</v>
      </c>
      <c r="H922">
        <f t="shared" si="20"/>
        <v>-3.5115274127000625E-3</v>
      </c>
    </row>
    <row r="923" spans="1:8" x14ac:dyDescent="0.3">
      <c r="A923" s="19">
        <v>40443</v>
      </c>
      <c r="B923" s="20">
        <v>12305.7</v>
      </c>
      <c r="C923" s="20">
        <v>12248.1</v>
      </c>
      <c r="D923" s="20">
        <v>12340</v>
      </c>
      <c r="E923" s="20">
        <v>12177.8</v>
      </c>
      <c r="F923" s="20" t="s">
        <v>552</v>
      </c>
      <c r="G923" s="21">
        <v>5.0000000000000001E-3</v>
      </c>
      <c r="H923">
        <f t="shared" si="20"/>
        <v>4.7027702255860388E-3</v>
      </c>
    </row>
    <row r="924" spans="1:8" x14ac:dyDescent="0.3">
      <c r="A924" s="26">
        <v>40444</v>
      </c>
      <c r="B924" s="27">
        <v>12146.3</v>
      </c>
      <c r="C924" s="27">
        <v>12312.55</v>
      </c>
      <c r="D924" s="27">
        <v>12327.8</v>
      </c>
      <c r="E924" s="27">
        <v>12111.4</v>
      </c>
      <c r="F924" s="27" t="s">
        <v>892</v>
      </c>
      <c r="G924" s="28">
        <v>-1.2999999999999999E-2</v>
      </c>
      <c r="H924">
        <f t="shared" si="20"/>
        <v>-1.3502483238646747E-2</v>
      </c>
    </row>
    <row r="925" spans="1:8" x14ac:dyDescent="0.3">
      <c r="A925" s="19">
        <v>40445</v>
      </c>
      <c r="B925" s="20">
        <v>12263.55</v>
      </c>
      <c r="C925" s="20">
        <v>12083.3</v>
      </c>
      <c r="D925" s="20">
        <v>12287.95</v>
      </c>
      <c r="E925" s="20">
        <v>12068.4</v>
      </c>
      <c r="F925" s="20" t="s">
        <v>893</v>
      </c>
      <c r="G925" s="21">
        <v>9.7000000000000003E-3</v>
      </c>
      <c r="H925">
        <f t="shared" si="20"/>
        <v>1.4917282530434568E-2</v>
      </c>
    </row>
    <row r="926" spans="1:8" x14ac:dyDescent="0.3">
      <c r="A926" s="26">
        <v>40448</v>
      </c>
      <c r="B926" s="27">
        <v>12253.2</v>
      </c>
      <c r="C926" s="27">
        <v>12323.45</v>
      </c>
      <c r="D926" s="27">
        <v>12363.35</v>
      </c>
      <c r="E926" s="27">
        <v>12227.75</v>
      </c>
      <c r="F926" s="27" t="s">
        <v>894</v>
      </c>
      <c r="G926" s="28">
        <v>-8.0000000000000004E-4</v>
      </c>
      <c r="H926">
        <f t="shared" si="20"/>
        <v>-5.7005140605917983E-3</v>
      </c>
    </row>
    <row r="927" spans="1:8" x14ac:dyDescent="0.3">
      <c r="A927" s="19">
        <v>40449</v>
      </c>
      <c r="B927" s="20">
        <v>12272.4</v>
      </c>
      <c r="C927" s="20">
        <v>12242.75</v>
      </c>
      <c r="D927" s="20">
        <v>12295.85</v>
      </c>
      <c r="E927" s="20">
        <v>12163.35</v>
      </c>
      <c r="F927" s="20" t="s">
        <v>895</v>
      </c>
      <c r="G927" s="21">
        <v>1.6000000000000001E-3</v>
      </c>
      <c r="H927">
        <f t="shared" si="20"/>
        <v>2.4218414980294164E-3</v>
      </c>
    </row>
    <row r="928" spans="1:8" x14ac:dyDescent="0.3">
      <c r="A928" s="26">
        <v>40450</v>
      </c>
      <c r="B928" s="27">
        <v>12237.55</v>
      </c>
      <c r="C928" s="27">
        <v>12324.5</v>
      </c>
      <c r="D928" s="27">
        <v>12342.55</v>
      </c>
      <c r="E928" s="27">
        <v>12220.9</v>
      </c>
      <c r="F928" s="27" t="s">
        <v>896</v>
      </c>
      <c r="G928" s="28">
        <v>-2.8E-3</v>
      </c>
      <c r="H928">
        <f t="shared" si="20"/>
        <v>-7.0550529433243319E-3</v>
      </c>
    </row>
    <row r="929" spans="1:8" x14ac:dyDescent="0.3">
      <c r="A929" s="19">
        <v>40451</v>
      </c>
      <c r="B929" s="20">
        <v>12366.35</v>
      </c>
      <c r="C929" s="20">
        <v>12210.75</v>
      </c>
      <c r="D929" s="20">
        <v>12410.6</v>
      </c>
      <c r="E929" s="20">
        <v>12178.9</v>
      </c>
      <c r="F929" s="20" t="s">
        <v>897</v>
      </c>
      <c r="G929" s="21">
        <v>1.0500000000000001E-2</v>
      </c>
      <c r="H929">
        <f t="shared" si="20"/>
        <v>1.2742870012079549E-2</v>
      </c>
    </row>
    <row r="930" spans="1:8" x14ac:dyDescent="0.3">
      <c r="A930" s="26">
        <v>40452</v>
      </c>
      <c r="B930" s="27">
        <v>12556.75</v>
      </c>
      <c r="C930" s="27">
        <v>12390.9</v>
      </c>
      <c r="D930" s="27">
        <v>12579.95</v>
      </c>
      <c r="E930" s="27">
        <v>12376.25</v>
      </c>
      <c r="F930" s="27" t="s">
        <v>898</v>
      </c>
      <c r="G930" s="28">
        <v>1.54E-2</v>
      </c>
      <c r="H930">
        <f t="shared" si="20"/>
        <v>1.3384822732812014E-2</v>
      </c>
    </row>
    <row r="931" spans="1:8" x14ac:dyDescent="0.3">
      <c r="A931" s="19">
        <v>40455</v>
      </c>
      <c r="B931" s="20">
        <v>12651.3</v>
      </c>
      <c r="C931" s="20">
        <v>12605.45</v>
      </c>
      <c r="D931" s="20">
        <v>12738.5</v>
      </c>
      <c r="E931" s="20">
        <v>12605.45</v>
      </c>
      <c r="F931" s="20" t="s">
        <v>899</v>
      </c>
      <c r="G931" s="21">
        <v>7.4999999999999997E-3</v>
      </c>
      <c r="H931">
        <f t="shared" si="20"/>
        <v>3.6373156055514513E-3</v>
      </c>
    </row>
    <row r="932" spans="1:8" x14ac:dyDescent="0.3">
      <c r="A932" s="26">
        <v>40456</v>
      </c>
      <c r="B932" s="27">
        <v>12596.5</v>
      </c>
      <c r="C932" s="27">
        <v>12638.85</v>
      </c>
      <c r="D932" s="27">
        <v>12679.25</v>
      </c>
      <c r="E932" s="27">
        <v>12572.25</v>
      </c>
      <c r="F932" s="27" t="s">
        <v>900</v>
      </c>
      <c r="G932" s="28">
        <v>-4.3E-3</v>
      </c>
      <c r="H932">
        <f t="shared" si="20"/>
        <v>-3.3507795408601543E-3</v>
      </c>
    </row>
    <row r="933" spans="1:8" x14ac:dyDescent="0.3">
      <c r="A933" s="19">
        <v>40457</v>
      </c>
      <c r="B933" s="20">
        <v>12629.2</v>
      </c>
      <c r="C933" s="20">
        <v>12647.25</v>
      </c>
      <c r="D933" s="20">
        <v>12728.95</v>
      </c>
      <c r="E933" s="20">
        <v>12588.95</v>
      </c>
      <c r="F933" s="20" t="s">
        <v>901</v>
      </c>
      <c r="G933" s="21">
        <v>2.5999999999999999E-3</v>
      </c>
      <c r="H933">
        <f t="shared" si="20"/>
        <v>-1.4271877285575341E-3</v>
      </c>
    </row>
    <row r="934" spans="1:8" x14ac:dyDescent="0.3">
      <c r="A934" s="26">
        <v>40458</v>
      </c>
      <c r="B934" s="27">
        <v>12536.6</v>
      </c>
      <c r="C934" s="27">
        <v>12638.4</v>
      </c>
      <c r="D934" s="27">
        <v>12650.25</v>
      </c>
      <c r="E934" s="27">
        <v>12512.85</v>
      </c>
      <c r="F934" s="27" t="s">
        <v>216</v>
      </c>
      <c r="G934" s="28">
        <v>-7.3000000000000001E-3</v>
      </c>
      <c r="H934">
        <f t="shared" si="20"/>
        <v>-8.0548170654512648E-3</v>
      </c>
    </row>
    <row r="935" spans="1:8" x14ac:dyDescent="0.3">
      <c r="A935" s="19">
        <v>40459</v>
      </c>
      <c r="B935" s="20">
        <v>12473.4</v>
      </c>
      <c r="C935" s="20">
        <v>12560.9</v>
      </c>
      <c r="D935" s="20">
        <v>12586.7</v>
      </c>
      <c r="E935" s="20">
        <v>12414.8</v>
      </c>
      <c r="F935" s="20" t="s">
        <v>902</v>
      </c>
      <c r="G935" s="21">
        <v>-5.0000000000000001E-3</v>
      </c>
      <c r="H935">
        <f t="shared" si="20"/>
        <v>-6.9660613491071503E-3</v>
      </c>
    </row>
    <row r="936" spans="1:8" x14ac:dyDescent="0.3">
      <c r="A936" s="26">
        <v>40462</v>
      </c>
      <c r="B936" s="27">
        <v>12513</v>
      </c>
      <c r="C936" s="27">
        <v>12514.9</v>
      </c>
      <c r="D936" s="27">
        <v>12592</v>
      </c>
      <c r="E936" s="27">
        <v>12457.55</v>
      </c>
      <c r="F936" s="27" t="s">
        <v>780</v>
      </c>
      <c r="G936" s="28">
        <v>3.2000000000000002E-3</v>
      </c>
      <c r="H936">
        <f t="shared" si="20"/>
        <v>-1.5181903171416762E-4</v>
      </c>
    </row>
    <row r="937" spans="1:8" x14ac:dyDescent="0.3">
      <c r="A937" s="19">
        <v>40463</v>
      </c>
      <c r="B937" s="20">
        <v>12461.8</v>
      </c>
      <c r="C937" s="20">
        <v>12517.2</v>
      </c>
      <c r="D937" s="20">
        <v>12521.8</v>
      </c>
      <c r="E937" s="20">
        <v>12371.4</v>
      </c>
      <c r="F937" s="20" t="s">
        <v>903</v>
      </c>
      <c r="G937" s="21">
        <v>-4.1000000000000003E-3</v>
      </c>
      <c r="H937">
        <f t="shared" si="20"/>
        <v>-4.4259099479117894E-3</v>
      </c>
    </row>
    <row r="938" spans="1:8" x14ac:dyDescent="0.3">
      <c r="A938" s="26">
        <v>40464</v>
      </c>
      <c r="B938" s="27">
        <v>12745</v>
      </c>
      <c r="C938" s="27">
        <v>12494.7</v>
      </c>
      <c r="D938" s="27">
        <v>12763.7</v>
      </c>
      <c r="E938" s="27">
        <v>12459.2</v>
      </c>
      <c r="F938" s="27" t="s">
        <v>904</v>
      </c>
      <c r="G938" s="28">
        <v>2.2700000000000001E-2</v>
      </c>
      <c r="H938" s="15">
        <f t="shared" si="20"/>
        <v>2.0032493777361542E-2</v>
      </c>
    </row>
    <row r="939" spans="1:8" x14ac:dyDescent="0.3">
      <c r="A939" s="19">
        <v>40465</v>
      </c>
      <c r="B939" s="20">
        <v>12598.85</v>
      </c>
      <c r="C939" s="20">
        <v>12785.95</v>
      </c>
      <c r="D939" s="20">
        <v>12827.35</v>
      </c>
      <c r="E939" s="20">
        <v>12532.4</v>
      </c>
      <c r="F939" s="20" t="s">
        <v>905</v>
      </c>
      <c r="G939" s="21">
        <v>-1.15E-2</v>
      </c>
      <c r="H939">
        <f t="shared" si="20"/>
        <v>-1.4633249778076745E-2</v>
      </c>
    </row>
    <row r="940" spans="1:8" x14ac:dyDescent="0.3">
      <c r="A940" s="26">
        <v>40466</v>
      </c>
      <c r="B940" s="27">
        <v>12346.45</v>
      </c>
      <c r="C940" s="27">
        <v>12615.5</v>
      </c>
      <c r="D940" s="27">
        <v>12629.45</v>
      </c>
      <c r="E940" s="27">
        <v>12324.4</v>
      </c>
      <c r="F940" s="27" t="s">
        <v>906</v>
      </c>
      <c r="G940" s="28">
        <v>-0.02</v>
      </c>
      <c r="H940" s="15">
        <f t="shared" si="20"/>
        <v>-2.1326939082874183E-2</v>
      </c>
    </row>
    <row r="941" spans="1:8" x14ac:dyDescent="0.3">
      <c r="A941" s="19">
        <v>40469</v>
      </c>
      <c r="B941" s="20">
        <v>12331.3</v>
      </c>
      <c r="C941" s="20">
        <v>12451.55</v>
      </c>
      <c r="D941" s="20">
        <v>12451.55</v>
      </c>
      <c r="E941" s="20">
        <v>12149.55</v>
      </c>
      <c r="F941" s="20" t="s">
        <v>907</v>
      </c>
      <c r="G941" s="21">
        <v>-1.1999999999999999E-3</v>
      </c>
      <c r="H941">
        <f t="shared" si="20"/>
        <v>-9.6574322072352451E-3</v>
      </c>
    </row>
    <row r="942" spans="1:8" x14ac:dyDescent="0.3">
      <c r="A942" s="26">
        <v>40470</v>
      </c>
      <c r="B942" s="27">
        <v>12245.65</v>
      </c>
      <c r="C942" s="27">
        <v>12415</v>
      </c>
      <c r="D942" s="27">
        <v>12535.85</v>
      </c>
      <c r="E942" s="27">
        <v>12212.35</v>
      </c>
      <c r="F942" s="27" t="s">
        <v>908</v>
      </c>
      <c r="G942" s="28">
        <v>-6.8999999999999999E-3</v>
      </c>
      <c r="H942">
        <f t="shared" si="20"/>
        <v>-1.364075714861058E-2</v>
      </c>
    </row>
    <row r="943" spans="1:8" x14ac:dyDescent="0.3">
      <c r="A943" s="19">
        <v>40471</v>
      </c>
      <c r="B943" s="20">
        <v>12176.5</v>
      </c>
      <c r="C943" s="20">
        <v>12214.75</v>
      </c>
      <c r="D943" s="20">
        <v>12302.7</v>
      </c>
      <c r="E943" s="20">
        <v>12139.9</v>
      </c>
      <c r="F943" s="20" t="s">
        <v>909</v>
      </c>
      <c r="G943" s="21">
        <v>-5.5999999999999999E-3</v>
      </c>
      <c r="H943">
        <f t="shared" si="20"/>
        <v>-3.1314599152663788E-3</v>
      </c>
    </row>
    <row r="944" spans="1:8" x14ac:dyDescent="0.3">
      <c r="A944" s="26">
        <v>40472</v>
      </c>
      <c r="B944" s="27">
        <v>12435.8</v>
      </c>
      <c r="C944" s="27">
        <v>12219</v>
      </c>
      <c r="D944" s="27">
        <v>12458.15</v>
      </c>
      <c r="E944" s="27">
        <v>12190.5</v>
      </c>
      <c r="F944" s="27" t="s">
        <v>910</v>
      </c>
      <c r="G944" s="28">
        <v>2.1299999999999999E-2</v>
      </c>
      <c r="H944" s="15">
        <f t="shared" si="20"/>
        <v>1.7742859481135877E-2</v>
      </c>
    </row>
    <row r="945" spans="1:8" x14ac:dyDescent="0.3">
      <c r="A945" s="19">
        <v>40473</v>
      </c>
      <c r="B945" s="20">
        <v>12384.8</v>
      </c>
      <c r="C945" s="20">
        <v>12480.2</v>
      </c>
      <c r="D945" s="20">
        <v>12486.55</v>
      </c>
      <c r="E945" s="20">
        <v>12298.15</v>
      </c>
      <c r="F945" s="20" t="s">
        <v>911</v>
      </c>
      <c r="G945" s="21">
        <v>-4.1000000000000003E-3</v>
      </c>
      <c r="H945">
        <f t="shared" si="20"/>
        <v>-7.6441082674958295E-3</v>
      </c>
    </row>
    <row r="946" spans="1:8" x14ac:dyDescent="0.3">
      <c r="A946" s="26">
        <v>40476</v>
      </c>
      <c r="B946" s="27">
        <v>12424.7</v>
      </c>
      <c r="C946" s="27">
        <v>12423.35</v>
      </c>
      <c r="D946" s="27">
        <v>12580.5</v>
      </c>
      <c r="E946" s="27">
        <v>12397.4</v>
      </c>
      <c r="F946" s="27" t="s">
        <v>912</v>
      </c>
      <c r="G946" s="28">
        <v>3.2000000000000002E-3</v>
      </c>
      <c r="H946">
        <f t="shared" si="20"/>
        <v>1.086663420092297E-4</v>
      </c>
    </row>
    <row r="947" spans="1:8" x14ac:dyDescent="0.3">
      <c r="A947" s="19">
        <v>40477</v>
      </c>
      <c r="B947" s="20">
        <v>12332.65</v>
      </c>
      <c r="C947" s="20">
        <v>12427.55</v>
      </c>
      <c r="D947" s="20">
        <v>12435.7</v>
      </c>
      <c r="E947" s="20">
        <v>12314.65</v>
      </c>
      <c r="F947" s="20" t="s">
        <v>913</v>
      </c>
      <c r="G947" s="21">
        <v>-7.4000000000000003E-3</v>
      </c>
      <c r="H947">
        <f t="shared" si="20"/>
        <v>-7.6362597615780778E-3</v>
      </c>
    </row>
    <row r="948" spans="1:8" x14ac:dyDescent="0.3">
      <c r="A948" s="26">
        <v>40478</v>
      </c>
      <c r="B948" s="27">
        <v>12182.65</v>
      </c>
      <c r="C948" s="27">
        <v>12324.85</v>
      </c>
      <c r="D948" s="27">
        <v>12331.1</v>
      </c>
      <c r="E948" s="27">
        <v>12097.85</v>
      </c>
      <c r="F948" s="27" t="s">
        <v>674</v>
      </c>
      <c r="G948" s="28">
        <v>-1.2200000000000001E-2</v>
      </c>
      <c r="H948">
        <f t="shared" si="20"/>
        <v>-1.1537665772808653E-2</v>
      </c>
    </row>
    <row r="949" spans="1:8" x14ac:dyDescent="0.3">
      <c r="A949" s="19">
        <v>40479</v>
      </c>
      <c r="B949" s="20">
        <v>12105.3</v>
      </c>
      <c r="C949" s="20">
        <v>12226.7</v>
      </c>
      <c r="D949" s="20">
        <v>12291.15</v>
      </c>
      <c r="E949" s="20">
        <v>12052.05</v>
      </c>
      <c r="F949" s="20" t="s">
        <v>914</v>
      </c>
      <c r="G949" s="21">
        <v>-6.3E-3</v>
      </c>
      <c r="H949">
        <f t="shared" si="20"/>
        <v>-9.9290896153501305E-3</v>
      </c>
    </row>
    <row r="950" spans="1:8" x14ac:dyDescent="0.3">
      <c r="A950" s="26">
        <v>40480</v>
      </c>
      <c r="B950" s="27">
        <v>12330.75</v>
      </c>
      <c r="C950" s="27">
        <v>12145.7</v>
      </c>
      <c r="D950" s="27">
        <v>12396.7</v>
      </c>
      <c r="E950" s="27">
        <v>11955.55</v>
      </c>
      <c r="F950" s="27" t="s">
        <v>915</v>
      </c>
      <c r="G950" s="28">
        <v>1.8599999999999998E-2</v>
      </c>
      <c r="H950">
        <f t="shared" si="20"/>
        <v>1.5235844784573904E-2</v>
      </c>
    </row>
    <row r="951" spans="1:8" x14ac:dyDescent="0.3">
      <c r="A951" s="19">
        <v>40483</v>
      </c>
      <c r="B951" s="20">
        <v>12734.9</v>
      </c>
      <c r="C951" s="20">
        <v>12485.5</v>
      </c>
      <c r="D951" s="20">
        <v>12779.65</v>
      </c>
      <c r="E951" s="20">
        <v>12485.5</v>
      </c>
      <c r="F951" s="20" t="s">
        <v>449</v>
      </c>
      <c r="G951" s="21">
        <v>3.2800000000000003E-2</v>
      </c>
      <c r="H951" s="15">
        <f t="shared" si="20"/>
        <v>1.9975171198590335E-2</v>
      </c>
    </row>
    <row r="952" spans="1:8" x14ac:dyDescent="0.3">
      <c r="A952" s="26">
        <v>40484</v>
      </c>
      <c r="B952" s="27">
        <v>12770.9</v>
      </c>
      <c r="C952" s="27">
        <v>12749.95</v>
      </c>
      <c r="D952" s="27">
        <v>12844.5</v>
      </c>
      <c r="E952" s="27">
        <v>12685.25</v>
      </c>
      <c r="F952" s="27" t="s">
        <v>916</v>
      </c>
      <c r="G952" s="28">
        <v>2.8E-3</v>
      </c>
      <c r="H952">
        <f t="shared" si="20"/>
        <v>1.6431436986026539E-3</v>
      </c>
    </row>
    <row r="953" spans="1:8" x14ac:dyDescent="0.3">
      <c r="A953" s="19">
        <v>40485</v>
      </c>
      <c r="B953" s="20">
        <v>12891.8</v>
      </c>
      <c r="C953" s="20">
        <v>12843.95</v>
      </c>
      <c r="D953" s="20">
        <v>12958.1</v>
      </c>
      <c r="E953" s="20">
        <v>12843.95</v>
      </c>
      <c r="F953" s="20" t="s">
        <v>917</v>
      </c>
      <c r="G953" s="21">
        <v>9.4999999999999998E-3</v>
      </c>
      <c r="H953">
        <f t="shared" si="20"/>
        <v>3.7254894327678435E-3</v>
      </c>
    </row>
    <row r="954" spans="1:8" x14ac:dyDescent="0.3">
      <c r="A954" s="26">
        <v>40486</v>
      </c>
      <c r="B954" s="27">
        <v>13182.9</v>
      </c>
      <c r="C954" s="27">
        <v>12987.3</v>
      </c>
      <c r="D954" s="27">
        <v>13204.55</v>
      </c>
      <c r="E954" s="27">
        <v>12952.15</v>
      </c>
      <c r="F954" s="27" t="s">
        <v>918</v>
      </c>
      <c r="G954" s="28">
        <v>2.2599999999999999E-2</v>
      </c>
      <c r="H954">
        <f t="shared" si="20"/>
        <v>1.5060867154835907E-2</v>
      </c>
    </row>
    <row r="955" spans="1:8" x14ac:dyDescent="0.3">
      <c r="A955" s="19">
        <v>40487</v>
      </c>
      <c r="B955" s="20">
        <v>13268.7</v>
      </c>
      <c r="C955" s="20">
        <v>13246.05</v>
      </c>
      <c r="D955" s="20">
        <v>13303.6</v>
      </c>
      <c r="E955" s="20">
        <v>13243.25</v>
      </c>
      <c r="F955" s="20" t="s">
        <v>919</v>
      </c>
      <c r="G955" s="21">
        <v>6.4999999999999997E-3</v>
      </c>
      <c r="H955">
        <f t="shared" si="20"/>
        <v>1.7099437190710783E-3</v>
      </c>
    </row>
    <row r="956" spans="1:8" x14ac:dyDescent="0.3">
      <c r="A956" s="26">
        <v>40490</v>
      </c>
      <c r="B956" s="27">
        <v>13105.1</v>
      </c>
      <c r="C956" s="27">
        <v>13288.05</v>
      </c>
      <c r="D956" s="27">
        <v>13301.45</v>
      </c>
      <c r="E956" s="27">
        <v>13078.9</v>
      </c>
      <c r="F956" s="27" t="s">
        <v>920</v>
      </c>
      <c r="G956" s="28">
        <v>-1.23E-2</v>
      </c>
      <c r="H956">
        <f t="shared" si="20"/>
        <v>-1.3768009602612792E-2</v>
      </c>
    </row>
    <row r="957" spans="1:8" x14ac:dyDescent="0.3">
      <c r="A957" s="19">
        <v>40491</v>
      </c>
      <c r="B957" s="20">
        <v>13121.35</v>
      </c>
      <c r="C957" s="20">
        <v>13023.85</v>
      </c>
      <c r="D957" s="20">
        <v>13171.1</v>
      </c>
      <c r="E957" s="20">
        <v>12950.7</v>
      </c>
      <c r="F957" s="20" t="s">
        <v>558</v>
      </c>
      <c r="G957" s="21">
        <v>1.1999999999999999E-3</v>
      </c>
      <c r="H957">
        <f t="shared" si="20"/>
        <v>7.4862655819899647E-3</v>
      </c>
    </row>
    <row r="958" spans="1:8" x14ac:dyDescent="0.3">
      <c r="A958" s="26">
        <v>40492</v>
      </c>
      <c r="B958" s="27">
        <v>13007.1</v>
      </c>
      <c r="C958" s="27">
        <v>13092.9</v>
      </c>
      <c r="D958" s="27">
        <v>13098.75</v>
      </c>
      <c r="E958" s="27">
        <v>12980.85</v>
      </c>
      <c r="F958" s="27" t="s">
        <v>921</v>
      </c>
      <c r="G958" s="28">
        <v>-8.6999999999999994E-3</v>
      </c>
      <c r="H958">
        <f t="shared" si="20"/>
        <v>-6.5531700387232222E-3</v>
      </c>
    </row>
    <row r="959" spans="1:8" x14ac:dyDescent="0.3">
      <c r="A959" s="19">
        <v>40493</v>
      </c>
      <c r="B959" s="20">
        <v>12823.6</v>
      </c>
      <c r="C959" s="20">
        <v>13014.2</v>
      </c>
      <c r="D959" s="20">
        <v>13068.55</v>
      </c>
      <c r="E959" s="20">
        <v>12782</v>
      </c>
      <c r="F959" s="20" t="s">
        <v>457</v>
      </c>
      <c r="G959" s="21">
        <v>-1.41E-2</v>
      </c>
      <c r="H959">
        <f t="shared" si="20"/>
        <v>-1.4645541024419508E-2</v>
      </c>
    </row>
    <row r="960" spans="1:8" x14ac:dyDescent="0.3">
      <c r="A960" s="26">
        <v>40494</v>
      </c>
      <c r="B960" s="27">
        <v>12457.3</v>
      </c>
      <c r="C960" s="27">
        <v>12788.55</v>
      </c>
      <c r="D960" s="27">
        <v>12826.65</v>
      </c>
      <c r="E960" s="27">
        <v>12428.8</v>
      </c>
      <c r="F960" s="27" t="s">
        <v>922</v>
      </c>
      <c r="G960" s="28">
        <v>-2.86E-2</v>
      </c>
      <c r="H960" s="15">
        <f t="shared" si="20"/>
        <v>-2.590207646683948E-2</v>
      </c>
    </row>
    <row r="961" spans="1:8" x14ac:dyDescent="0.3">
      <c r="A961" s="19">
        <v>40497</v>
      </c>
      <c r="B961" s="20">
        <v>12762.15</v>
      </c>
      <c r="C961" s="20">
        <v>12467.5</v>
      </c>
      <c r="D961" s="20">
        <v>12789.45</v>
      </c>
      <c r="E961" s="20">
        <v>12445.55</v>
      </c>
      <c r="F961" s="20" t="s">
        <v>923</v>
      </c>
      <c r="G961" s="21">
        <v>2.4500000000000001E-2</v>
      </c>
      <c r="H961" s="15">
        <f t="shared" si="20"/>
        <v>2.3633446962101436E-2</v>
      </c>
    </row>
    <row r="962" spans="1:8" x14ac:dyDescent="0.3">
      <c r="A962" s="26">
        <v>40498</v>
      </c>
      <c r="B962" s="27">
        <v>12524.45</v>
      </c>
      <c r="C962" s="27">
        <v>12826.9</v>
      </c>
      <c r="D962" s="27">
        <v>12826.9</v>
      </c>
      <c r="E962" s="27">
        <v>12436.5</v>
      </c>
      <c r="F962" s="27" t="s">
        <v>924</v>
      </c>
      <c r="G962" s="28">
        <v>-1.8599999999999998E-2</v>
      </c>
      <c r="H962" s="15">
        <f t="shared" si="20"/>
        <v>-2.3579352766451671E-2</v>
      </c>
    </row>
    <row r="963" spans="1:8" x14ac:dyDescent="0.3">
      <c r="A963" s="19">
        <v>40500</v>
      </c>
      <c r="B963" s="20">
        <v>12315.15</v>
      </c>
      <c r="C963" s="20">
        <v>12630.9</v>
      </c>
      <c r="D963" s="20">
        <v>12630.9</v>
      </c>
      <c r="E963" s="20">
        <v>12050.35</v>
      </c>
      <c r="F963" s="20" t="s">
        <v>925</v>
      </c>
      <c r="G963" s="21">
        <v>-1.67E-2</v>
      </c>
      <c r="H963" s="15">
        <f t="shared" si="20"/>
        <v>-2.4998218654252669E-2</v>
      </c>
    </row>
    <row r="964" spans="1:8" x14ac:dyDescent="0.3">
      <c r="A964" s="26">
        <v>40501</v>
      </c>
      <c r="B964" s="27">
        <v>12062.95</v>
      </c>
      <c r="C964" s="27">
        <v>12325.75</v>
      </c>
      <c r="D964" s="27">
        <v>12325.75</v>
      </c>
      <c r="E964" s="27">
        <v>12013.65</v>
      </c>
      <c r="F964" s="27" t="s">
        <v>926</v>
      </c>
      <c r="G964" s="28">
        <v>-2.0500000000000001E-2</v>
      </c>
      <c r="H964" s="15">
        <f t="shared" si="20"/>
        <v>-2.1321217775794519E-2</v>
      </c>
    </row>
    <row r="965" spans="1:8" x14ac:dyDescent="0.3">
      <c r="A965" s="19">
        <v>40504</v>
      </c>
      <c r="B965" s="20">
        <v>12390.1</v>
      </c>
      <c r="C965" s="20">
        <v>12120.8</v>
      </c>
      <c r="D965" s="20">
        <v>12414.55</v>
      </c>
      <c r="E965" s="20">
        <v>12054.55</v>
      </c>
      <c r="F965" s="20" t="s">
        <v>927</v>
      </c>
      <c r="G965" s="21">
        <v>2.7099999999999999E-2</v>
      </c>
      <c r="H965" s="15">
        <f t="shared" si="20"/>
        <v>2.2218005412184105E-2</v>
      </c>
    </row>
    <row r="966" spans="1:8" x14ac:dyDescent="0.3">
      <c r="A966" s="26">
        <v>40505</v>
      </c>
      <c r="B966" s="27">
        <v>12206.45</v>
      </c>
      <c r="C966" s="27">
        <v>12318.8</v>
      </c>
      <c r="D966" s="27">
        <v>12318.8</v>
      </c>
      <c r="E966" s="27">
        <v>11891.35</v>
      </c>
      <c r="F966" s="27" t="s">
        <v>928</v>
      </c>
      <c r="G966" s="28">
        <v>-1.4800000000000001E-2</v>
      </c>
      <c r="H966">
        <f t="shared" si="20"/>
        <v>-9.1202065136213387E-3</v>
      </c>
    </row>
    <row r="967" spans="1:8" x14ac:dyDescent="0.3">
      <c r="A967" s="19">
        <v>40506</v>
      </c>
      <c r="B967" s="20">
        <v>11842.55</v>
      </c>
      <c r="C967" s="20">
        <v>12206</v>
      </c>
      <c r="D967" s="20">
        <v>12292.85</v>
      </c>
      <c r="E967" s="20">
        <v>11746.75</v>
      </c>
      <c r="F967" s="20" t="s">
        <v>929</v>
      </c>
      <c r="G967" s="21">
        <v>-2.98E-2</v>
      </c>
      <c r="H967" s="15">
        <f t="shared" ref="H967:H1030" si="21">(B967-C967)/C967</f>
        <v>-2.9776339505161457E-2</v>
      </c>
    </row>
    <row r="968" spans="1:8" x14ac:dyDescent="0.3">
      <c r="A968" s="26">
        <v>40507</v>
      </c>
      <c r="B968" s="27">
        <v>11652.4</v>
      </c>
      <c r="C968" s="27">
        <v>11897.9</v>
      </c>
      <c r="D968" s="27">
        <v>11962.1</v>
      </c>
      <c r="E968" s="27">
        <v>11608.3</v>
      </c>
      <c r="F968" s="27" t="s">
        <v>930</v>
      </c>
      <c r="G968" s="28">
        <v>-1.61E-2</v>
      </c>
      <c r="H968" s="15">
        <f t="shared" si="21"/>
        <v>-2.063389337614201E-2</v>
      </c>
    </row>
    <row r="969" spans="1:8" x14ac:dyDescent="0.3">
      <c r="A969" s="19">
        <v>40508</v>
      </c>
      <c r="B969" s="20">
        <v>11668.85</v>
      </c>
      <c r="C969" s="20">
        <v>11703.25</v>
      </c>
      <c r="D969" s="20">
        <v>11874.55</v>
      </c>
      <c r="E969" s="20">
        <v>11362.9</v>
      </c>
      <c r="F969" s="20" t="s">
        <v>931</v>
      </c>
      <c r="G969" s="21">
        <v>1.4E-3</v>
      </c>
      <c r="H969">
        <f t="shared" si="21"/>
        <v>-2.9393544528229028E-3</v>
      </c>
    </row>
    <row r="970" spans="1:8" x14ac:dyDescent="0.3">
      <c r="A970" s="26">
        <v>40511</v>
      </c>
      <c r="B970" s="27">
        <v>11828.35</v>
      </c>
      <c r="C970" s="27">
        <v>11731.35</v>
      </c>
      <c r="D970" s="27">
        <v>11855.7</v>
      </c>
      <c r="E970" s="27">
        <v>11707.85</v>
      </c>
      <c r="F970" s="27" t="s">
        <v>625</v>
      </c>
      <c r="G970" s="28">
        <v>1.37E-2</v>
      </c>
      <c r="H970">
        <f t="shared" si="21"/>
        <v>8.2684431033086554E-3</v>
      </c>
    </row>
    <row r="971" spans="1:8" x14ac:dyDescent="0.3">
      <c r="A971" s="19">
        <v>40512</v>
      </c>
      <c r="B971" s="20">
        <v>11952.6</v>
      </c>
      <c r="C971" s="20">
        <v>11811.1</v>
      </c>
      <c r="D971" s="20">
        <v>12031.25</v>
      </c>
      <c r="E971" s="20">
        <v>11725.5</v>
      </c>
      <c r="F971" s="20" t="s">
        <v>845</v>
      </c>
      <c r="G971" s="21">
        <v>1.0500000000000001E-2</v>
      </c>
      <c r="H971">
        <f t="shared" si="21"/>
        <v>1.1980255861012099E-2</v>
      </c>
    </row>
    <row r="972" spans="1:8" x14ac:dyDescent="0.3">
      <c r="A972" s="26">
        <v>40513</v>
      </c>
      <c r="B972" s="27">
        <v>12310.75</v>
      </c>
      <c r="C972" s="27">
        <v>11987.7</v>
      </c>
      <c r="D972" s="27">
        <v>12345.35</v>
      </c>
      <c r="E972" s="27">
        <v>11963.85</v>
      </c>
      <c r="F972" s="27" t="s">
        <v>932</v>
      </c>
      <c r="G972" s="28">
        <v>0.03</v>
      </c>
      <c r="H972" s="15">
        <f t="shared" si="21"/>
        <v>2.6948455500220996E-2</v>
      </c>
    </row>
    <row r="973" spans="1:8" x14ac:dyDescent="0.3">
      <c r="A973" s="19">
        <v>40514</v>
      </c>
      <c r="B973" s="20">
        <v>12472.6</v>
      </c>
      <c r="C973" s="20">
        <v>12411</v>
      </c>
      <c r="D973" s="20">
        <v>12535.85</v>
      </c>
      <c r="E973" s="20">
        <v>12389.65</v>
      </c>
      <c r="F973" s="20" t="s">
        <v>933</v>
      </c>
      <c r="G973" s="21">
        <v>1.3100000000000001E-2</v>
      </c>
      <c r="H973">
        <f t="shared" si="21"/>
        <v>4.963338973491287E-3</v>
      </c>
    </row>
    <row r="974" spans="1:8" x14ac:dyDescent="0.3">
      <c r="A974" s="26">
        <v>40515</v>
      </c>
      <c r="B974" s="27">
        <v>12349.2</v>
      </c>
      <c r="C974" s="27">
        <v>12453.25</v>
      </c>
      <c r="D974" s="27">
        <v>12464.1</v>
      </c>
      <c r="E974" s="27">
        <v>12232.7</v>
      </c>
      <c r="F974" s="27" t="s">
        <v>934</v>
      </c>
      <c r="G974" s="28">
        <v>-9.9000000000000008E-3</v>
      </c>
      <c r="H974">
        <f t="shared" si="21"/>
        <v>-8.3552486298756768E-3</v>
      </c>
    </row>
    <row r="975" spans="1:8" x14ac:dyDescent="0.3">
      <c r="A975" s="19">
        <v>40518</v>
      </c>
      <c r="B975" s="20">
        <v>12051.2</v>
      </c>
      <c r="C975" s="20">
        <v>12427.95</v>
      </c>
      <c r="D975" s="20">
        <v>12429.45</v>
      </c>
      <c r="E975" s="20">
        <v>12011.5</v>
      </c>
      <c r="F975" s="20" t="s">
        <v>935</v>
      </c>
      <c r="G975" s="21">
        <v>-2.41E-2</v>
      </c>
      <c r="H975" s="15">
        <f t="shared" si="21"/>
        <v>-3.031473412751097E-2</v>
      </c>
    </row>
    <row r="976" spans="1:8" x14ac:dyDescent="0.3">
      <c r="A976" s="26">
        <v>40519</v>
      </c>
      <c r="B976" s="27">
        <v>11695.3</v>
      </c>
      <c r="C976" s="27">
        <v>12040.4</v>
      </c>
      <c r="D976" s="27">
        <v>12040.4</v>
      </c>
      <c r="E976" s="27">
        <v>11629.5</v>
      </c>
      <c r="F976" s="27" t="s">
        <v>936</v>
      </c>
      <c r="G976" s="28">
        <v>-2.9499999999999998E-2</v>
      </c>
      <c r="H976" s="15">
        <f t="shared" si="21"/>
        <v>-2.8661838477127038E-2</v>
      </c>
    </row>
    <row r="977" spans="1:8" x14ac:dyDescent="0.3">
      <c r="A977" s="19">
        <v>40520</v>
      </c>
      <c r="B977" s="20">
        <v>11460.2</v>
      </c>
      <c r="C977" s="20">
        <v>11646</v>
      </c>
      <c r="D977" s="20">
        <v>11646</v>
      </c>
      <c r="E977" s="20">
        <v>11403.85</v>
      </c>
      <c r="F977" s="20" t="s">
        <v>937</v>
      </c>
      <c r="G977" s="21">
        <v>-2.01E-2</v>
      </c>
      <c r="H977">
        <f t="shared" si="21"/>
        <v>-1.595397561394464E-2</v>
      </c>
    </row>
    <row r="978" spans="1:8" x14ac:dyDescent="0.3">
      <c r="A978" s="26">
        <v>40521</v>
      </c>
      <c r="B978" s="27">
        <v>11116.05</v>
      </c>
      <c r="C978" s="27">
        <v>11470.65</v>
      </c>
      <c r="D978" s="27">
        <v>11534</v>
      </c>
      <c r="E978" s="27">
        <v>11043.95</v>
      </c>
      <c r="F978" s="27" t="s">
        <v>938</v>
      </c>
      <c r="G978" s="28">
        <v>-0.03</v>
      </c>
      <c r="H978" s="15">
        <f t="shared" si="21"/>
        <v>-3.0913679695570902E-2</v>
      </c>
    </row>
    <row r="979" spans="1:8" x14ac:dyDescent="0.3">
      <c r="A979" s="19">
        <v>40522</v>
      </c>
      <c r="B979" s="20">
        <v>11447</v>
      </c>
      <c r="C979" s="20">
        <v>11087.75</v>
      </c>
      <c r="D979" s="20">
        <v>11482.7</v>
      </c>
      <c r="E979" s="20">
        <v>10977.9</v>
      </c>
      <c r="F979" s="20" t="s">
        <v>939</v>
      </c>
      <c r="G979" s="21">
        <v>2.98E-2</v>
      </c>
      <c r="H979" s="15">
        <f t="shared" si="21"/>
        <v>3.2400622308403418E-2</v>
      </c>
    </row>
    <row r="980" spans="1:8" x14ac:dyDescent="0.3">
      <c r="A980" s="26">
        <v>40525</v>
      </c>
      <c r="B980" s="27">
        <v>11518.1</v>
      </c>
      <c r="C980" s="27">
        <v>11527.35</v>
      </c>
      <c r="D980" s="27">
        <v>11565.35</v>
      </c>
      <c r="E980" s="27">
        <v>11270.1</v>
      </c>
      <c r="F980" s="27" t="s">
        <v>940</v>
      </c>
      <c r="G980" s="28">
        <v>6.1999999999999998E-3</v>
      </c>
      <c r="H980">
        <f t="shared" si="21"/>
        <v>-8.0243941582410524E-4</v>
      </c>
    </row>
    <row r="981" spans="1:8" x14ac:dyDescent="0.3">
      <c r="A981" s="19">
        <v>40526</v>
      </c>
      <c r="B981" s="20">
        <v>11560.5</v>
      </c>
      <c r="C981" s="20">
        <v>11558.4</v>
      </c>
      <c r="D981" s="20">
        <v>11623.7</v>
      </c>
      <c r="E981" s="20">
        <v>11441.4</v>
      </c>
      <c r="F981" s="20" t="s">
        <v>323</v>
      </c>
      <c r="G981" s="21">
        <v>3.7000000000000002E-3</v>
      </c>
      <c r="H981">
        <f t="shared" si="21"/>
        <v>1.816860465116594E-4</v>
      </c>
    </row>
    <row r="982" spans="1:8" x14ac:dyDescent="0.3">
      <c r="A982" s="26">
        <v>40527</v>
      </c>
      <c r="B982" s="27">
        <v>11196.3</v>
      </c>
      <c r="C982" s="27">
        <v>11478.85</v>
      </c>
      <c r="D982" s="27">
        <v>11490.35</v>
      </c>
      <c r="E982" s="27">
        <v>11150.95</v>
      </c>
      <c r="F982" s="27" t="s">
        <v>941</v>
      </c>
      <c r="G982" s="28">
        <v>-3.15E-2</v>
      </c>
      <c r="H982" s="15">
        <f t="shared" si="21"/>
        <v>-2.4614835109788968E-2</v>
      </c>
    </row>
    <row r="983" spans="1:8" x14ac:dyDescent="0.3">
      <c r="A983" s="19">
        <v>40528</v>
      </c>
      <c r="B983" s="20">
        <v>11424.15</v>
      </c>
      <c r="C983" s="20">
        <v>11231.15</v>
      </c>
      <c r="D983" s="20">
        <v>11484.95</v>
      </c>
      <c r="E983" s="20">
        <v>11147.45</v>
      </c>
      <c r="F983" s="20" t="s">
        <v>942</v>
      </c>
      <c r="G983" s="21">
        <v>2.0400000000000001E-2</v>
      </c>
      <c r="H983" s="15">
        <f t="shared" si="21"/>
        <v>1.718434888680144E-2</v>
      </c>
    </row>
    <row r="984" spans="1:8" x14ac:dyDescent="0.3">
      <c r="A984" s="26">
        <v>40532</v>
      </c>
      <c r="B984" s="27">
        <v>11267.1</v>
      </c>
      <c r="C984" s="27">
        <v>11401.05</v>
      </c>
      <c r="D984" s="27">
        <v>11404.65</v>
      </c>
      <c r="E984" s="27">
        <v>11237.2</v>
      </c>
      <c r="F984" s="27" t="s">
        <v>943</v>
      </c>
      <c r="G984" s="28">
        <v>-1.37E-2</v>
      </c>
      <c r="H984">
        <f t="shared" si="21"/>
        <v>-1.1748917862828329E-2</v>
      </c>
    </row>
    <row r="985" spans="1:8" x14ac:dyDescent="0.3">
      <c r="A985" s="19">
        <v>40533</v>
      </c>
      <c r="B985" s="20">
        <v>11537.25</v>
      </c>
      <c r="C985" s="20">
        <v>11294.35</v>
      </c>
      <c r="D985" s="20">
        <v>11571</v>
      </c>
      <c r="E985" s="20">
        <v>11294.35</v>
      </c>
      <c r="F985" s="20" t="s">
        <v>423</v>
      </c>
      <c r="G985" s="21">
        <v>2.4E-2</v>
      </c>
      <c r="H985" s="15">
        <f t="shared" si="21"/>
        <v>2.1506328385431622E-2</v>
      </c>
    </row>
    <row r="986" spans="1:8" x14ac:dyDescent="0.3">
      <c r="A986" s="26">
        <v>40534</v>
      </c>
      <c r="B986" s="27">
        <v>11467.7</v>
      </c>
      <c r="C986" s="27">
        <v>11597.55</v>
      </c>
      <c r="D986" s="27">
        <v>11634.65</v>
      </c>
      <c r="E986" s="27">
        <v>11408.15</v>
      </c>
      <c r="F986" s="27" t="s">
        <v>944</v>
      </c>
      <c r="G986" s="28">
        <v>-6.0000000000000001E-3</v>
      </c>
      <c r="H986">
        <f t="shared" si="21"/>
        <v>-1.1196330259408112E-2</v>
      </c>
    </row>
    <row r="987" spans="1:8" x14ac:dyDescent="0.3">
      <c r="A987" s="19">
        <v>40535</v>
      </c>
      <c r="B987" s="20">
        <v>11469.05</v>
      </c>
      <c r="C987" s="20">
        <v>11510.5</v>
      </c>
      <c r="D987" s="20">
        <v>11541.05</v>
      </c>
      <c r="E987" s="20">
        <v>11432.15</v>
      </c>
      <c r="F987" s="20" t="s">
        <v>945</v>
      </c>
      <c r="G987" s="21">
        <v>1E-4</v>
      </c>
      <c r="H987">
        <f t="shared" si="21"/>
        <v>-3.6010599018288284E-3</v>
      </c>
    </row>
    <row r="988" spans="1:8" x14ac:dyDescent="0.3">
      <c r="A988" s="26">
        <v>40536</v>
      </c>
      <c r="B988" s="27">
        <v>11477.05</v>
      </c>
      <c r="C988" s="27">
        <v>11412.65</v>
      </c>
      <c r="D988" s="27">
        <v>11510.55</v>
      </c>
      <c r="E988" s="27">
        <v>11390.1</v>
      </c>
      <c r="F988" s="27" t="s">
        <v>342</v>
      </c>
      <c r="G988" s="28">
        <v>6.9999999999999999E-4</v>
      </c>
      <c r="H988">
        <f t="shared" si="21"/>
        <v>5.642861211024577E-3</v>
      </c>
    </row>
    <row r="989" spans="1:8" x14ac:dyDescent="0.3">
      <c r="A989" s="19">
        <v>40539</v>
      </c>
      <c r="B989" s="20">
        <v>11470.95</v>
      </c>
      <c r="C989" s="20">
        <v>11491.4</v>
      </c>
      <c r="D989" s="20">
        <v>11543.9</v>
      </c>
      <c r="E989" s="20">
        <v>11441.55</v>
      </c>
      <c r="F989" s="20" t="s">
        <v>946</v>
      </c>
      <c r="G989" s="21">
        <v>-5.0000000000000001E-4</v>
      </c>
      <c r="H989">
        <f t="shared" si="21"/>
        <v>-1.7795916946585194E-3</v>
      </c>
    </row>
    <row r="990" spans="1:8" x14ac:dyDescent="0.3">
      <c r="A990" s="26">
        <v>40540</v>
      </c>
      <c r="B990" s="27">
        <v>11427.3</v>
      </c>
      <c r="C990" s="27">
        <v>11497.35</v>
      </c>
      <c r="D990" s="27">
        <v>11497.35</v>
      </c>
      <c r="E990" s="27">
        <v>11392.9</v>
      </c>
      <c r="F990" s="27" t="s">
        <v>947</v>
      </c>
      <c r="G990" s="28">
        <v>-3.8E-3</v>
      </c>
      <c r="H990">
        <f t="shared" si="21"/>
        <v>-6.0927083197433399E-3</v>
      </c>
    </row>
    <row r="991" spans="1:8" x14ac:dyDescent="0.3">
      <c r="A991" s="19">
        <v>40541</v>
      </c>
      <c r="B991" s="20">
        <v>11612.9</v>
      </c>
      <c r="C991" s="20">
        <v>11448.65</v>
      </c>
      <c r="D991" s="20">
        <v>11627.1</v>
      </c>
      <c r="E991" s="20">
        <v>11433.3</v>
      </c>
      <c r="F991" s="20" t="s">
        <v>187</v>
      </c>
      <c r="G991" s="21">
        <v>1.6199999999999999E-2</v>
      </c>
      <c r="H991">
        <f t="shared" si="21"/>
        <v>1.434666969468016E-2</v>
      </c>
    </row>
    <row r="992" spans="1:8" x14ac:dyDescent="0.3">
      <c r="A992" s="26">
        <v>40542</v>
      </c>
      <c r="B992" s="27">
        <v>11629.3</v>
      </c>
      <c r="C992" s="27">
        <v>11605.05</v>
      </c>
      <c r="D992" s="27">
        <v>11662.1</v>
      </c>
      <c r="E992" s="27">
        <v>11573.7</v>
      </c>
      <c r="F992" s="27" t="s">
        <v>896</v>
      </c>
      <c r="G992" s="28">
        <v>1.4E-3</v>
      </c>
      <c r="H992">
        <f t="shared" si="21"/>
        <v>2.0896075415444142E-3</v>
      </c>
    </row>
    <row r="993" spans="1:8" x14ac:dyDescent="0.3">
      <c r="A993" s="19">
        <v>40543</v>
      </c>
      <c r="B993" s="20">
        <v>11791.45</v>
      </c>
      <c r="C993" s="20">
        <v>11633.65</v>
      </c>
      <c r="D993" s="20">
        <v>11828.4</v>
      </c>
      <c r="E993" s="20">
        <v>11631.2</v>
      </c>
      <c r="F993" s="20" t="s">
        <v>948</v>
      </c>
      <c r="G993" s="21">
        <v>1.3899999999999999E-2</v>
      </c>
      <c r="H993">
        <f t="shared" si="21"/>
        <v>1.3564100690668972E-2</v>
      </c>
    </row>
    <row r="994" spans="1:8" x14ac:dyDescent="0.3">
      <c r="A994" s="26">
        <v>40546</v>
      </c>
      <c r="B994" s="27">
        <v>11855.75</v>
      </c>
      <c r="C994" s="27">
        <v>11882.1</v>
      </c>
      <c r="D994" s="27">
        <v>11912.15</v>
      </c>
      <c r="E994" s="27">
        <v>11826.95</v>
      </c>
      <c r="F994" s="27" t="s">
        <v>949</v>
      </c>
      <c r="G994" s="28">
        <v>5.4999999999999997E-3</v>
      </c>
      <c r="H994">
        <f t="shared" si="21"/>
        <v>-2.2176214642193183E-3</v>
      </c>
    </row>
    <row r="995" spans="1:8" x14ac:dyDescent="0.3">
      <c r="A995" s="19">
        <v>40547</v>
      </c>
      <c r="B995" s="20">
        <v>11564.05</v>
      </c>
      <c r="C995" s="20">
        <v>11868.4</v>
      </c>
      <c r="D995" s="20">
        <v>11872.8</v>
      </c>
      <c r="E995" s="20">
        <v>11545.55</v>
      </c>
      <c r="F995" s="20" t="s">
        <v>950</v>
      </c>
      <c r="G995" s="21">
        <v>-2.46E-2</v>
      </c>
      <c r="H995" s="15">
        <f t="shared" si="21"/>
        <v>-2.5643726197297056E-2</v>
      </c>
    </row>
    <row r="996" spans="1:8" x14ac:dyDescent="0.3">
      <c r="A996" s="26">
        <v>40548</v>
      </c>
      <c r="B996" s="27">
        <v>11305.45</v>
      </c>
      <c r="C996" s="27">
        <v>11545.75</v>
      </c>
      <c r="D996" s="27">
        <v>11545.75</v>
      </c>
      <c r="E996" s="27">
        <v>11265.55</v>
      </c>
      <c r="F996" s="27" t="s">
        <v>951</v>
      </c>
      <c r="G996" s="28">
        <v>-2.24E-2</v>
      </c>
      <c r="H996" s="15">
        <f t="shared" si="21"/>
        <v>-2.0812853214386182E-2</v>
      </c>
    </row>
    <row r="997" spans="1:8" x14ac:dyDescent="0.3">
      <c r="A997" s="19">
        <v>40549</v>
      </c>
      <c r="B997" s="20">
        <v>11186.8</v>
      </c>
      <c r="C997" s="20">
        <v>11350.7</v>
      </c>
      <c r="D997" s="20">
        <v>11377.1</v>
      </c>
      <c r="E997" s="20">
        <v>11164.75</v>
      </c>
      <c r="F997" s="20" t="s">
        <v>566</v>
      </c>
      <c r="G997" s="21">
        <v>-1.0500000000000001E-2</v>
      </c>
      <c r="H997">
        <f t="shared" si="21"/>
        <v>-1.4439638083994948E-2</v>
      </c>
    </row>
    <row r="998" spans="1:8" x14ac:dyDescent="0.3">
      <c r="A998" s="26">
        <v>40550</v>
      </c>
      <c r="B998" s="27">
        <v>11053.35</v>
      </c>
      <c r="C998" s="27">
        <v>11146.45</v>
      </c>
      <c r="D998" s="27">
        <v>11258.5</v>
      </c>
      <c r="E998" s="27">
        <v>11007.9</v>
      </c>
      <c r="F998" s="27" t="s">
        <v>952</v>
      </c>
      <c r="G998" s="28">
        <v>-1.1900000000000001E-2</v>
      </c>
      <c r="H998">
        <f t="shared" si="21"/>
        <v>-8.3524350802273682E-3</v>
      </c>
    </row>
    <row r="999" spans="1:8" x14ac:dyDescent="0.3">
      <c r="A999" s="19">
        <v>40553</v>
      </c>
      <c r="B999" s="20">
        <v>10700.65</v>
      </c>
      <c r="C999" s="20">
        <v>11024.5</v>
      </c>
      <c r="D999" s="20">
        <v>11072.7</v>
      </c>
      <c r="E999" s="20">
        <v>10671.6</v>
      </c>
      <c r="F999" s="20" t="s">
        <v>953</v>
      </c>
      <c r="G999" s="21">
        <v>-3.1899999999999998E-2</v>
      </c>
      <c r="H999" s="15">
        <f t="shared" si="21"/>
        <v>-2.937548188126449E-2</v>
      </c>
    </row>
    <row r="1000" spans="1:8" x14ac:dyDescent="0.3">
      <c r="A1000" s="26">
        <v>40554</v>
      </c>
      <c r="B1000" s="27">
        <v>10833.55</v>
      </c>
      <c r="C1000" s="27">
        <v>10734.2</v>
      </c>
      <c r="D1000" s="27">
        <v>10951.2</v>
      </c>
      <c r="E1000" s="27">
        <v>10620.8</v>
      </c>
      <c r="F1000" s="27" t="s">
        <v>954</v>
      </c>
      <c r="G1000" s="28">
        <v>1.24E-2</v>
      </c>
      <c r="H1000">
        <f t="shared" si="21"/>
        <v>9.2554638445341564E-3</v>
      </c>
    </row>
    <row r="1001" spans="1:8" x14ac:dyDescent="0.3">
      <c r="A1001" s="19">
        <v>40555</v>
      </c>
      <c r="B1001" s="20">
        <v>11128.15</v>
      </c>
      <c r="C1001" s="20">
        <v>10906.4</v>
      </c>
      <c r="D1001" s="20">
        <v>11161.15</v>
      </c>
      <c r="E1001" s="20">
        <v>10728.45</v>
      </c>
      <c r="F1001" s="20" t="s">
        <v>955</v>
      </c>
      <c r="G1001" s="21">
        <v>2.7199999999999998E-2</v>
      </c>
      <c r="H1001" s="15">
        <f t="shared" si="21"/>
        <v>2.0332098584317466E-2</v>
      </c>
    </row>
    <row r="1002" spans="1:8" x14ac:dyDescent="0.3">
      <c r="A1002" s="26">
        <v>40556</v>
      </c>
      <c r="B1002" s="27">
        <v>10716.65</v>
      </c>
      <c r="C1002" s="27">
        <v>11125.95</v>
      </c>
      <c r="D1002" s="27">
        <v>11127.95</v>
      </c>
      <c r="E1002" s="27">
        <v>10676.5</v>
      </c>
      <c r="F1002" s="27" t="s">
        <v>956</v>
      </c>
      <c r="G1002" s="28">
        <v>-3.6999999999999998E-2</v>
      </c>
      <c r="H1002" s="15">
        <f t="shared" si="21"/>
        <v>-3.6787869799882356E-2</v>
      </c>
    </row>
    <row r="1003" spans="1:8" x14ac:dyDescent="0.3">
      <c r="A1003" s="19">
        <v>40557</v>
      </c>
      <c r="B1003" s="20">
        <v>10432.9</v>
      </c>
      <c r="C1003" s="20">
        <v>10746.8</v>
      </c>
      <c r="D1003" s="20">
        <v>10907.3</v>
      </c>
      <c r="E1003" s="20">
        <v>10387.9</v>
      </c>
      <c r="F1003" s="20" t="s">
        <v>957</v>
      </c>
      <c r="G1003" s="21">
        <v>-2.6499999999999999E-2</v>
      </c>
      <c r="H1003" s="15">
        <f t="shared" si="21"/>
        <v>-2.9208694681207396E-2</v>
      </c>
    </row>
    <row r="1004" spans="1:8" x14ac:dyDescent="0.3">
      <c r="A1004" s="26">
        <v>40560</v>
      </c>
      <c r="B1004" s="27">
        <v>10471.1</v>
      </c>
      <c r="C1004" s="27">
        <v>10459.6</v>
      </c>
      <c r="D1004" s="27">
        <v>10571.8</v>
      </c>
      <c r="E1004" s="27">
        <v>10373.799999999999</v>
      </c>
      <c r="F1004" s="27" t="s">
        <v>958</v>
      </c>
      <c r="G1004" s="28">
        <v>3.7000000000000002E-3</v>
      </c>
      <c r="H1004">
        <f t="shared" si="21"/>
        <v>1.0994684309151401E-3</v>
      </c>
    </row>
    <row r="1005" spans="1:8" x14ac:dyDescent="0.3">
      <c r="A1005" s="19">
        <v>40561</v>
      </c>
      <c r="B1005" s="20">
        <v>10618.5</v>
      </c>
      <c r="C1005" s="20">
        <v>10534.3</v>
      </c>
      <c r="D1005" s="20">
        <v>10677.95</v>
      </c>
      <c r="E1005" s="20">
        <v>10520.3</v>
      </c>
      <c r="F1005" s="20" t="s">
        <v>236</v>
      </c>
      <c r="G1005" s="21">
        <v>1.41E-2</v>
      </c>
      <c r="H1005">
        <f t="shared" si="21"/>
        <v>7.992937357014774E-3</v>
      </c>
    </row>
    <row r="1006" spans="1:8" x14ac:dyDescent="0.3">
      <c r="A1006" s="26">
        <v>40562</v>
      </c>
      <c r="B1006" s="27">
        <v>10615.15</v>
      </c>
      <c r="C1006" s="27">
        <v>10646</v>
      </c>
      <c r="D1006" s="27">
        <v>10715.05</v>
      </c>
      <c r="E1006" s="27">
        <v>10562.25</v>
      </c>
      <c r="F1006" s="27" t="s">
        <v>959</v>
      </c>
      <c r="G1006" s="28">
        <v>-2.9999999999999997E-4</v>
      </c>
      <c r="H1006">
        <f t="shared" si="21"/>
        <v>-2.8978019913582908E-3</v>
      </c>
    </row>
    <row r="1007" spans="1:8" x14ac:dyDescent="0.3">
      <c r="A1007" s="19">
        <v>40563</v>
      </c>
      <c r="B1007" s="20">
        <v>10798.35</v>
      </c>
      <c r="C1007" s="20">
        <v>10579.25</v>
      </c>
      <c r="D1007" s="20">
        <v>10878.8</v>
      </c>
      <c r="E1007" s="20">
        <v>10493.25</v>
      </c>
      <c r="F1007" s="20" t="s">
        <v>960</v>
      </c>
      <c r="G1007" s="21">
        <v>1.7299999999999999E-2</v>
      </c>
      <c r="H1007" s="15">
        <f t="shared" si="21"/>
        <v>2.07103528132902E-2</v>
      </c>
    </row>
    <row r="1008" spans="1:8" x14ac:dyDescent="0.3">
      <c r="A1008" s="26">
        <v>40564</v>
      </c>
      <c r="B1008" s="27">
        <v>10889.4</v>
      </c>
      <c r="C1008" s="27">
        <v>10750.4</v>
      </c>
      <c r="D1008" s="27">
        <v>10923.7</v>
      </c>
      <c r="E1008" s="27">
        <v>10740</v>
      </c>
      <c r="F1008" s="27" t="s">
        <v>921</v>
      </c>
      <c r="G1008" s="28">
        <v>8.3999999999999995E-3</v>
      </c>
      <c r="H1008">
        <f t="shared" si="21"/>
        <v>1.2929751451108796E-2</v>
      </c>
    </row>
    <row r="1009" spans="1:8" x14ac:dyDescent="0.3">
      <c r="A1009" s="19">
        <v>40567</v>
      </c>
      <c r="B1009" s="20">
        <v>11151.15</v>
      </c>
      <c r="C1009" s="20">
        <v>10923.75</v>
      </c>
      <c r="D1009" s="20">
        <v>11177.85</v>
      </c>
      <c r="E1009" s="20">
        <v>10913.45</v>
      </c>
      <c r="F1009" s="20" t="s">
        <v>961</v>
      </c>
      <c r="G1009" s="21">
        <v>2.4E-2</v>
      </c>
      <c r="H1009" s="15">
        <f t="shared" si="21"/>
        <v>2.0817027119807725E-2</v>
      </c>
    </row>
    <row r="1010" spans="1:8" x14ac:dyDescent="0.3">
      <c r="A1010" s="26">
        <v>40568</v>
      </c>
      <c r="B1010" s="27">
        <v>10872.95</v>
      </c>
      <c r="C1010" s="27">
        <v>11183.55</v>
      </c>
      <c r="D1010" s="27">
        <v>11256.95</v>
      </c>
      <c r="E1010" s="27">
        <v>10849.4</v>
      </c>
      <c r="F1010" s="27" t="s">
        <v>962</v>
      </c>
      <c r="G1010" s="28">
        <v>-2.4899999999999999E-2</v>
      </c>
      <c r="H1010" s="15">
        <f t="shared" si="21"/>
        <v>-2.7772934354475864E-2</v>
      </c>
    </row>
    <row r="1011" spans="1:8" x14ac:dyDescent="0.3">
      <c r="A1011" s="19">
        <v>40570</v>
      </c>
      <c r="B1011" s="20">
        <v>10676.15</v>
      </c>
      <c r="C1011" s="20">
        <v>10946.4</v>
      </c>
      <c r="D1011" s="20">
        <v>10970.85</v>
      </c>
      <c r="E1011" s="20">
        <v>10639.85</v>
      </c>
      <c r="F1011" s="20" t="s">
        <v>963</v>
      </c>
      <c r="G1011" s="21">
        <v>-1.8100000000000002E-2</v>
      </c>
      <c r="H1011" s="15">
        <f t="shared" si="21"/>
        <v>-2.4688482058028212E-2</v>
      </c>
    </row>
    <row r="1012" spans="1:8" x14ac:dyDescent="0.3">
      <c r="A1012" s="26">
        <v>40571</v>
      </c>
      <c r="B1012" s="27">
        <v>10578.25</v>
      </c>
      <c r="C1012" s="27">
        <v>10690.05</v>
      </c>
      <c r="D1012" s="27">
        <v>10736.4</v>
      </c>
      <c r="E1012" s="27">
        <v>10481.1</v>
      </c>
      <c r="F1012" s="27" t="s">
        <v>964</v>
      </c>
      <c r="G1012" s="28">
        <v>-9.1999999999999998E-3</v>
      </c>
      <c r="H1012">
        <f t="shared" si="21"/>
        <v>-1.0458323394184245E-2</v>
      </c>
    </row>
    <row r="1013" spans="1:8" x14ac:dyDescent="0.3">
      <c r="A1013" s="19">
        <v>40574</v>
      </c>
      <c r="B1013" s="20">
        <v>10641.85</v>
      </c>
      <c r="C1013" s="20">
        <v>10444.35</v>
      </c>
      <c r="D1013" s="20">
        <v>10696.3</v>
      </c>
      <c r="E1013" s="20">
        <v>10400.25</v>
      </c>
      <c r="F1013" s="20" t="s">
        <v>572</v>
      </c>
      <c r="G1013" s="21">
        <v>6.0000000000000001E-3</v>
      </c>
      <c r="H1013" s="15">
        <f t="shared" si="21"/>
        <v>1.890974546046427E-2</v>
      </c>
    </row>
    <row r="1014" spans="1:8" x14ac:dyDescent="0.3">
      <c r="A1014" s="26">
        <v>40575</v>
      </c>
      <c r="B1014" s="27">
        <v>10481.200000000001</v>
      </c>
      <c r="C1014" s="27">
        <v>10683.45</v>
      </c>
      <c r="D1014" s="27">
        <v>10683.45</v>
      </c>
      <c r="E1014" s="27">
        <v>10457.799999999999</v>
      </c>
      <c r="F1014" s="27" t="s">
        <v>965</v>
      </c>
      <c r="G1014" s="28">
        <v>-1.5100000000000001E-2</v>
      </c>
      <c r="H1014" s="15">
        <f t="shared" si="21"/>
        <v>-1.8931150517857057E-2</v>
      </c>
    </row>
    <row r="1015" spans="1:8" x14ac:dyDescent="0.3">
      <c r="A1015" s="19">
        <v>40576</v>
      </c>
      <c r="B1015" s="20">
        <v>10470.15</v>
      </c>
      <c r="C1015" s="20">
        <v>10599</v>
      </c>
      <c r="D1015" s="20">
        <v>10614.95</v>
      </c>
      <c r="E1015" s="20">
        <v>10418.200000000001</v>
      </c>
      <c r="F1015" s="20" t="s">
        <v>966</v>
      </c>
      <c r="G1015" s="21">
        <v>-1.1000000000000001E-3</v>
      </c>
      <c r="H1015">
        <f t="shared" si="21"/>
        <v>-1.2156807245966635E-2</v>
      </c>
    </row>
    <row r="1016" spans="1:8" x14ac:dyDescent="0.3">
      <c r="A1016" s="26">
        <v>40577</v>
      </c>
      <c r="B1016" s="27">
        <v>10670.6</v>
      </c>
      <c r="C1016" s="27">
        <v>10460.950000000001</v>
      </c>
      <c r="D1016" s="27">
        <v>10704.3</v>
      </c>
      <c r="E1016" s="27">
        <v>10429.5</v>
      </c>
      <c r="F1016" s="27" t="s">
        <v>967</v>
      </c>
      <c r="G1016" s="28">
        <v>1.9099999999999999E-2</v>
      </c>
      <c r="H1016" s="15">
        <f t="shared" si="21"/>
        <v>2.0041200846959369E-2</v>
      </c>
    </row>
    <row r="1017" spans="1:8" x14ac:dyDescent="0.3">
      <c r="A1017" s="19">
        <v>40578</v>
      </c>
      <c r="B1017" s="20">
        <v>10433.85</v>
      </c>
      <c r="C1017" s="20">
        <v>10632.9</v>
      </c>
      <c r="D1017" s="20">
        <v>10772.45</v>
      </c>
      <c r="E1017" s="20">
        <v>10385.9</v>
      </c>
      <c r="F1017" s="20" t="s">
        <v>819</v>
      </c>
      <c r="G1017" s="21">
        <v>-2.2200000000000001E-2</v>
      </c>
      <c r="H1017" s="15">
        <f t="shared" si="21"/>
        <v>-1.8720198628784178E-2</v>
      </c>
    </row>
    <row r="1018" spans="1:8" x14ac:dyDescent="0.3">
      <c r="A1018" s="26">
        <v>40581</v>
      </c>
      <c r="B1018" s="27">
        <v>10384.049999999999</v>
      </c>
      <c r="C1018" s="27">
        <v>10457.799999999999</v>
      </c>
      <c r="D1018" s="27">
        <v>10509.8</v>
      </c>
      <c r="E1018" s="27">
        <v>10354.6</v>
      </c>
      <c r="F1018" s="27" t="s">
        <v>968</v>
      </c>
      <c r="G1018" s="28">
        <v>-4.7999999999999996E-3</v>
      </c>
      <c r="H1018">
        <f t="shared" si="21"/>
        <v>-7.0521524603645129E-3</v>
      </c>
    </row>
    <row r="1019" spans="1:8" x14ac:dyDescent="0.3">
      <c r="A1019" s="19">
        <v>40582</v>
      </c>
      <c r="B1019" s="20">
        <v>10147.75</v>
      </c>
      <c r="C1019" s="20">
        <v>10431.049999999999</v>
      </c>
      <c r="D1019" s="20">
        <v>10431.049999999999</v>
      </c>
      <c r="E1019" s="20">
        <v>10119.450000000001</v>
      </c>
      <c r="F1019" s="20" t="s">
        <v>969</v>
      </c>
      <c r="G1019" s="21">
        <v>-2.2800000000000001E-2</v>
      </c>
      <c r="H1019" s="15">
        <f t="shared" si="21"/>
        <v>-2.7159298440712996E-2</v>
      </c>
    </row>
    <row r="1020" spans="1:8" x14ac:dyDescent="0.3">
      <c r="A1020" s="26">
        <v>40583</v>
      </c>
      <c r="B1020" s="27">
        <v>10116.65</v>
      </c>
      <c r="C1020" s="27">
        <v>10131.35</v>
      </c>
      <c r="D1020" s="27">
        <v>10294.799999999999</v>
      </c>
      <c r="E1020" s="27">
        <v>10038.15</v>
      </c>
      <c r="F1020" s="27" t="s">
        <v>970</v>
      </c>
      <c r="G1020" s="28">
        <v>-3.0999999999999999E-3</v>
      </c>
      <c r="H1020">
        <f t="shared" si="21"/>
        <v>-1.450941878426935E-3</v>
      </c>
    </row>
    <row r="1021" spans="1:8" x14ac:dyDescent="0.3">
      <c r="A1021" s="19">
        <v>40584</v>
      </c>
      <c r="B1021" s="20">
        <v>10074.1</v>
      </c>
      <c r="C1021" s="20">
        <v>10106.25</v>
      </c>
      <c r="D1021" s="20">
        <v>10227.75</v>
      </c>
      <c r="E1021" s="20">
        <v>10017.85</v>
      </c>
      <c r="F1021" s="20" t="s">
        <v>762</v>
      </c>
      <c r="G1021" s="21">
        <v>-4.1999999999999997E-3</v>
      </c>
      <c r="H1021">
        <f t="shared" si="21"/>
        <v>-3.1811997526282883E-3</v>
      </c>
    </row>
    <row r="1022" spans="1:8" x14ac:dyDescent="0.3">
      <c r="A1022" s="26">
        <v>40585</v>
      </c>
      <c r="B1022" s="27">
        <v>10447.75</v>
      </c>
      <c r="C1022" s="27">
        <v>10061.4</v>
      </c>
      <c r="D1022" s="27">
        <v>10473.450000000001</v>
      </c>
      <c r="E1022" s="27">
        <v>10061.4</v>
      </c>
      <c r="F1022" s="27" t="s">
        <v>971</v>
      </c>
      <c r="G1022" s="28">
        <v>3.7100000000000001E-2</v>
      </c>
      <c r="H1022" s="15">
        <f t="shared" si="21"/>
        <v>3.839922873556368E-2</v>
      </c>
    </row>
    <row r="1023" spans="1:8" x14ac:dyDescent="0.3">
      <c r="A1023" s="19">
        <v>40588</v>
      </c>
      <c r="B1023" s="20">
        <v>10802.55</v>
      </c>
      <c r="C1023" s="20">
        <v>10477.85</v>
      </c>
      <c r="D1023" s="20">
        <v>10815.7</v>
      </c>
      <c r="E1023" s="20">
        <v>10477.85</v>
      </c>
      <c r="F1023" s="20" t="s">
        <v>972</v>
      </c>
      <c r="G1023" s="21">
        <v>3.4000000000000002E-2</v>
      </c>
      <c r="H1023" s="15">
        <f t="shared" si="21"/>
        <v>3.0989181940951523E-2</v>
      </c>
    </row>
    <row r="1024" spans="1:8" x14ac:dyDescent="0.3">
      <c r="A1024" s="26">
        <v>40589</v>
      </c>
      <c r="B1024" s="27">
        <v>10959.7</v>
      </c>
      <c r="C1024" s="27">
        <v>10821.5</v>
      </c>
      <c r="D1024" s="27">
        <v>11035.15</v>
      </c>
      <c r="E1024" s="27">
        <v>10722.7</v>
      </c>
      <c r="F1024" s="27" t="s">
        <v>973</v>
      </c>
      <c r="G1024" s="28">
        <v>1.4500000000000001E-2</v>
      </c>
      <c r="H1024">
        <f t="shared" si="21"/>
        <v>1.2770872799519542E-2</v>
      </c>
    </row>
    <row r="1025" spans="1:8" x14ac:dyDescent="0.3">
      <c r="A1025" s="19">
        <v>40590</v>
      </c>
      <c r="B1025" s="20">
        <v>10960.7</v>
      </c>
      <c r="C1025" s="20">
        <v>10929.25</v>
      </c>
      <c r="D1025" s="20">
        <v>11024.25</v>
      </c>
      <c r="E1025" s="20">
        <v>10908.65</v>
      </c>
      <c r="F1025" s="20" t="s">
        <v>974</v>
      </c>
      <c r="G1025" s="21">
        <v>1E-4</v>
      </c>
      <c r="H1025">
        <f t="shared" si="21"/>
        <v>2.8775991033237166E-3</v>
      </c>
    </row>
    <row r="1026" spans="1:8" x14ac:dyDescent="0.3">
      <c r="A1026" s="26">
        <v>40591</v>
      </c>
      <c r="B1026" s="27">
        <v>11134.7</v>
      </c>
      <c r="C1026" s="27">
        <v>10996.25</v>
      </c>
      <c r="D1026" s="27">
        <v>11190.2</v>
      </c>
      <c r="E1026" s="27">
        <v>10918.1</v>
      </c>
      <c r="F1026" s="27" t="s">
        <v>975</v>
      </c>
      <c r="G1026" s="28">
        <v>1.5900000000000001E-2</v>
      </c>
      <c r="H1026">
        <f t="shared" si="21"/>
        <v>1.259065590542237E-2</v>
      </c>
    </row>
    <row r="1027" spans="1:8" x14ac:dyDescent="0.3">
      <c r="A1027" s="19">
        <v>40592</v>
      </c>
      <c r="B1027" s="20">
        <v>10949.7</v>
      </c>
      <c r="C1027" s="20">
        <v>11153.8</v>
      </c>
      <c r="D1027" s="20">
        <v>11300.45</v>
      </c>
      <c r="E1027" s="20">
        <v>10915.35</v>
      </c>
      <c r="F1027" s="20" t="s">
        <v>507</v>
      </c>
      <c r="G1027" s="21">
        <v>-1.66E-2</v>
      </c>
      <c r="H1027" s="15">
        <f t="shared" si="21"/>
        <v>-1.8298696408398801E-2</v>
      </c>
    </row>
    <row r="1028" spans="1:8" x14ac:dyDescent="0.3">
      <c r="A1028" s="26">
        <v>40595</v>
      </c>
      <c r="B1028" s="27">
        <v>11050.1</v>
      </c>
      <c r="C1028" s="27">
        <v>10935.3</v>
      </c>
      <c r="D1028" s="27">
        <v>11070.35</v>
      </c>
      <c r="E1028" s="27">
        <v>10806.3</v>
      </c>
      <c r="F1028" s="27" t="s">
        <v>976</v>
      </c>
      <c r="G1028" s="28">
        <v>9.1999999999999998E-3</v>
      </c>
      <c r="H1028">
        <f t="shared" si="21"/>
        <v>1.0498111620165985E-2</v>
      </c>
    </row>
    <row r="1029" spans="1:8" x14ac:dyDescent="0.3">
      <c r="A1029" s="19">
        <v>40596</v>
      </c>
      <c r="B1029" s="20">
        <v>10836.8</v>
      </c>
      <c r="C1029" s="20">
        <v>10957.5</v>
      </c>
      <c r="D1029" s="20">
        <v>10957.5</v>
      </c>
      <c r="E1029" s="20">
        <v>10777.65</v>
      </c>
      <c r="F1029" s="20" t="s">
        <v>977</v>
      </c>
      <c r="G1029" s="21">
        <v>-1.9300000000000001E-2</v>
      </c>
      <c r="H1029">
        <f t="shared" si="21"/>
        <v>-1.1015286333561554E-2</v>
      </c>
    </row>
    <row r="1030" spans="1:8" x14ac:dyDescent="0.3">
      <c r="A1030" s="26">
        <v>40597</v>
      </c>
      <c r="B1030" s="27">
        <v>10646.45</v>
      </c>
      <c r="C1030" s="27">
        <v>10776.8</v>
      </c>
      <c r="D1030" s="27">
        <v>10857.85</v>
      </c>
      <c r="E1030" s="27">
        <v>10628.65</v>
      </c>
      <c r="F1030" s="27" t="s">
        <v>242</v>
      </c>
      <c r="G1030" s="28">
        <v>-1.7600000000000001E-2</v>
      </c>
      <c r="H1030">
        <f t="shared" si="21"/>
        <v>-1.2095427214015159E-2</v>
      </c>
    </row>
    <row r="1031" spans="1:8" x14ac:dyDescent="0.3">
      <c r="A1031" s="19">
        <v>40598</v>
      </c>
      <c r="B1031" s="20">
        <v>10210.75</v>
      </c>
      <c r="C1031" s="20">
        <v>10603.25</v>
      </c>
      <c r="D1031" s="20">
        <v>10643.25</v>
      </c>
      <c r="E1031" s="20">
        <v>10169</v>
      </c>
      <c r="F1031" s="20" t="s">
        <v>978</v>
      </c>
      <c r="G1031" s="21">
        <v>-4.0899999999999999E-2</v>
      </c>
      <c r="H1031" s="15">
        <f t="shared" ref="H1031:H1094" si="22">(B1031-C1031)/C1031</f>
        <v>-3.7016952349515478E-2</v>
      </c>
    </row>
    <row r="1032" spans="1:8" x14ac:dyDescent="0.3">
      <c r="A1032" s="26">
        <v>40599</v>
      </c>
      <c r="B1032" s="27">
        <v>10435.85</v>
      </c>
      <c r="C1032" s="27">
        <v>10329.65</v>
      </c>
      <c r="D1032" s="27">
        <v>10510.5</v>
      </c>
      <c r="E1032" s="27">
        <v>10263.15</v>
      </c>
      <c r="F1032" s="27" t="s">
        <v>979</v>
      </c>
      <c r="G1032" s="28">
        <v>2.1999999999999999E-2</v>
      </c>
      <c r="H1032">
        <f t="shared" si="22"/>
        <v>1.0281084063835728E-2</v>
      </c>
    </row>
    <row r="1033" spans="1:8" x14ac:dyDescent="0.3">
      <c r="A1033" s="19">
        <v>40602</v>
      </c>
      <c r="B1033" s="20">
        <v>10435.35</v>
      </c>
      <c r="C1033" s="20">
        <v>10512.2</v>
      </c>
      <c r="D1033" s="20">
        <v>10744.85</v>
      </c>
      <c r="E1033" s="20">
        <v>10364.35</v>
      </c>
      <c r="F1033" s="20" t="s">
        <v>980</v>
      </c>
      <c r="G1033" s="21">
        <v>0</v>
      </c>
      <c r="H1033">
        <f t="shared" si="22"/>
        <v>-7.3105534521794068E-3</v>
      </c>
    </row>
    <row r="1034" spans="1:8" x14ac:dyDescent="0.3">
      <c r="A1034" s="26">
        <v>40603</v>
      </c>
      <c r="B1034" s="27">
        <v>10885.4</v>
      </c>
      <c r="C1034" s="27">
        <v>10541.95</v>
      </c>
      <c r="D1034" s="27">
        <v>10906.15</v>
      </c>
      <c r="E1034" s="27">
        <v>10528.35</v>
      </c>
      <c r="F1034" s="27" t="s">
        <v>416</v>
      </c>
      <c r="G1034" s="28">
        <v>4.3099999999999999E-2</v>
      </c>
      <c r="H1034" s="15">
        <f t="shared" si="22"/>
        <v>3.2579361503327076E-2</v>
      </c>
    </row>
    <row r="1035" spans="1:8" x14ac:dyDescent="0.3">
      <c r="A1035" s="19">
        <v>40605</v>
      </c>
      <c r="B1035" s="20">
        <v>10914.5</v>
      </c>
      <c r="C1035" s="20">
        <v>10805</v>
      </c>
      <c r="D1035" s="20">
        <v>11066.4</v>
      </c>
      <c r="E1035" s="20">
        <v>10759.7</v>
      </c>
      <c r="F1035" s="20" t="s">
        <v>981</v>
      </c>
      <c r="G1035" s="21">
        <v>2.7000000000000001E-3</v>
      </c>
      <c r="H1035">
        <f t="shared" si="22"/>
        <v>1.013419713095789E-2</v>
      </c>
    </row>
    <row r="1036" spans="1:8" x14ac:dyDescent="0.3">
      <c r="A1036" s="26">
        <v>40606</v>
      </c>
      <c r="B1036" s="27">
        <v>10963.4</v>
      </c>
      <c r="C1036" s="27">
        <v>11008.9</v>
      </c>
      <c r="D1036" s="27">
        <v>11134.1</v>
      </c>
      <c r="E1036" s="27">
        <v>10924.1</v>
      </c>
      <c r="F1036" s="27" t="s">
        <v>419</v>
      </c>
      <c r="G1036" s="28">
        <v>4.4999999999999997E-3</v>
      </c>
      <c r="H1036">
        <f t="shared" si="22"/>
        <v>-4.1330196477395564E-3</v>
      </c>
    </row>
    <row r="1037" spans="1:8" x14ac:dyDescent="0.3">
      <c r="A1037" s="19">
        <v>40609</v>
      </c>
      <c r="B1037" s="20">
        <v>10782.25</v>
      </c>
      <c r="C1037" s="20">
        <v>10886.1</v>
      </c>
      <c r="D1037" s="20">
        <v>10886.1</v>
      </c>
      <c r="E1037" s="20">
        <v>10658.3</v>
      </c>
      <c r="F1037" s="20" t="s">
        <v>982</v>
      </c>
      <c r="G1037" s="21">
        <v>-1.6500000000000001E-2</v>
      </c>
      <c r="H1037">
        <f t="shared" si="22"/>
        <v>-9.539688226270231E-3</v>
      </c>
    </row>
    <row r="1038" spans="1:8" x14ac:dyDescent="0.3">
      <c r="A1038" s="26">
        <v>40610</v>
      </c>
      <c r="B1038" s="27">
        <v>10931.55</v>
      </c>
      <c r="C1038" s="27">
        <v>10782.6</v>
      </c>
      <c r="D1038" s="27">
        <v>10962.7</v>
      </c>
      <c r="E1038" s="27">
        <v>10779.15</v>
      </c>
      <c r="F1038" s="27" t="s">
        <v>983</v>
      </c>
      <c r="G1038" s="28">
        <v>1.38E-2</v>
      </c>
      <c r="H1038">
        <f t="shared" si="22"/>
        <v>1.3813922430582503E-2</v>
      </c>
    </row>
    <row r="1039" spans="1:8" x14ac:dyDescent="0.3">
      <c r="A1039" s="19">
        <v>40611</v>
      </c>
      <c r="B1039" s="20">
        <v>10974.8</v>
      </c>
      <c r="C1039" s="20">
        <v>10987.4</v>
      </c>
      <c r="D1039" s="20">
        <v>11054</v>
      </c>
      <c r="E1039" s="20">
        <v>10904.6</v>
      </c>
      <c r="F1039" s="20" t="s">
        <v>817</v>
      </c>
      <c r="G1039" s="21">
        <v>4.0000000000000001E-3</v>
      </c>
      <c r="H1039">
        <f t="shared" si="22"/>
        <v>-1.146768116205869E-3</v>
      </c>
    </row>
    <row r="1040" spans="1:8" x14ac:dyDescent="0.3">
      <c r="A1040" s="26">
        <v>40612</v>
      </c>
      <c r="B1040" s="27">
        <v>10850.25</v>
      </c>
      <c r="C1040" s="27">
        <v>10920.65</v>
      </c>
      <c r="D1040" s="27">
        <v>10920.65</v>
      </c>
      <c r="E1040" s="27">
        <v>10783.3</v>
      </c>
      <c r="F1040" s="27" t="s">
        <v>775</v>
      </c>
      <c r="G1040" s="28">
        <v>-1.1299999999999999E-2</v>
      </c>
      <c r="H1040">
        <f t="shared" si="22"/>
        <v>-6.4465027264860274E-3</v>
      </c>
    </row>
    <row r="1041" spans="1:8" x14ac:dyDescent="0.3">
      <c r="A1041" s="19">
        <v>40613</v>
      </c>
      <c r="B1041" s="20">
        <v>10740.95</v>
      </c>
      <c r="C1041" s="20">
        <v>10772.9</v>
      </c>
      <c r="D1041" s="20">
        <v>10904.2</v>
      </c>
      <c r="E1041" s="20">
        <v>10697.1</v>
      </c>
      <c r="F1041" s="20" t="s">
        <v>289</v>
      </c>
      <c r="G1041" s="21">
        <v>-1.01E-2</v>
      </c>
      <c r="H1041">
        <f t="shared" si="22"/>
        <v>-2.9657752322957524E-3</v>
      </c>
    </row>
    <row r="1042" spans="1:8" x14ac:dyDescent="0.3">
      <c r="A1042" s="26">
        <v>40616</v>
      </c>
      <c r="B1042" s="27">
        <v>10893.25</v>
      </c>
      <c r="C1042" s="27">
        <v>10730.4</v>
      </c>
      <c r="D1042" s="27">
        <v>10916.65</v>
      </c>
      <c r="E1042" s="27">
        <v>10730.4</v>
      </c>
      <c r="F1042" s="27" t="s">
        <v>984</v>
      </c>
      <c r="G1042" s="28">
        <v>1.4200000000000001E-2</v>
      </c>
      <c r="H1042">
        <f t="shared" si="22"/>
        <v>1.517650786550365E-2</v>
      </c>
    </row>
    <row r="1043" spans="1:8" x14ac:dyDescent="0.3">
      <c r="A1043" s="19">
        <v>40617</v>
      </c>
      <c r="B1043" s="20">
        <v>10725.8</v>
      </c>
      <c r="C1043" s="20">
        <v>10673.9</v>
      </c>
      <c r="D1043" s="20">
        <v>10784.2</v>
      </c>
      <c r="E1043" s="20">
        <v>10591.3</v>
      </c>
      <c r="F1043" s="20" t="s">
        <v>985</v>
      </c>
      <c r="G1043" s="21">
        <v>-1.54E-2</v>
      </c>
      <c r="H1043">
        <f t="shared" si="22"/>
        <v>4.862327734005344E-3</v>
      </c>
    </row>
    <row r="1044" spans="1:8" x14ac:dyDescent="0.3">
      <c r="A1044" s="26">
        <v>40618</v>
      </c>
      <c r="B1044" s="27">
        <v>10957.6</v>
      </c>
      <c r="C1044" s="27">
        <v>10777.1</v>
      </c>
      <c r="D1044" s="27">
        <v>11001.25</v>
      </c>
      <c r="E1044" s="27">
        <v>10777.1</v>
      </c>
      <c r="F1044" s="27" t="s">
        <v>560</v>
      </c>
      <c r="G1044" s="28">
        <v>2.1600000000000001E-2</v>
      </c>
      <c r="H1044" s="15">
        <f t="shared" si="22"/>
        <v>1.6748475935084578E-2</v>
      </c>
    </row>
    <row r="1045" spans="1:8" x14ac:dyDescent="0.3">
      <c r="A1045" s="19">
        <v>40619</v>
      </c>
      <c r="B1045" s="20">
        <v>10851.95</v>
      </c>
      <c r="C1045" s="20">
        <v>10881.85</v>
      </c>
      <c r="D1045" s="20">
        <v>11018.3</v>
      </c>
      <c r="E1045" s="20">
        <v>10824.4</v>
      </c>
      <c r="F1045" s="20" t="s">
        <v>677</v>
      </c>
      <c r="G1045" s="21">
        <v>-9.5999999999999992E-3</v>
      </c>
      <c r="H1045">
        <f t="shared" si="22"/>
        <v>-2.7476945556132123E-3</v>
      </c>
    </row>
    <row r="1046" spans="1:8" x14ac:dyDescent="0.3">
      <c r="A1046" s="26">
        <v>40620</v>
      </c>
      <c r="B1046" s="27">
        <v>10715.9</v>
      </c>
      <c r="C1046" s="27">
        <v>10882</v>
      </c>
      <c r="D1046" s="27">
        <v>10927.25</v>
      </c>
      <c r="E1046" s="27">
        <v>10699.4</v>
      </c>
      <c r="F1046" s="27" t="s">
        <v>832</v>
      </c>
      <c r="G1046" s="28">
        <v>-1.2500000000000001E-2</v>
      </c>
      <c r="H1046">
        <f t="shared" si="22"/>
        <v>-1.526373828340382E-2</v>
      </c>
    </row>
    <row r="1047" spans="1:8" x14ac:dyDescent="0.3">
      <c r="A1047" s="19">
        <v>40623</v>
      </c>
      <c r="B1047" s="20">
        <v>10723.6</v>
      </c>
      <c r="C1047" s="20">
        <v>10795.65</v>
      </c>
      <c r="D1047" s="20">
        <v>10814.75</v>
      </c>
      <c r="E1047" s="20">
        <v>10661.15</v>
      </c>
      <c r="F1047" s="20" t="s">
        <v>986</v>
      </c>
      <c r="G1047" s="21">
        <v>6.9999999999999999E-4</v>
      </c>
      <c r="H1047">
        <f t="shared" si="22"/>
        <v>-6.6739844289134308E-3</v>
      </c>
    </row>
    <row r="1048" spans="1:8" x14ac:dyDescent="0.3">
      <c r="A1048" s="26">
        <v>40624</v>
      </c>
      <c r="B1048" s="27">
        <v>10771.3</v>
      </c>
      <c r="C1048" s="27">
        <v>10759.95</v>
      </c>
      <c r="D1048" s="27">
        <v>10822.25</v>
      </c>
      <c r="E1048" s="27">
        <v>10726.25</v>
      </c>
      <c r="F1048" s="27" t="s">
        <v>987</v>
      </c>
      <c r="G1048" s="28">
        <v>4.4000000000000003E-3</v>
      </c>
      <c r="H1048">
        <f t="shared" si="22"/>
        <v>1.0548376154162931E-3</v>
      </c>
    </row>
    <row r="1049" spans="1:8" x14ac:dyDescent="0.3">
      <c r="A1049" s="19">
        <v>40625</v>
      </c>
      <c r="B1049" s="20">
        <v>10958.1</v>
      </c>
      <c r="C1049" s="20">
        <v>10755.85</v>
      </c>
      <c r="D1049" s="20">
        <v>10972.3</v>
      </c>
      <c r="E1049" s="20">
        <v>10744.7</v>
      </c>
      <c r="F1049" s="20" t="s">
        <v>988</v>
      </c>
      <c r="G1049" s="21">
        <v>1.7299999999999999E-2</v>
      </c>
      <c r="H1049" s="15">
        <f t="shared" si="22"/>
        <v>1.8803720765908784E-2</v>
      </c>
    </row>
    <row r="1050" spans="1:8" x14ac:dyDescent="0.3">
      <c r="A1050" s="26">
        <v>40626</v>
      </c>
      <c r="B1050" s="27">
        <v>11070.35</v>
      </c>
      <c r="C1050" s="27">
        <v>11001.75</v>
      </c>
      <c r="D1050" s="27">
        <v>11112.6</v>
      </c>
      <c r="E1050" s="27">
        <v>11001.75</v>
      </c>
      <c r="F1050" s="27" t="s">
        <v>989</v>
      </c>
      <c r="G1050" s="28">
        <v>1.0200000000000001E-2</v>
      </c>
      <c r="H1050">
        <f t="shared" si="22"/>
        <v>6.2353716454200802E-3</v>
      </c>
    </row>
    <row r="1051" spans="1:8" x14ac:dyDescent="0.3">
      <c r="A1051" s="19">
        <v>40627</v>
      </c>
      <c r="B1051" s="20">
        <v>11387.3</v>
      </c>
      <c r="C1051" s="20">
        <v>11179.2</v>
      </c>
      <c r="D1051" s="20">
        <v>11420.4</v>
      </c>
      <c r="E1051" s="20">
        <v>11136.45</v>
      </c>
      <c r="F1051" s="20" t="s">
        <v>958</v>
      </c>
      <c r="G1051" s="21">
        <v>2.86E-2</v>
      </c>
      <c r="H1051" s="15">
        <f t="shared" si="22"/>
        <v>1.861492772291385E-2</v>
      </c>
    </row>
    <row r="1052" spans="1:8" x14ac:dyDescent="0.3">
      <c r="A1052" s="26">
        <v>40630</v>
      </c>
      <c r="B1052" s="27">
        <v>11523.4</v>
      </c>
      <c r="C1052" s="27">
        <v>11348.85</v>
      </c>
      <c r="D1052" s="27">
        <v>11599</v>
      </c>
      <c r="E1052" s="27">
        <v>11348.15</v>
      </c>
      <c r="F1052" s="27" t="s">
        <v>990</v>
      </c>
      <c r="G1052" s="28">
        <v>1.2E-2</v>
      </c>
      <c r="H1052">
        <f t="shared" si="22"/>
        <v>1.5380412993386931E-2</v>
      </c>
    </row>
    <row r="1053" spans="1:8" x14ac:dyDescent="0.3">
      <c r="A1053" s="19">
        <v>40631</v>
      </c>
      <c r="B1053" s="20">
        <v>11582.5</v>
      </c>
      <c r="C1053" s="20">
        <v>11522.75</v>
      </c>
      <c r="D1053" s="20">
        <v>11657.6</v>
      </c>
      <c r="E1053" s="20">
        <v>11507.45</v>
      </c>
      <c r="F1053" s="20" t="s">
        <v>972</v>
      </c>
      <c r="G1053" s="21">
        <v>5.1000000000000004E-3</v>
      </c>
      <c r="H1053">
        <f t="shared" si="22"/>
        <v>5.1853941116486949E-3</v>
      </c>
    </row>
    <row r="1054" spans="1:8" x14ac:dyDescent="0.3">
      <c r="A1054" s="26">
        <v>40632</v>
      </c>
      <c r="B1054" s="27">
        <v>11765.2</v>
      </c>
      <c r="C1054" s="27">
        <v>11625.5</v>
      </c>
      <c r="D1054" s="27">
        <v>11801.65</v>
      </c>
      <c r="E1054" s="27">
        <v>11625.5</v>
      </c>
      <c r="F1054" s="27" t="s">
        <v>779</v>
      </c>
      <c r="G1054" s="28">
        <v>1.5800000000000002E-2</v>
      </c>
      <c r="H1054">
        <f t="shared" si="22"/>
        <v>1.2016687454303104E-2</v>
      </c>
    </row>
    <row r="1055" spans="1:8" x14ac:dyDescent="0.3">
      <c r="A1055" s="19">
        <v>40633</v>
      </c>
      <c r="B1055" s="20">
        <v>11705.45</v>
      </c>
      <c r="C1055" s="20">
        <v>11804.95</v>
      </c>
      <c r="D1055" s="20">
        <v>11898.4</v>
      </c>
      <c r="E1055" s="20">
        <v>11569.25</v>
      </c>
      <c r="F1055" s="20" t="s">
        <v>991</v>
      </c>
      <c r="G1055" s="21">
        <v>-5.1000000000000004E-3</v>
      </c>
      <c r="H1055">
        <f t="shared" si="22"/>
        <v>-8.4286676351869334E-3</v>
      </c>
    </row>
    <row r="1056" spans="1:8" x14ac:dyDescent="0.3">
      <c r="A1056" s="26">
        <v>40634</v>
      </c>
      <c r="B1056" s="27">
        <v>11590.95</v>
      </c>
      <c r="C1056" s="27">
        <v>11713.05</v>
      </c>
      <c r="D1056" s="27">
        <v>11738.45</v>
      </c>
      <c r="E1056" s="27">
        <v>11540.85</v>
      </c>
      <c r="F1056" s="27" t="s">
        <v>854</v>
      </c>
      <c r="G1056" s="28">
        <v>-9.7999999999999997E-3</v>
      </c>
      <c r="H1056">
        <f t="shared" si="22"/>
        <v>-1.0424270365105464E-2</v>
      </c>
    </row>
    <row r="1057" spans="1:8" x14ac:dyDescent="0.3">
      <c r="A1057" s="19">
        <v>40637</v>
      </c>
      <c r="B1057" s="20">
        <v>11804.3</v>
      </c>
      <c r="C1057" s="20">
        <v>11614.45</v>
      </c>
      <c r="D1057" s="20">
        <v>11840.7</v>
      </c>
      <c r="E1057" s="20">
        <v>11614.45</v>
      </c>
      <c r="F1057" s="20" t="s">
        <v>992</v>
      </c>
      <c r="G1057" s="21">
        <v>1.84E-2</v>
      </c>
      <c r="H1057" s="15">
        <f t="shared" si="22"/>
        <v>1.634601724575839E-2</v>
      </c>
    </row>
    <row r="1058" spans="1:8" x14ac:dyDescent="0.3">
      <c r="A1058" s="26">
        <v>40638</v>
      </c>
      <c r="B1058" s="27">
        <v>11798.9</v>
      </c>
      <c r="C1058" s="27">
        <v>11853.6</v>
      </c>
      <c r="D1058" s="27">
        <v>11861.15</v>
      </c>
      <c r="E1058" s="27">
        <v>11678.1</v>
      </c>
      <c r="F1058" s="27" t="s">
        <v>176</v>
      </c>
      <c r="G1058" s="28">
        <v>-5.0000000000000001E-4</v>
      </c>
      <c r="H1058">
        <f t="shared" si="22"/>
        <v>-4.6146318418033953E-3</v>
      </c>
    </row>
    <row r="1059" spans="1:8" x14ac:dyDescent="0.3">
      <c r="A1059" s="19">
        <v>40639</v>
      </c>
      <c r="B1059" s="20">
        <v>11730.05</v>
      </c>
      <c r="C1059" s="20">
        <v>11784.55</v>
      </c>
      <c r="D1059" s="20">
        <v>11838.05</v>
      </c>
      <c r="E1059" s="20">
        <v>11686.55</v>
      </c>
      <c r="F1059" s="20" t="s">
        <v>993</v>
      </c>
      <c r="G1059" s="21">
        <v>-5.7999999999999996E-3</v>
      </c>
      <c r="H1059">
        <f t="shared" si="22"/>
        <v>-4.6246992884751651E-3</v>
      </c>
    </row>
    <row r="1060" spans="1:8" x14ac:dyDescent="0.3">
      <c r="A1060" s="26">
        <v>40640</v>
      </c>
      <c r="B1060" s="27">
        <v>11754.4</v>
      </c>
      <c r="C1060" s="27">
        <v>11724.75</v>
      </c>
      <c r="D1060" s="27">
        <v>11825</v>
      </c>
      <c r="E1060" s="27">
        <v>11656.7</v>
      </c>
      <c r="F1060" s="27" t="s">
        <v>417</v>
      </c>
      <c r="G1060" s="28">
        <v>2.0999999999999999E-3</v>
      </c>
      <c r="H1060">
        <f t="shared" si="22"/>
        <v>2.5288385679864932E-3</v>
      </c>
    </row>
    <row r="1061" spans="1:8" x14ac:dyDescent="0.3">
      <c r="A1061" s="19">
        <v>40641</v>
      </c>
      <c r="B1061" s="20">
        <v>11673.25</v>
      </c>
      <c r="C1061" s="20">
        <v>11751.8</v>
      </c>
      <c r="D1061" s="20">
        <v>11853.35</v>
      </c>
      <c r="E1061" s="20">
        <v>11632.55</v>
      </c>
      <c r="F1061" s="20" t="s">
        <v>728</v>
      </c>
      <c r="G1061" s="21">
        <v>-6.8999999999999999E-3</v>
      </c>
      <c r="H1061">
        <f t="shared" si="22"/>
        <v>-6.6840824384349013E-3</v>
      </c>
    </row>
    <row r="1062" spans="1:8" x14ac:dyDescent="0.3">
      <c r="A1062" s="26">
        <v>40644</v>
      </c>
      <c r="B1062" s="27">
        <v>11597.8</v>
      </c>
      <c r="C1062" s="27">
        <v>11591</v>
      </c>
      <c r="D1062" s="27">
        <v>11637</v>
      </c>
      <c r="E1062" s="27">
        <v>11551.75</v>
      </c>
      <c r="F1062" s="27" t="s">
        <v>994</v>
      </c>
      <c r="G1062" s="28">
        <v>-6.4999999999999997E-3</v>
      </c>
      <c r="H1062">
        <f t="shared" si="22"/>
        <v>5.8666206539550276E-4</v>
      </c>
    </row>
    <row r="1063" spans="1:8" x14ac:dyDescent="0.3">
      <c r="A1063" s="19">
        <v>40646</v>
      </c>
      <c r="B1063" s="20">
        <v>11839.5</v>
      </c>
      <c r="C1063" s="20">
        <v>11531.45</v>
      </c>
      <c r="D1063" s="20">
        <v>11856.35</v>
      </c>
      <c r="E1063" s="20">
        <v>11490.55</v>
      </c>
      <c r="F1063" s="20" t="s">
        <v>995</v>
      </c>
      <c r="G1063" s="21">
        <v>2.0799999999999999E-2</v>
      </c>
      <c r="H1063" s="15">
        <f t="shared" si="22"/>
        <v>2.6713899813119706E-2</v>
      </c>
    </row>
    <row r="1064" spans="1:8" x14ac:dyDescent="0.3">
      <c r="A1064" s="26">
        <v>40648</v>
      </c>
      <c r="B1064" s="27">
        <v>11735.65</v>
      </c>
      <c r="C1064" s="27">
        <v>11810.1</v>
      </c>
      <c r="D1064" s="27">
        <v>11950.7</v>
      </c>
      <c r="E1064" s="27">
        <v>11707.6</v>
      </c>
      <c r="F1064" s="27" t="s">
        <v>996</v>
      </c>
      <c r="G1064" s="28">
        <v>-8.8000000000000005E-3</v>
      </c>
      <c r="H1064">
        <f t="shared" si="22"/>
        <v>-6.3039263003700835E-3</v>
      </c>
    </row>
    <row r="1065" spans="1:8" x14ac:dyDescent="0.3">
      <c r="A1065" s="19">
        <v>40651</v>
      </c>
      <c r="B1065" s="20">
        <v>11539.75</v>
      </c>
      <c r="C1065" s="20">
        <v>11754.2</v>
      </c>
      <c r="D1065" s="20">
        <v>11887.1</v>
      </c>
      <c r="E1065" s="20">
        <v>11525.05</v>
      </c>
      <c r="F1065" s="20" t="s">
        <v>997</v>
      </c>
      <c r="G1065" s="21">
        <v>-1.67E-2</v>
      </c>
      <c r="H1065" s="15">
        <f t="shared" si="22"/>
        <v>-1.8244542376342134E-2</v>
      </c>
    </row>
    <row r="1066" spans="1:8" x14ac:dyDescent="0.3">
      <c r="A1066" s="26">
        <v>40652</v>
      </c>
      <c r="B1066" s="27">
        <v>11586.75</v>
      </c>
      <c r="C1066" s="27">
        <v>11562.95</v>
      </c>
      <c r="D1066" s="27">
        <v>11631.15</v>
      </c>
      <c r="E1066" s="27">
        <v>11482.15</v>
      </c>
      <c r="F1066" s="27" t="s">
        <v>934</v>
      </c>
      <c r="G1066" s="28">
        <v>4.1000000000000003E-3</v>
      </c>
      <c r="H1066">
        <f t="shared" si="22"/>
        <v>2.0582982716347707E-3</v>
      </c>
    </row>
    <row r="1067" spans="1:8" x14ac:dyDescent="0.3">
      <c r="A1067" s="19">
        <v>40653</v>
      </c>
      <c r="B1067" s="20">
        <v>11794.55</v>
      </c>
      <c r="C1067" s="20">
        <v>11678.7</v>
      </c>
      <c r="D1067" s="20">
        <v>11813.7</v>
      </c>
      <c r="E1067" s="20">
        <v>11614.6</v>
      </c>
      <c r="F1067" s="20" t="s">
        <v>976</v>
      </c>
      <c r="G1067" s="21">
        <v>1.7899999999999999E-2</v>
      </c>
      <c r="H1067">
        <f t="shared" si="22"/>
        <v>9.9197684673806626E-3</v>
      </c>
    </row>
    <row r="1068" spans="1:8" x14ac:dyDescent="0.3">
      <c r="A1068" s="26">
        <v>40654</v>
      </c>
      <c r="B1068" s="27">
        <v>11894.75</v>
      </c>
      <c r="C1068" s="27">
        <v>11857.45</v>
      </c>
      <c r="D1068" s="27">
        <v>11926.05</v>
      </c>
      <c r="E1068" s="27">
        <v>11836.95</v>
      </c>
      <c r="F1068" s="27" t="s">
        <v>974</v>
      </c>
      <c r="G1068" s="28">
        <v>8.5000000000000006E-3</v>
      </c>
      <c r="H1068">
        <f t="shared" si="22"/>
        <v>3.145701647487383E-3</v>
      </c>
    </row>
    <row r="1069" spans="1:8" x14ac:dyDescent="0.3">
      <c r="A1069" s="19">
        <v>40658</v>
      </c>
      <c r="B1069" s="20">
        <v>11879</v>
      </c>
      <c r="C1069" s="20">
        <v>11860.35</v>
      </c>
      <c r="D1069" s="20">
        <v>11978.05</v>
      </c>
      <c r="E1069" s="20">
        <v>11860.35</v>
      </c>
      <c r="F1069" s="20" t="s">
        <v>411</v>
      </c>
      <c r="G1069" s="21">
        <v>-1.2999999999999999E-3</v>
      </c>
      <c r="H1069">
        <f t="shared" si="22"/>
        <v>1.5724662425644804E-3</v>
      </c>
    </row>
    <row r="1070" spans="1:8" x14ac:dyDescent="0.3">
      <c r="A1070" s="26">
        <v>40659</v>
      </c>
      <c r="B1070" s="27">
        <v>11867.7</v>
      </c>
      <c r="C1070" s="27">
        <v>11903.8</v>
      </c>
      <c r="D1070" s="27">
        <v>11912.45</v>
      </c>
      <c r="E1070" s="27">
        <v>11709.8</v>
      </c>
      <c r="F1070" s="27" t="s">
        <v>998</v>
      </c>
      <c r="G1070" s="28">
        <v>-1E-3</v>
      </c>
      <c r="H1070">
        <f t="shared" si="22"/>
        <v>-3.0326450377189257E-3</v>
      </c>
    </row>
    <row r="1071" spans="1:8" x14ac:dyDescent="0.3">
      <c r="A1071" s="19">
        <v>40660</v>
      </c>
      <c r="B1071" s="20">
        <v>11779.85</v>
      </c>
      <c r="C1071" s="20">
        <v>11922.3</v>
      </c>
      <c r="D1071" s="20">
        <v>11936.35</v>
      </c>
      <c r="E1071" s="20">
        <v>11732.25</v>
      </c>
      <c r="F1071" s="20" t="s">
        <v>999</v>
      </c>
      <c r="G1071" s="21">
        <v>-7.4000000000000003E-3</v>
      </c>
      <c r="H1071">
        <f t="shared" si="22"/>
        <v>-1.1948197914831779E-2</v>
      </c>
    </row>
    <row r="1072" spans="1:8" x14ac:dyDescent="0.3">
      <c r="A1072" s="26">
        <v>40661</v>
      </c>
      <c r="B1072" s="27">
        <v>11684.8</v>
      </c>
      <c r="C1072" s="27">
        <v>11851.75</v>
      </c>
      <c r="D1072" s="27">
        <v>11855.2</v>
      </c>
      <c r="E1072" s="27">
        <v>11659.5</v>
      </c>
      <c r="F1072" s="27" t="s">
        <v>1000</v>
      </c>
      <c r="G1072" s="28">
        <v>-8.0999999999999996E-3</v>
      </c>
      <c r="H1072">
        <f t="shared" si="22"/>
        <v>-1.4086527306094098E-2</v>
      </c>
    </row>
    <row r="1073" spans="1:8" x14ac:dyDescent="0.3">
      <c r="A1073" s="19">
        <v>40662</v>
      </c>
      <c r="B1073" s="20">
        <v>11483.75</v>
      </c>
      <c r="C1073" s="20">
        <v>11671.05</v>
      </c>
      <c r="D1073" s="20">
        <v>11723.25</v>
      </c>
      <c r="E1073" s="20">
        <v>11406.85</v>
      </c>
      <c r="F1073" s="20" t="s">
        <v>1001</v>
      </c>
      <c r="G1073" s="21">
        <v>-1.72E-2</v>
      </c>
      <c r="H1073">
        <f t="shared" si="22"/>
        <v>-1.6048256155187346E-2</v>
      </c>
    </row>
    <row r="1074" spans="1:8" x14ac:dyDescent="0.3">
      <c r="A1074" s="26">
        <v>40665</v>
      </c>
      <c r="B1074" s="27">
        <v>11243.8</v>
      </c>
      <c r="C1074" s="27">
        <v>11509.3</v>
      </c>
      <c r="D1074" s="27">
        <v>11543.35</v>
      </c>
      <c r="E1074" s="27">
        <v>11204.65</v>
      </c>
      <c r="F1074" s="27" t="s">
        <v>1002</v>
      </c>
      <c r="G1074" s="28">
        <v>-2.0899999999999998E-2</v>
      </c>
      <c r="H1074" s="15">
        <f t="shared" si="22"/>
        <v>-2.306830128678547E-2</v>
      </c>
    </row>
    <row r="1075" spans="1:8" x14ac:dyDescent="0.3">
      <c r="A1075" s="19">
        <v>40666</v>
      </c>
      <c r="B1075" s="20">
        <v>10898.3</v>
      </c>
      <c r="C1075" s="20">
        <v>11222.05</v>
      </c>
      <c r="D1075" s="20">
        <v>11349.5</v>
      </c>
      <c r="E1075" s="20">
        <v>10849.15</v>
      </c>
      <c r="F1075" s="20" t="s">
        <v>1003</v>
      </c>
      <c r="G1075" s="21">
        <v>-3.0700000000000002E-2</v>
      </c>
      <c r="H1075" s="15">
        <f t="shared" si="22"/>
        <v>-2.8849452640114775E-2</v>
      </c>
    </row>
    <row r="1076" spans="1:8" x14ac:dyDescent="0.3">
      <c r="A1076" s="26">
        <v>40667</v>
      </c>
      <c r="B1076" s="27">
        <v>10913.35</v>
      </c>
      <c r="C1076" s="27">
        <v>10888.45</v>
      </c>
      <c r="D1076" s="27">
        <v>11013.4</v>
      </c>
      <c r="E1076" s="27">
        <v>10797.6</v>
      </c>
      <c r="F1076" s="27" t="s">
        <v>1004</v>
      </c>
      <c r="G1076" s="28">
        <v>1.4E-3</v>
      </c>
      <c r="H1076">
        <f t="shared" si="22"/>
        <v>2.2868268670012382E-3</v>
      </c>
    </row>
    <row r="1077" spans="1:8" x14ac:dyDescent="0.3">
      <c r="A1077" s="19">
        <v>40668</v>
      </c>
      <c r="B1077" s="20">
        <v>10730.1</v>
      </c>
      <c r="C1077" s="20">
        <v>10909.05</v>
      </c>
      <c r="D1077" s="20">
        <v>10987.6</v>
      </c>
      <c r="E1077" s="20">
        <v>10677.3</v>
      </c>
      <c r="F1077" s="20" t="s">
        <v>933</v>
      </c>
      <c r="G1077" s="21">
        <v>-1.6799999999999999E-2</v>
      </c>
      <c r="H1077">
        <f t="shared" si="22"/>
        <v>-1.6403811514293081E-2</v>
      </c>
    </row>
    <row r="1078" spans="1:8" x14ac:dyDescent="0.3">
      <c r="A1078" s="26">
        <v>40669</v>
      </c>
      <c r="B1078" s="27">
        <v>11145.1</v>
      </c>
      <c r="C1078" s="27">
        <v>10751.3</v>
      </c>
      <c r="D1078" s="27">
        <v>11167.4</v>
      </c>
      <c r="E1078" s="27">
        <v>10751.3</v>
      </c>
      <c r="F1078" s="27" t="s">
        <v>1005</v>
      </c>
      <c r="G1078" s="28">
        <v>3.8699999999999998E-2</v>
      </c>
      <c r="H1078" s="15">
        <f t="shared" si="22"/>
        <v>3.6628128691414165E-2</v>
      </c>
    </row>
    <row r="1079" spans="1:8" x14ac:dyDescent="0.3">
      <c r="A1079" s="19">
        <v>40672</v>
      </c>
      <c r="B1079" s="20">
        <v>11076.5</v>
      </c>
      <c r="C1079" s="20">
        <v>11194.45</v>
      </c>
      <c r="D1079" s="20">
        <v>11213.5</v>
      </c>
      <c r="E1079" s="20">
        <v>10956.35</v>
      </c>
      <c r="F1079" s="20" t="s">
        <v>272</v>
      </c>
      <c r="G1079" s="21">
        <v>-6.1999999999999998E-3</v>
      </c>
      <c r="H1079">
        <f t="shared" si="22"/>
        <v>-1.0536471197781108E-2</v>
      </c>
    </row>
    <row r="1080" spans="1:8" x14ac:dyDescent="0.3">
      <c r="A1080" s="26">
        <v>40673</v>
      </c>
      <c r="B1080" s="27">
        <v>11009.4</v>
      </c>
      <c r="C1080" s="27">
        <v>11068.6</v>
      </c>
      <c r="D1080" s="27">
        <v>11096.9</v>
      </c>
      <c r="E1080" s="27">
        <v>10945.7</v>
      </c>
      <c r="F1080" s="27" t="s">
        <v>1006</v>
      </c>
      <c r="G1080" s="28">
        <v>-6.1000000000000004E-3</v>
      </c>
      <c r="H1080">
        <f t="shared" si="22"/>
        <v>-5.3484632202808599E-3</v>
      </c>
    </row>
    <row r="1081" spans="1:8" x14ac:dyDescent="0.3">
      <c r="A1081" s="19">
        <v>40674</v>
      </c>
      <c r="B1081" s="20">
        <v>11059.05</v>
      </c>
      <c r="C1081" s="20">
        <v>11036.15</v>
      </c>
      <c r="D1081" s="20">
        <v>11097.25</v>
      </c>
      <c r="E1081" s="20">
        <v>10904.1</v>
      </c>
      <c r="F1081" s="20" t="s">
        <v>1007</v>
      </c>
      <c r="G1081" s="21">
        <v>4.4999999999999997E-3</v>
      </c>
      <c r="H1081">
        <f t="shared" si="22"/>
        <v>2.0749989806227386E-3</v>
      </c>
    </row>
    <row r="1082" spans="1:8" x14ac:dyDescent="0.3">
      <c r="A1082" s="26">
        <v>40675</v>
      </c>
      <c r="B1082" s="27">
        <v>10887.45</v>
      </c>
      <c r="C1082" s="27">
        <v>11009.3</v>
      </c>
      <c r="D1082" s="27">
        <v>11076</v>
      </c>
      <c r="E1082" s="27">
        <v>10865.15</v>
      </c>
      <c r="F1082" s="27" t="s">
        <v>1008</v>
      </c>
      <c r="G1082" s="28">
        <v>-1.55E-2</v>
      </c>
      <c r="H1082">
        <f t="shared" si="22"/>
        <v>-1.1067915307966769E-2</v>
      </c>
    </row>
    <row r="1083" spans="1:8" x14ac:dyDescent="0.3">
      <c r="A1083" s="19">
        <v>40676</v>
      </c>
      <c r="B1083" s="20">
        <v>11020.95</v>
      </c>
      <c r="C1083" s="20">
        <v>10896.55</v>
      </c>
      <c r="D1083" s="20">
        <v>11180.4</v>
      </c>
      <c r="E1083" s="20">
        <v>10838.15</v>
      </c>
      <c r="F1083" s="20" t="s">
        <v>1009</v>
      </c>
      <c r="G1083" s="21">
        <v>1.23E-2</v>
      </c>
      <c r="H1083">
        <f t="shared" si="22"/>
        <v>1.141645750260417E-2</v>
      </c>
    </row>
    <row r="1084" spans="1:8" x14ac:dyDescent="0.3">
      <c r="A1084" s="26">
        <v>40679</v>
      </c>
      <c r="B1084" s="27">
        <v>10912.35</v>
      </c>
      <c r="C1084" s="27">
        <v>10975.15</v>
      </c>
      <c r="D1084" s="27">
        <v>10975.15</v>
      </c>
      <c r="E1084" s="27">
        <v>10878.65</v>
      </c>
      <c r="F1084" s="27" t="s">
        <v>261</v>
      </c>
      <c r="G1084" s="28">
        <v>-9.9000000000000008E-3</v>
      </c>
      <c r="H1084">
        <f t="shared" si="22"/>
        <v>-5.7220174667315955E-3</v>
      </c>
    </row>
    <row r="1085" spans="1:8" x14ac:dyDescent="0.3">
      <c r="A1085" s="19">
        <v>40680</v>
      </c>
      <c r="B1085" s="20">
        <v>10668.85</v>
      </c>
      <c r="C1085" s="20">
        <v>10920.95</v>
      </c>
      <c r="D1085" s="20">
        <v>10972.45</v>
      </c>
      <c r="E1085" s="20">
        <v>10617.15</v>
      </c>
      <c r="F1085" s="20" t="s">
        <v>1010</v>
      </c>
      <c r="G1085" s="21">
        <v>-2.23E-2</v>
      </c>
      <c r="H1085" s="15">
        <f t="shared" si="22"/>
        <v>-2.3084072356342657E-2</v>
      </c>
    </row>
    <row r="1086" spans="1:8" x14ac:dyDescent="0.3">
      <c r="A1086" s="26">
        <v>40681</v>
      </c>
      <c r="B1086" s="27">
        <v>10599.05</v>
      </c>
      <c r="C1086" s="27">
        <v>10669.6</v>
      </c>
      <c r="D1086" s="27">
        <v>10695.7</v>
      </c>
      <c r="E1086" s="27">
        <v>10550.95</v>
      </c>
      <c r="F1086" s="27" t="s">
        <v>1011</v>
      </c>
      <c r="G1086" s="28">
        <v>-6.4999999999999997E-3</v>
      </c>
      <c r="H1086">
        <f t="shared" si="22"/>
        <v>-6.6122441328635645E-3</v>
      </c>
    </row>
    <row r="1087" spans="1:8" x14ac:dyDescent="0.3">
      <c r="A1087" s="19">
        <v>40682</v>
      </c>
      <c r="B1087" s="20">
        <v>10558.35</v>
      </c>
      <c r="C1087" s="20">
        <v>10661.45</v>
      </c>
      <c r="D1087" s="20">
        <v>10674.7</v>
      </c>
      <c r="E1087" s="20">
        <v>10524.35</v>
      </c>
      <c r="F1087" s="20" t="s">
        <v>1012</v>
      </c>
      <c r="G1087" s="21">
        <v>-3.8E-3</v>
      </c>
      <c r="H1087">
        <f t="shared" si="22"/>
        <v>-9.6703544077025513E-3</v>
      </c>
    </row>
    <row r="1088" spans="1:8" x14ac:dyDescent="0.3">
      <c r="A1088" s="26">
        <v>40683</v>
      </c>
      <c r="B1088" s="27">
        <v>10664.1</v>
      </c>
      <c r="C1088" s="27">
        <v>10582.45</v>
      </c>
      <c r="D1088" s="27">
        <v>10727.25</v>
      </c>
      <c r="E1088" s="27">
        <v>10540.95</v>
      </c>
      <c r="F1088" s="27" t="s">
        <v>245</v>
      </c>
      <c r="G1088" s="28">
        <v>0.01</v>
      </c>
      <c r="H1088">
        <f t="shared" si="22"/>
        <v>7.7156046095185546E-3</v>
      </c>
    </row>
    <row r="1089" spans="1:8" x14ac:dyDescent="0.3">
      <c r="A1089" s="19">
        <v>40686</v>
      </c>
      <c r="B1089" s="20">
        <v>10368.25</v>
      </c>
      <c r="C1089" s="20">
        <v>10612.55</v>
      </c>
      <c r="D1089" s="20">
        <v>10612.55</v>
      </c>
      <c r="E1089" s="20">
        <v>10339.950000000001</v>
      </c>
      <c r="F1089" s="20" t="s">
        <v>1013</v>
      </c>
      <c r="G1089" s="21">
        <v>-2.7699999999999999E-2</v>
      </c>
      <c r="H1089" s="15">
        <f t="shared" si="22"/>
        <v>-2.3019915100517718E-2</v>
      </c>
    </row>
    <row r="1090" spans="1:8" x14ac:dyDescent="0.3">
      <c r="A1090" s="26">
        <v>40687</v>
      </c>
      <c r="B1090" s="27">
        <v>10425.549999999999</v>
      </c>
      <c r="C1090" s="27">
        <v>10360.950000000001</v>
      </c>
      <c r="D1090" s="27">
        <v>10524.8</v>
      </c>
      <c r="E1090" s="27">
        <v>10360.75</v>
      </c>
      <c r="F1090" s="27" t="s">
        <v>1014</v>
      </c>
      <c r="G1090" s="28">
        <v>5.4999999999999997E-3</v>
      </c>
      <c r="H1090">
        <f t="shared" si="22"/>
        <v>6.2349494978740892E-3</v>
      </c>
    </row>
    <row r="1091" spans="1:8" x14ac:dyDescent="0.3">
      <c r="A1091" s="19">
        <v>40688</v>
      </c>
      <c r="B1091" s="20">
        <v>10355.799999999999</v>
      </c>
      <c r="C1091" s="20">
        <v>10427.15</v>
      </c>
      <c r="D1091" s="20">
        <v>10428.25</v>
      </c>
      <c r="E1091" s="20">
        <v>10340.65</v>
      </c>
      <c r="F1091" s="20" t="s">
        <v>1015</v>
      </c>
      <c r="G1091" s="21">
        <v>-6.7000000000000002E-3</v>
      </c>
      <c r="H1091">
        <f t="shared" si="22"/>
        <v>-6.8427134931405382E-3</v>
      </c>
    </row>
    <row r="1092" spans="1:8" x14ac:dyDescent="0.3">
      <c r="A1092" s="26">
        <v>40689</v>
      </c>
      <c r="B1092" s="27">
        <v>10468.299999999999</v>
      </c>
      <c r="C1092" s="27">
        <v>10404.049999999999</v>
      </c>
      <c r="D1092" s="27">
        <v>10501.9</v>
      </c>
      <c r="E1092" s="27">
        <v>10379.25</v>
      </c>
      <c r="F1092" s="27" t="s">
        <v>1016</v>
      </c>
      <c r="G1092" s="28">
        <v>1.09E-2</v>
      </c>
      <c r="H1092">
        <f t="shared" si="22"/>
        <v>6.1754797410623749E-3</v>
      </c>
    </row>
    <row r="1093" spans="1:8" x14ac:dyDescent="0.3">
      <c r="A1093" s="19">
        <v>40690</v>
      </c>
      <c r="B1093" s="20">
        <v>10722.65</v>
      </c>
      <c r="C1093" s="20">
        <v>10491.45</v>
      </c>
      <c r="D1093" s="20">
        <v>10735.2</v>
      </c>
      <c r="E1093" s="20">
        <v>10491.45</v>
      </c>
      <c r="F1093" s="20" t="s">
        <v>1017</v>
      </c>
      <c r="G1093" s="21">
        <v>2.4299999999999999E-2</v>
      </c>
      <c r="H1093" s="15">
        <f t="shared" si="22"/>
        <v>2.2036992026840799E-2</v>
      </c>
    </row>
    <row r="1094" spans="1:8" x14ac:dyDescent="0.3">
      <c r="A1094" s="26">
        <v>40693</v>
      </c>
      <c r="B1094" s="27">
        <v>10781.45</v>
      </c>
      <c r="C1094" s="27">
        <v>10742</v>
      </c>
      <c r="D1094" s="27">
        <v>10823.25</v>
      </c>
      <c r="E1094" s="27">
        <v>10715.1</v>
      </c>
      <c r="F1094" s="27" t="s">
        <v>1018</v>
      </c>
      <c r="G1094" s="28">
        <v>5.4999999999999997E-3</v>
      </c>
      <c r="H1094">
        <f t="shared" si="22"/>
        <v>3.6725004654627378E-3</v>
      </c>
    </row>
    <row r="1095" spans="1:8" x14ac:dyDescent="0.3">
      <c r="A1095" s="19">
        <v>40694</v>
      </c>
      <c r="B1095" s="20">
        <v>11020.85</v>
      </c>
      <c r="C1095" s="20">
        <v>10828.95</v>
      </c>
      <c r="D1095" s="20">
        <v>11036.75</v>
      </c>
      <c r="E1095" s="20">
        <v>10819.45</v>
      </c>
      <c r="F1095" s="20" t="s">
        <v>920</v>
      </c>
      <c r="G1095" s="21">
        <v>2.2200000000000001E-2</v>
      </c>
      <c r="H1095" s="15">
        <f t="shared" ref="H1095:H1158" si="23">(B1095-C1095)/C1095</f>
        <v>1.7721016349692226E-2</v>
      </c>
    </row>
    <row r="1096" spans="1:8" x14ac:dyDescent="0.3">
      <c r="A1096" s="26">
        <v>40695</v>
      </c>
      <c r="B1096" s="27">
        <v>11033.4</v>
      </c>
      <c r="C1096" s="27">
        <v>11011.2</v>
      </c>
      <c r="D1096" s="27">
        <v>11056.4</v>
      </c>
      <c r="E1096" s="27">
        <v>10959.1</v>
      </c>
      <c r="F1096" s="27" t="s">
        <v>1019</v>
      </c>
      <c r="G1096" s="28">
        <v>1.1000000000000001E-3</v>
      </c>
      <c r="H1096">
        <f t="shared" si="23"/>
        <v>2.0161290322579651E-3</v>
      </c>
    </row>
    <row r="1097" spans="1:8" x14ac:dyDescent="0.3">
      <c r="A1097" s="19">
        <v>40696</v>
      </c>
      <c r="B1097" s="20">
        <v>10839.25</v>
      </c>
      <c r="C1097" s="20">
        <v>10872.25</v>
      </c>
      <c r="D1097" s="20">
        <v>10881.4</v>
      </c>
      <c r="E1097" s="20">
        <v>10802.35</v>
      </c>
      <c r="F1097" s="20" t="s">
        <v>1020</v>
      </c>
      <c r="G1097" s="21">
        <v>-1.7600000000000001E-2</v>
      </c>
      <c r="H1097">
        <f t="shared" si="23"/>
        <v>-3.0352502931775853E-3</v>
      </c>
    </row>
    <row r="1098" spans="1:8" x14ac:dyDescent="0.3">
      <c r="A1098" s="26">
        <v>40697</v>
      </c>
      <c r="B1098" s="27">
        <v>10782</v>
      </c>
      <c r="C1098" s="27">
        <v>10860.25</v>
      </c>
      <c r="D1098" s="27">
        <v>10946.75</v>
      </c>
      <c r="E1098" s="27">
        <v>10751.1</v>
      </c>
      <c r="F1098" s="27" t="s">
        <v>843</v>
      </c>
      <c r="G1098" s="28">
        <v>-5.3E-3</v>
      </c>
      <c r="H1098">
        <f t="shared" si="23"/>
        <v>-7.2051748348334523E-3</v>
      </c>
    </row>
    <row r="1099" spans="1:8" x14ac:dyDescent="0.3">
      <c r="A1099" s="19">
        <v>40700</v>
      </c>
      <c r="B1099" s="20">
        <v>10854.65</v>
      </c>
      <c r="C1099" s="20">
        <v>10734.25</v>
      </c>
      <c r="D1099" s="20">
        <v>10873.9</v>
      </c>
      <c r="E1099" s="20">
        <v>10682.3</v>
      </c>
      <c r="F1099" s="20" t="s">
        <v>1021</v>
      </c>
      <c r="G1099" s="21">
        <v>6.7000000000000002E-3</v>
      </c>
      <c r="H1099">
        <f t="shared" si="23"/>
        <v>1.1216433379136841E-2</v>
      </c>
    </row>
    <row r="1100" spans="1:8" x14ac:dyDescent="0.3">
      <c r="A1100" s="26">
        <v>40701</v>
      </c>
      <c r="B1100" s="27">
        <v>10873.45</v>
      </c>
      <c r="C1100" s="27">
        <v>10799.35</v>
      </c>
      <c r="D1100" s="27">
        <v>10918.25</v>
      </c>
      <c r="E1100" s="27">
        <v>10796.15</v>
      </c>
      <c r="F1100" s="27" t="s">
        <v>1022</v>
      </c>
      <c r="G1100" s="28">
        <v>1.6999999999999999E-3</v>
      </c>
      <c r="H1100">
        <f t="shared" si="23"/>
        <v>6.8615240732081435E-3</v>
      </c>
    </row>
    <row r="1101" spans="1:8" x14ac:dyDescent="0.3">
      <c r="A1101" s="19">
        <v>40702</v>
      </c>
      <c r="B1101" s="20">
        <v>10791.45</v>
      </c>
      <c r="C1101" s="20">
        <v>10816.4</v>
      </c>
      <c r="D1101" s="20">
        <v>10882.3</v>
      </c>
      <c r="E1101" s="20">
        <v>10764.7</v>
      </c>
      <c r="F1101" s="20" t="s">
        <v>348</v>
      </c>
      <c r="G1101" s="21">
        <v>-7.4999999999999997E-3</v>
      </c>
      <c r="H1101">
        <f t="shared" si="23"/>
        <v>-2.3066824451757431E-3</v>
      </c>
    </row>
    <row r="1102" spans="1:8" x14ac:dyDescent="0.3">
      <c r="A1102" s="26">
        <v>40703</v>
      </c>
      <c r="B1102" s="27">
        <v>10785.4</v>
      </c>
      <c r="C1102" s="27">
        <v>10775.45</v>
      </c>
      <c r="D1102" s="27">
        <v>10850.35</v>
      </c>
      <c r="E1102" s="27">
        <v>10734.75</v>
      </c>
      <c r="F1102" s="27" t="s">
        <v>1023</v>
      </c>
      <c r="G1102" s="28">
        <v>-5.9999999999999995E-4</v>
      </c>
      <c r="H1102">
        <f t="shared" si="23"/>
        <v>9.2339531063657737E-4</v>
      </c>
    </row>
    <row r="1103" spans="1:8" x14ac:dyDescent="0.3">
      <c r="A1103" s="19">
        <v>40704</v>
      </c>
      <c r="B1103" s="20">
        <v>10714.25</v>
      </c>
      <c r="C1103" s="20">
        <v>10800.45</v>
      </c>
      <c r="D1103" s="20">
        <v>10814.85</v>
      </c>
      <c r="E1103" s="20">
        <v>10627.6</v>
      </c>
      <c r="F1103" s="20" t="s">
        <v>1024</v>
      </c>
      <c r="G1103" s="21">
        <v>-6.6E-3</v>
      </c>
      <c r="H1103">
        <f t="shared" si="23"/>
        <v>-7.9811489336093153E-3</v>
      </c>
    </row>
    <row r="1104" spans="1:8" x14ac:dyDescent="0.3">
      <c r="A1104" s="26">
        <v>40707</v>
      </c>
      <c r="B1104" s="27">
        <v>10717.5</v>
      </c>
      <c r="C1104" s="27">
        <v>10675.3</v>
      </c>
      <c r="D1104" s="27">
        <v>10757.4</v>
      </c>
      <c r="E1104" s="27">
        <v>10616.05</v>
      </c>
      <c r="F1104" s="27" t="s">
        <v>1025</v>
      </c>
      <c r="G1104" s="28">
        <v>2.9999999999999997E-4</v>
      </c>
      <c r="H1104">
        <f t="shared" si="23"/>
        <v>3.9530504997518316E-3</v>
      </c>
    </row>
    <row r="1105" spans="1:8" x14ac:dyDescent="0.3">
      <c r="A1105" s="19">
        <v>40708</v>
      </c>
      <c r="B1105" s="20">
        <v>10803.95</v>
      </c>
      <c r="C1105" s="20">
        <v>10737.3</v>
      </c>
      <c r="D1105" s="20">
        <v>10830.4</v>
      </c>
      <c r="E1105" s="20">
        <v>10737.3</v>
      </c>
      <c r="F1105" s="20" t="s">
        <v>1026</v>
      </c>
      <c r="G1105" s="21">
        <v>8.0999999999999996E-3</v>
      </c>
      <c r="H1105">
        <f t="shared" si="23"/>
        <v>6.2073333147068125E-3</v>
      </c>
    </row>
    <row r="1106" spans="1:8" x14ac:dyDescent="0.3">
      <c r="A1106" s="26">
        <v>40709</v>
      </c>
      <c r="B1106" s="27">
        <v>10626.65</v>
      </c>
      <c r="C1106" s="27">
        <v>10789.9</v>
      </c>
      <c r="D1106" s="27">
        <v>10795.85</v>
      </c>
      <c r="E1106" s="27">
        <v>10608.8</v>
      </c>
      <c r="F1106" s="27" t="s">
        <v>158</v>
      </c>
      <c r="G1106" s="28">
        <v>-1.6400000000000001E-2</v>
      </c>
      <c r="H1106">
        <f t="shared" si="23"/>
        <v>-1.5129889989712602E-2</v>
      </c>
    </row>
    <row r="1107" spans="1:8" x14ac:dyDescent="0.3">
      <c r="A1107" s="19">
        <v>40710</v>
      </c>
      <c r="B1107" s="20">
        <v>10572.15</v>
      </c>
      <c r="C1107" s="20">
        <v>10550.65</v>
      </c>
      <c r="D1107" s="20">
        <v>10706</v>
      </c>
      <c r="E1107" s="20">
        <v>10502.4</v>
      </c>
      <c r="F1107" s="20" t="s">
        <v>1027</v>
      </c>
      <c r="G1107" s="21">
        <v>-5.1000000000000004E-3</v>
      </c>
      <c r="H1107">
        <f t="shared" si="23"/>
        <v>2.0377891409534012E-3</v>
      </c>
    </row>
    <row r="1108" spans="1:8" x14ac:dyDescent="0.3">
      <c r="A1108" s="26">
        <v>40711</v>
      </c>
      <c r="B1108" s="27">
        <v>10598.25</v>
      </c>
      <c r="C1108" s="27">
        <v>10652.85</v>
      </c>
      <c r="D1108" s="27">
        <v>10652.85</v>
      </c>
      <c r="E1108" s="27">
        <v>10548.2</v>
      </c>
      <c r="F1108" s="27" t="s">
        <v>808</v>
      </c>
      <c r="G1108" s="28">
        <v>2.5000000000000001E-3</v>
      </c>
      <c r="H1108">
        <f t="shared" si="23"/>
        <v>-5.1253889804137257E-3</v>
      </c>
    </row>
    <row r="1109" spans="1:8" x14ac:dyDescent="0.3">
      <c r="A1109" s="19">
        <v>40714</v>
      </c>
      <c r="B1109" s="20">
        <v>10484.299999999999</v>
      </c>
      <c r="C1109" s="20">
        <v>10592.65</v>
      </c>
      <c r="D1109" s="20">
        <v>10618.4</v>
      </c>
      <c r="E1109" s="20">
        <v>10340.4</v>
      </c>
      <c r="F1109" s="20" t="s">
        <v>1028</v>
      </c>
      <c r="G1109" s="21">
        <v>-1.0800000000000001E-2</v>
      </c>
      <c r="H1109">
        <f t="shared" si="23"/>
        <v>-1.0228790718092297E-2</v>
      </c>
    </row>
    <row r="1110" spans="1:8" x14ac:dyDescent="0.3">
      <c r="A1110" s="26">
        <v>40715</v>
      </c>
      <c r="B1110" s="27">
        <v>10459.15</v>
      </c>
      <c r="C1110" s="27">
        <v>10503.75</v>
      </c>
      <c r="D1110" s="27">
        <v>10645.1</v>
      </c>
      <c r="E1110" s="27">
        <v>10426.85</v>
      </c>
      <c r="F1110" s="27" t="s">
        <v>1029</v>
      </c>
      <c r="G1110" s="28">
        <v>-2.3999999999999998E-3</v>
      </c>
      <c r="H1110">
        <f t="shared" si="23"/>
        <v>-4.2461025824110784E-3</v>
      </c>
    </row>
    <row r="1111" spans="1:8" x14ac:dyDescent="0.3">
      <c r="A1111" s="19">
        <v>40716</v>
      </c>
      <c r="B1111" s="20">
        <v>10475.200000000001</v>
      </c>
      <c r="C1111" s="20">
        <v>10526.4</v>
      </c>
      <c r="D1111" s="20">
        <v>10551.8</v>
      </c>
      <c r="E1111" s="20">
        <v>10435.049999999999</v>
      </c>
      <c r="F1111" s="20" t="s">
        <v>1030</v>
      </c>
      <c r="G1111" s="21">
        <v>1.5E-3</v>
      </c>
      <c r="H1111">
        <f t="shared" si="23"/>
        <v>-4.8639610883111899E-3</v>
      </c>
    </row>
    <row r="1112" spans="1:8" x14ac:dyDescent="0.3">
      <c r="A1112" s="26">
        <v>40717</v>
      </c>
      <c r="B1112" s="27">
        <v>10526.45</v>
      </c>
      <c r="C1112" s="27">
        <v>10453.1</v>
      </c>
      <c r="D1112" s="27">
        <v>10553.35</v>
      </c>
      <c r="E1112" s="27">
        <v>10421.65</v>
      </c>
      <c r="F1112" s="27" t="s">
        <v>259</v>
      </c>
      <c r="G1112" s="28">
        <v>4.8999999999999998E-3</v>
      </c>
      <c r="H1112">
        <f t="shared" si="23"/>
        <v>7.0170571409438696E-3</v>
      </c>
    </row>
    <row r="1113" spans="1:8" x14ac:dyDescent="0.3">
      <c r="A1113" s="19">
        <v>40718</v>
      </c>
      <c r="B1113" s="20">
        <v>10854.5</v>
      </c>
      <c r="C1113" s="20">
        <v>10576.5</v>
      </c>
      <c r="D1113" s="20">
        <v>10875.25</v>
      </c>
      <c r="E1113" s="20">
        <v>10576.5</v>
      </c>
      <c r="F1113" s="20" t="s">
        <v>1031</v>
      </c>
      <c r="G1113" s="21">
        <v>3.1199999999999999E-2</v>
      </c>
      <c r="H1113" s="15">
        <f t="shared" si="23"/>
        <v>2.628468775114641E-2</v>
      </c>
    </row>
    <row r="1114" spans="1:8" x14ac:dyDescent="0.3">
      <c r="A1114" s="26">
        <v>40721</v>
      </c>
      <c r="B1114" s="27">
        <v>11032.5</v>
      </c>
      <c r="C1114" s="27">
        <v>10808.9</v>
      </c>
      <c r="D1114" s="27">
        <v>11068.6</v>
      </c>
      <c r="E1114" s="27">
        <v>10774.1</v>
      </c>
      <c r="F1114" s="27" t="s">
        <v>1032</v>
      </c>
      <c r="G1114" s="28">
        <v>1.6400000000000001E-2</v>
      </c>
      <c r="H1114" s="15">
        <f t="shared" si="23"/>
        <v>2.0686656366512814E-2</v>
      </c>
    </row>
    <row r="1115" spans="1:8" x14ac:dyDescent="0.3">
      <c r="A1115" s="19">
        <v>40722</v>
      </c>
      <c r="B1115" s="20">
        <v>11054.05</v>
      </c>
      <c r="C1115" s="20">
        <v>11059.15</v>
      </c>
      <c r="D1115" s="20">
        <v>11114.2</v>
      </c>
      <c r="E1115" s="20">
        <v>10986.7</v>
      </c>
      <c r="F1115" s="20" t="s">
        <v>1033</v>
      </c>
      <c r="G1115" s="21">
        <v>2E-3</v>
      </c>
      <c r="H1115">
        <f t="shared" si="23"/>
        <v>-4.6115659883448222E-4</v>
      </c>
    </row>
    <row r="1116" spans="1:8" x14ac:dyDescent="0.3">
      <c r="A1116" s="26">
        <v>40723</v>
      </c>
      <c r="B1116" s="27">
        <v>11153.35</v>
      </c>
      <c r="C1116" s="27">
        <v>11110.35</v>
      </c>
      <c r="D1116" s="27">
        <v>11170.35</v>
      </c>
      <c r="E1116" s="27">
        <v>11090.55</v>
      </c>
      <c r="F1116" s="27" t="s">
        <v>842</v>
      </c>
      <c r="G1116" s="28">
        <v>8.9999999999999993E-3</v>
      </c>
      <c r="H1116">
        <f t="shared" si="23"/>
        <v>3.8702651131602515E-3</v>
      </c>
    </row>
    <row r="1117" spans="1:8" x14ac:dyDescent="0.3">
      <c r="A1117" s="19">
        <v>40724</v>
      </c>
      <c r="B1117" s="20">
        <v>11244.65</v>
      </c>
      <c r="C1117" s="20">
        <v>11183.25</v>
      </c>
      <c r="D1117" s="20">
        <v>11271.35</v>
      </c>
      <c r="E1117" s="20">
        <v>11149.2</v>
      </c>
      <c r="F1117" s="20" t="s">
        <v>1034</v>
      </c>
      <c r="G1117" s="21">
        <v>8.2000000000000007E-3</v>
      </c>
      <c r="H1117">
        <f t="shared" si="23"/>
        <v>5.490353877450619E-3</v>
      </c>
    </row>
    <row r="1118" spans="1:8" x14ac:dyDescent="0.3">
      <c r="A1118" s="26">
        <v>40725</v>
      </c>
      <c r="B1118" s="27">
        <v>11255</v>
      </c>
      <c r="C1118" s="27">
        <v>11359.95</v>
      </c>
      <c r="D1118" s="27">
        <v>11359.95</v>
      </c>
      <c r="E1118" s="27">
        <v>11190</v>
      </c>
      <c r="F1118" s="27" t="s">
        <v>203</v>
      </c>
      <c r="G1118" s="28">
        <v>8.9999999999999998E-4</v>
      </c>
      <c r="H1118">
        <f t="shared" si="23"/>
        <v>-9.2385970008671443E-3</v>
      </c>
    </row>
    <row r="1119" spans="1:8" x14ac:dyDescent="0.3">
      <c r="A1119" s="19">
        <v>40728</v>
      </c>
      <c r="B1119" s="20">
        <v>11379.8</v>
      </c>
      <c r="C1119" s="20">
        <v>11379.05</v>
      </c>
      <c r="D1119" s="20">
        <v>11401</v>
      </c>
      <c r="E1119" s="20">
        <v>11322.05</v>
      </c>
      <c r="F1119" s="20" t="s">
        <v>1035</v>
      </c>
      <c r="G1119" s="21">
        <v>1.11E-2</v>
      </c>
      <c r="H1119">
        <f t="shared" si="23"/>
        <v>6.5910598863701275E-5</v>
      </c>
    </row>
    <row r="1120" spans="1:8" x14ac:dyDescent="0.3">
      <c r="A1120" s="26">
        <v>40729</v>
      </c>
      <c r="B1120" s="27">
        <v>11406.1</v>
      </c>
      <c r="C1120" s="27">
        <v>11385.05</v>
      </c>
      <c r="D1120" s="27">
        <v>11431.7</v>
      </c>
      <c r="E1120" s="27">
        <v>11302.6</v>
      </c>
      <c r="F1120" s="27" t="s">
        <v>838</v>
      </c>
      <c r="G1120" s="28">
        <v>2.3E-3</v>
      </c>
      <c r="H1120">
        <f t="shared" si="23"/>
        <v>1.8489159028727228E-3</v>
      </c>
    </row>
    <row r="1121" spans="1:8" x14ac:dyDescent="0.3">
      <c r="A1121" s="19">
        <v>40730</v>
      </c>
      <c r="B1121" s="20">
        <v>11283.05</v>
      </c>
      <c r="C1121" s="20">
        <v>11379.2</v>
      </c>
      <c r="D1121" s="20">
        <v>11404.7</v>
      </c>
      <c r="E1121" s="20">
        <v>11255.05</v>
      </c>
      <c r="F1121" s="20" t="s">
        <v>1036</v>
      </c>
      <c r="G1121" s="21">
        <v>-1.0800000000000001E-2</v>
      </c>
      <c r="H1121">
        <f t="shared" si="23"/>
        <v>-8.4496273903263367E-3</v>
      </c>
    </row>
    <row r="1122" spans="1:8" x14ac:dyDescent="0.3">
      <c r="A1122" s="26">
        <v>40731</v>
      </c>
      <c r="B1122" s="27">
        <v>11426.1</v>
      </c>
      <c r="C1122" s="27">
        <v>11298</v>
      </c>
      <c r="D1122" s="27">
        <v>11446.55</v>
      </c>
      <c r="E1122" s="27">
        <v>11232.15</v>
      </c>
      <c r="F1122" s="27" t="s">
        <v>1037</v>
      </c>
      <c r="G1122" s="28">
        <v>1.2699999999999999E-2</v>
      </c>
      <c r="H1122">
        <f t="shared" si="23"/>
        <v>1.133828996282531E-2</v>
      </c>
    </row>
    <row r="1123" spans="1:8" x14ac:dyDescent="0.3">
      <c r="A1123" s="19">
        <v>40732</v>
      </c>
      <c r="B1123" s="20">
        <v>11285.15</v>
      </c>
      <c r="C1123" s="20">
        <v>11431.95</v>
      </c>
      <c r="D1123" s="20">
        <v>11451.25</v>
      </c>
      <c r="E1123" s="20">
        <v>11270</v>
      </c>
      <c r="F1123" s="20" t="s">
        <v>1038</v>
      </c>
      <c r="G1123" s="21">
        <v>-1.23E-2</v>
      </c>
      <c r="H1123">
        <f t="shared" si="23"/>
        <v>-1.2841203819121067E-2</v>
      </c>
    </row>
    <row r="1124" spans="1:8" x14ac:dyDescent="0.3">
      <c r="A1124" s="26">
        <v>40735</v>
      </c>
      <c r="B1124" s="27">
        <v>11135.5</v>
      </c>
      <c r="C1124" s="27">
        <v>11275</v>
      </c>
      <c r="D1124" s="27">
        <v>11275</v>
      </c>
      <c r="E1124" s="27">
        <v>11106.85</v>
      </c>
      <c r="F1124" s="27" t="s">
        <v>248</v>
      </c>
      <c r="G1124" s="28">
        <v>-1.3299999999999999E-2</v>
      </c>
      <c r="H1124">
        <f t="shared" si="23"/>
        <v>-1.2372505543237251E-2</v>
      </c>
    </row>
    <row r="1125" spans="1:8" x14ac:dyDescent="0.3">
      <c r="A1125" s="19">
        <v>40736</v>
      </c>
      <c r="B1125" s="20">
        <v>11022.55</v>
      </c>
      <c r="C1125" s="20">
        <v>11040.7</v>
      </c>
      <c r="D1125" s="20">
        <v>11131.75</v>
      </c>
      <c r="E1125" s="20">
        <v>10941.3</v>
      </c>
      <c r="F1125" s="20" t="s">
        <v>1037</v>
      </c>
      <c r="G1125" s="21">
        <v>-1.01E-2</v>
      </c>
      <c r="H1125">
        <f t="shared" si="23"/>
        <v>-1.6439175052307784E-3</v>
      </c>
    </row>
    <row r="1126" spans="1:8" x14ac:dyDescent="0.3">
      <c r="A1126" s="26">
        <v>40737</v>
      </c>
      <c r="B1126" s="27">
        <v>11142.25</v>
      </c>
      <c r="C1126" s="27">
        <v>11065.2</v>
      </c>
      <c r="D1126" s="27">
        <v>11164.25</v>
      </c>
      <c r="E1126" s="27">
        <v>11060.9</v>
      </c>
      <c r="F1126" s="27" t="s">
        <v>1039</v>
      </c>
      <c r="G1126" s="28">
        <v>1.09E-2</v>
      </c>
      <c r="H1126">
        <f t="shared" si="23"/>
        <v>6.9632722408993304E-3</v>
      </c>
    </row>
    <row r="1127" spans="1:8" x14ac:dyDescent="0.3">
      <c r="A1127" s="19">
        <v>40738</v>
      </c>
      <c r="B1127" s="20">
        <v>11263.8</v>
      </c>
      <c r="C1127" s="20">
        <v>11121.4</v>
      </c>
      <c r="D1127" s="20">
        <v>11385.35</v>
      </c>
      <c r="E1127" s="20">
        <v>11072.5</v>
      </c>
      <c r="F1127" s="20" t="s">
        <v>892</v>
      </c>
      <c r="G1127" s="21">
        <v>1.09E-2</v>
      </c>
      <c r="H1127">
        <f t="shared" si="23"/>
        <v>1.2804143363245602E-2</v>
      </c>
    </row>
    <row r="1128" spans="1:8" x14ac:dyDescent="0.3">
      <c r="A1128" s="26">
        <v>40739</v>
      </c>
      <c r="B1128" s="27">
        <v>11234.55</v>
      </c>
      <c r="C1128" s="27">
        <v>11249.4</v>
      </c>
      <c r="D1128" s="27">
        <v>11334.6</v>
      </c>
      <c r="E1128" s="27">
        <v>11195.5</v>
      </c>
      <c r="F1128" s="27" t="s">
        <v>1040</v>
      </c>
      <c r="G1128" s="28">
        <v>-2.5999999999999999E-3</v>
      </c>
      <c r="H1128">
        <f t="shared" si="23"/>
        <v>-1.3200704037548993E-3</v>
      </c>
    </row>
    <row r="1129" spans="1:8" x14ac:dyDescent="0.3">
      <c r="A1129" s="19">
        <v>40742</v>
      </c>
      <c r="B1129" s="20">
        <v>11228.85</v>
      </c>
      <c r="C1129" s="20">
        <v>11234.7</v>
      </c>
      <c r="D1129" s="20">
        <v>11277.45</v>
      </c>
      <c r="E1129" s="20">
        <v>11176.85</v>
      </c>
      <c r="F1129" s="20" t="s">
        <v>1041</v>
      </c>
      <c r="G1129" s="21">
        <v>-5.0000000000000001E-4</v>
      </c>
      <c r="H1129">
        <f t="shared" si="23"/>
        <v>-5.2070816310185086E-4</v>
      </c>
    </row>
    <row r="1130" spans="1:8" x14ac:dyDescent="0.3">
      <c r="A1130" s="26">
        <v>40743</v>
      </c>
      <c r="B1130" s="27">
        <v>11313.85</v>
      </c>
      <c r="C1130" s="27">
        <v>11230.05</v>
      </c>
      <c r="D1130" s="27">
        <v>11353.75</v>
      </c>
      <c r="E1130" s="27">
        <v>11204.75</v>
      </c>
      <c r="F1130" s="27" t="s">
        <v>374</v>
      </c>
      <c r="G1130" s="28">
        <v>7.6E-3</v>
      </c>
      <c r="H1130">
        <f t="shared" si="23"/>
        <v>7.4621217180690291E-3</v>
      </c>
    </row>
    <row r="1131" spans="1:8" x14ac:dyDescent="0.3">
      <c r="A1131" s="19">
        <v>40744</v>
      </c>
      <c r="B1131" s="20">
        <v>11164.7</v>
      </c>
      <c r="C1131" s="20">
        <v>11372.15</v>
      </c>
      <c r="D1131" s="20">
        <v>11388.5</v>
      </c>
      <c r="E1131" s="20">
        <v>11142.4</v>
      </c>
      <c r="F1131" s="20" t="s">
        <v>229</v>
      </c>
      <c r="G1131" s="21">
        <v>-1.32E-2</v>
      </c>
      <c r="H1131" s="15">
        <f t="shared" si="23"/>
        <v>-1.8241933143688653E-2</v>
      </c>
    </row>
    <row r="1132" spans="1:8" x14ac:dyDescent="0.3">
      <c r="A1132" s="26">
        <v>40745</v>
      </c>
      <c r="B1132" s="27">
        <v>11049.8</v>
      </c>
      <c r="C1132" s="27">
        <v>11159.1</v>
      </c>
      <c r="D1132" s="27">
        <v>11193.05</v>
      </c>
      <c r="E1132" s="27">
        <v>11021.7</v>
      </c>
      <c r="F1132" s="27" t="s">
        <v>1042</v>
      </c>
      <c r="G1132" s="28">
        <v>-1.03E-2</v>
      </c>
      <c r="H1132">
        <f t="shared" si="23"/>
        <v>-9.7946967049314989E-3</v>
      </c>
    </row>
    <row r="1133" spans="1:8" x14ac:dyDescent="0.3">
      <c r="A1133" s="19">
        <v>40746</v>
      </c>
      <c r="B1133" s="20">
        <v>11291.95</v>
      </c>
      <c r="C1133" s="20">
        <v>11110.75</v>
      </c>
      <c r="D1133" s="20">
        <v>11309.45</v>
      </c>
      <c r="E1133" s="20">
        <v>11105.7</v>
      </c>
      <c r="F1133" s="20" t="s">
        <v>1043</v>
      </c>
      <c r="G1133" s="21">
        <v>2.1899999999999999E-2</v>
      </c>
      <c r="H1133" s="15">
        <f t="shared" si="23"/>
        <v>1.6308530027225949E-2</v>
      </c>
    </row>
    <row r="1134" spans="1:8" x14ac:dyDescent="0.3">
      <c r="A1134" s="26">
        <v>40749</v>
      </c>
      <c r="B1134" s="27">
        <v>11391.8</v>
      </c>
      <c r="C1134" s="27">
        <v>11286.25</v>
      </c>
      <c r="D1134" s="27">
        <v>11433.1</v>
      </c>
      <c r="E1134" s="27">
        <v>11233.35</v>
      </c>
      <c r="F1134" s="27" t="s">
        <v>1044</v>
      </c>
      <c r="G1134" s="28">
        <v>8.8000000000000005E-3</v>
      </c>
      <c r="H1134">
        <f t="shared" si="23"/>
        <v>9.3520877173551252E-3</v>
      </c>
    </row>
    <row r="1135" spans="1:8" x14ac:dyDescent="0.3">
      <c r="A1135" s="19">
        <v>40750</v>
      </c>
      <c r="B1135" s="20">
        <v>11114.55</v>
      </c>
      <c r="C1135" s="20">
        <v>11397.95</v>
      </c>
      <c r="D1135" s="20">
        <v>11430.75</v>
      </c>
      <c r="E1135" s="20">
        <v>11068.2</v>
      </c>
      <c r="F1135" s="20" t="s">
        <v>1045</v>
      </c>
      <c r="G1135" s="21">
        <v>-2.4299999999999999E-2</v>
      </c>
      <c r="H1135" s="15">
        <f t="shared" si="23"/>
        <v>-2.4864120302335195E-2</v>
      </c>
    </row>
    <row r="1136" spans="1:8" x14ac:dyDescent="0.3">
      <c r="A1136" s="26">
        <v>40751</v>
      </c>
      <c r="B1136" s="27">
        <v>11000.15</v>
      </c>
      <c r="C1136" s="27">
        <v>11126.7</v>
      </c>
      <c r="D1136" s="27">
        <v>11139.65</v>
      </c>
      <c r="E1136" s="27">
        <v>10961.95</v>
      </c>
      <c r="F1136" s="27" t="s">
        <v>1046</v>
      </c>
      <c r="G1136" s="28">
        <v>-1.03E-2</v>
      </c>
      <c r="H1136">
        <f t="shared" si="23"/>
        <v>-1.1373542919284342E-2</v>
      </c>
    </row>
    <row r="1137" spans="1:8" x14ac:dyDescent="0.3">
      <c r="A1137" s="19">
        <v>40752</v>
      </c>
      <c r="B1137" s="20">
        <v>10828.5</v>
      </c>
      <c r="C1137" s="20">
        <v>10902.6</v>
      </c>
      <c r="D1137" s="20">
        <v>10954.25</v>
      </c>
      <c r="E1137" s="20">
        <v>10799.85</v>
      </c>
      <c r="F1137" s="20" t="s">
        <v>1047</v>
      </c>
      <c r="G1137" s="21">
        <v>-1.5599999999999999E-2</v>
      </c>
      <c r="H1137">
        <f t="shared" si="23"/>
        <v>-6.7965439436465025E-3</v>
      </c>
    </row>
    <row r="1138" spans="1:8" x14ac:dyDescent="0.3">
      <c r="A1138" s="26">
        <v>40753</v>
      </c>
      <c r="B1138" s="27">
        <v>10893.65</v>
      </c>
      <c r="C1138" s="27">
        <v>10820.65</v>
      </c>
      <c r="D1138" s="27">
        <v>10968.8</v>
      </c>
      <c r="E1138" s="27">
        <v>10758.4</v>
      </c>
      <c r="F1138" s="27" t="s">
        <v>1048</v>
      </c>
      <c r="G1138" s="28">
        <v>6.0000000000000001E-3</v>
      </c>
      <c r="H1138">
        <f t="shared" si="23"/>
        <v>6.7463599691330927E-3</v>
      </c>
    </row>
    <row r="1139" spans="1:8" x14ac:dyDescent="0.3">
      <c r="A1139" s="19">
        <v>40756</v>
      </c>
      <c r="B1139" s="20">
        <v>10939</v>
      </c>
      <c r="C1139" s="20">
        <v>11014.15</v>
      </c>
      <c r="D1139" s="20">
        <v>11064.9</v>
      </c>
      <c r="E1139" s="20">
        <v>10882.05</v>
      </c>
      <c r="F1139" s="20" t="s">
        <v>1049</v>
      </c>
      <c r="G1139" s="21">
        <v>4.1999999999999997E-3</v>
      </c>
      <c r="H1139">
        <f t="shared" si="23"/>
        <v>-6.8230412696394767E-3</v>
      </c>
    </row>
    <row r="1140" spans="1:8" x14ac:dyDescent="0.3">
      <c r="A1140" s="26">
        <v>40757</v>
      </c>
      <c r="B1140" s="27">
        <v>10743.3</v>
      </c>
      <c r="C1140" s="27">
        <v>10902.55</v>
      </c>
      <c r="D1140" s="27">
        <v>10902.55</v>
      </c>
      <c r="E1140" s="27">
        <v>10720.3</v>
      </c>
      <c r="F1140" s="27" t="s">
        <v>375</v>
      </c>
      <c r="G1140" s="28">
        <v>-1.7899999999999999E-2</v>
      </c>
      <c r="H1140">
        <f t="shared" si="23"/>
        <v>-1.4606674585303439E-2</v>
      </c>
    </row>
    <row r="1141" spans="1:8" x14ac:dyDescent="0.3">
      <c r="A1141" s="19">
        <v>40758</v>
      </c>
      <c r="B1141" s="20">
        <v>10639.55</v>
      </c>
      <c r="C1141" s="20">
        <v>10647.9</v>
      </c>
      <c r="D1141" s="20">
        <v>10686.4</v>
      </c>
      <c r="E1141" s="20">
        <v>10545.15</v>
      </c>
      <c r="F1141" s="20" t="s">
        <v>795</v>
      </c>
      <c r="G1141" s="21">
        <v>-9.7000000000000003E-3</v>
      </c>
      <c r="H1141">
        <f t="shared" si="23"/>
        <v>-7.8419218813102721E-4</v>
      </c>
    </row>
    <row r="1142" spans="1:8" x14ac:dyDescent="0.3">
      <c r="A1142" s="26">
        <v>40759</v>
      </c>
      <c r="B1142" s="27">
        <v>10537.05</v>
      </c>
      <c r="C1142" s="27">
        <v>10682.45</v>
      </c>
      <c r="D1142" s="27">
        <v>10765.95</v>
      </c>
      <c r="E1142" s="27">
        <v>10515.05</v>
      </c>
      <c r="F1142" s="27" t="s">
        <v>1050</v>
      </c>
      <c r="G1142" s="28">
        <v>-9.5999999999999992E-3</v>
      </c>
      <c r="H1142">
        <f t="shared" si="23"/>
        <v>-1.3611109810951743E-2</v>
      </c>
    </row>
    <row r="1143" spans="1:8" x14ac:dyDescent="0.3">
      <c r="A1143" s="19">
        <v>40760</v>
      </c>
      <c r="B1143" s="20">
        <v>10354.5</v>
      </c>
      <c r="C1143" s="20">
        <v>10306.1</v>
      </c>
      <c r="D1143" s="20">
        <v>10392.25</v>
      </c>
      <c r="E1143" s="20">
        <v>10150.299999999999</v>
      </c>
      <c r="F1143" s="20" t="s">
        <v>1051</v>
      </c>
      <c r="G1143" s="21">
        <v>-1.7299999999999999E-2</v>
      </c>
      <c r="H1143">
        <f t="shared" si="23"/>
        <v>4.6962478532131102E-3</v>
      </c>
    </row>
    <row r="1144" spans="1:8" x14ac:dyDescent="0.3">
      <c r="A1144" s="26">
        <v>40763</v>
      </c>
      <c r="B1144" s="27">
        <v>10232.299999999999</v>
      </c>
      <c r="C1144" s="27">
        <v>10121.4</v>
      </c>
      <c r="D1144" s="27">
        <v>10481.5</v>
      </c>
      <c r="E1144" s="27">
        <v>10072.450000000001</v>
      </c>
      <c r="F1144" s="27" t="s">
        <v>1052</v>
      </c>
      <c r="G1144" s="28">
        <v>-1.18E-2</v>
      </c>
      <c r="H1144">
        <f t="shared" si="23"/>
        <v>1.0956982235659062E-2</v>
      </c>
    </row>
    <row r="1145" spans="1:8" x14ac:dyDescent="0.3">
      <c r="A1145" s="19">
        <v>40764</v>
      </c>
      <c r="B1145" s="20">
        <v>10196.549999999999</v>
      </c>
      <c r="C1145" s="20">
        <v>9952.2000000000007</v>
      </c>
      <c r="D1145" s="20">
        <v>10424.25</v>
      </c>
      <c r="E1145" s="20">
        <v>9920.7999999999993</v>
      </c>
      <c r="F1145" s="20" t="s">
        <v>1053</v>
      </c>
      <c r="G1145" s="21">
        <v>-3.5000000000000001E-3</v>
      </c>
      <c r="H1145" s="15">
        <f t="shared" si="23"/>
        <v>2.4552360282148522E-2</v>
      </c>
    </row>
    <row r="1146" spans="1:8" x14ac:dyDescent="0.3">
      <c r="A1146" s="26">
        <v>40765</v>
      </c>
      <c r="B1146" s="27">
        <v>10463.200000000001</v>
      </c>
      <c r="C1146" s="27">
        <v>10516.45</v>
      </c>
      <c r="D1146" s="27">
        <v>10516.45</v>
      </c>
      <c r="E1146" s="27">
        <v>10393.700000000001</v>
      </c>
      <c r="F1146" s="27" t="s">
        <v>1054</v>
      </c>
      <c r="G1146" s="28">
        <v>2.6200000000000001E-2</v>
      </c>
      <c r="H1146">
        <f t="shared" si="23"/>
        <v>-5.0634957614023738E-3</v>
      </c>
    </row>
    <row r="1147" spans="1:8" x14ac:dyDescent="0.3">
      <c r="A1147" s="19">
        <v>40766</v>
      </c>
      <c r="B1147" s="20">
        <v>10338.799999999999</v>
      </c>
      <c r="C1147" s="20">
        <v>10419.4</v>
      </c>
      <c r="D1147" s="20">
        <v>10516.9</v>
      </c>
      <c r="E1147" s="20">
        <v>10323.5</v>
      </c>
      <c r="F1147" s="20" t="s">
        <v>1055</v>
      </c>
      <c r="G1147" s="21">
        <v>-1.1900000000000001E-2</v>
      </c>
      <c r="H1147">
        <f t="shared" si="23"/>
        <v>-7.7355701863831283E-3</v>
      </c>
    </row>
    <row r="1148" spans="1:8" x14ac:dyDescent="0.3">
      <c r="A1148" s="26">
        <v>40767</v>
      </c>
      <c r="B1148" s="27">
        <v>10182.700000000001</v>
      </c>
      <c r="C1148" s="27">
        <v>10469.15</v>
      </c>
      <c r="D1148" s="27">
        <v>10469.15</v>
      </c>
      <c r="E1148" s="27">
        <v>10131.65</v>
      </c>
      <c r="F1148" s="27" t="s">
        <v>1056</v>
      </c>
      <c r="G1148" s="28">
        <v>-1.5100000000000001E-2</v>
      </c>
      <c r="H1148" s="15">
        <f t="shared" si="23"/>
        <v>-2.7361342611386685E-2</v>
      </c>
    </row>
    <row r="1149" spans="1:8" x14ac:dyDescent="0.3">
      <c r="A1149" s="19">
        <v>40771</v>
      </c>
      <c r="B1149" s="20">
        <v>10056.4</v>
      </c>
      <c r="C1149" s="20">
        <v>10315.1</v>
      </c>
      <c r="D1149" s="20">
        <v>10315.1</v>
      </c>
      <c r="E1149" s="20">
        <v>10023</v>
      </c>
      <c r="F1149" s="20" t="s">
        <v>873</v>
      </c>
      <c r="G1149" s="21">
        <v>-1.24E-2</v>
      </c>
      <c r="H1149" s="15">
        <f t="shared" si="23"/>
        <v>-2.5079737472249491E-2</v>
      </c>
    </row>
    <row r="1150" spans="1:8" x14ac:dyDescent="0.3">
      <c r="A1150" s="26">
        <v>40772</v>
      </c>
      <c r="B1150" s="27">
        <v>9953.2000000000007</v>
      </c>
      <c r="C1150" s="27">
        <v>10050</v>
      </c>
      <c r="D1150" s="27">
        <v>10173.1</v>
      </c>
      <c r="E1150" s="27">
        <v>9869.75</v>
      </c>
      <c r="F1150" s="27" t="s">
        <v>1057</v>
      </c>
      <c r="G1150" s="28">
        <v>-1.03E-2</v>
      </c>
      <c r="H1150">
        <f t="shared" si="23"/>
        <v>-9.6318407960198273E-3</v>
      </c>
    </row>
    <row r="1151" spans="1:8" x14ac:dyDescent="0.3">
      <c r="A1151" s="19">
        <v>40773</v>
      </c>
      <c r="B1151" s="20">
        <v>9601.5</v>
      </c>
      <c r="C1151" s="20">
        <v>9987.6</v>
      </c>
      <c r="D1151" s="20">
        <v>10002.299999999999</v>
      </c>
      <c r="E1151" s="20">
        <v>9564.9500000000007</v>
      </c>
      <c r="F1151" s="20" t="s">
        <v>1058</v>
      </c>
      <c r="G1151" s="21">
        <v>-3.5299999999999998E-2</v>
      </c>
      <c r="H1151" s="15">
        <f t="shared" si="23"/>
        <v>-3.8657935840442186E-2</v>
      </c>
    </row>
    <row r="1152" spans="1:8" x14ac:dyDescent="0.3">
      <c r="A1152" s="26">
        <v>40774</v>
      </c>
      <c r="B1152" s="27">
        <v>9404.85</v>
      </c>
      <c r="C1152" s="27">
        <v>9452.7000000000007</v>
      </c>
      <c r="D1152" s="27">
        <v>9587.7000000000007</v>
      </c>
      <c r="E1152" s="27">
        <v>9280.25</v>
      </c>
      <c r="F1152" s="27" t="s">
        <v>1059</v>
      </c>
      <c r="G1152" s="28">
        <v>-2.0500000000000001E-2</v>
      </c>
      <c r="H1152">
        <f t="shared" si="23"/>
        <v>-5.0620457647021864E-3</v>
      </c>
    </row>
    <row r="1153" spans="1:8" x14ac:dyDescent="0.3">
      <c r="A1153" s="19">
        <v>40777</v>
      </c>
      <c r="B1153" s="20">
        <v>9407.35</v>
      </c>
      <c r="C1153" s="20">
        <v>9422.65</v>
      </c>
      <c r="D1153" s="20">
        <v>9466.1</v>
      </c>
      <c r="E1153" s="20">
        <v>9224.9500000000007</v>
      </c>
      <c r="F1153" s="20" t="s">
        <v>1060</v>
      </c>
      <c r="G1153" s="21">
        <v>2.9999999999999997E-4</v>
      </c>
      <c r="H1153">
        <f t="shared" si="23"/>
        <v>-1.6237470350696751E-3</v>
      </c>
    </row>
    <row r="1154" spans="1:8" x14ac:dyDescent="0.3">
      <c r="A1154" s="26">
        <v>40778</v>
      </c>
      <c r="B1154" s="27">
        <v>9488.7000000000007</v>
      </c>
      <c r="C1154" s="27">
        <v>9474.0499999999993</v>
      </c>
      <c r="D1154" s="27">
        <v>9523</v>
      </c>
      <c r="E1154" s="27">
        <v>9303.35</v>
      </c>
      <c r="F1154" s="27" t="s">
        <v>1061</v>
      </c>
      <c r="G1154" s="28">
        <v>8.6E-3</v>
      </c>
      <c r="H1154">
        <f t="shared" si="23"/>
        <v>1.546329183401128E-3</v>
      </c>
    </row>
    <row r="1155" spans="1:8" x14ac:dyDescent="0.3">
      <c r="A1155" s="19">
        <v>40779</v>
      </c>
      <c r="B1155" s="20">
        <v>9331.85</v>
      </c>
      <c r="C1155" s="20">
        <v>9453.0499999999993</v>
      </c>
      <c r="D1155" s="20">
        <v>9561.9</v>
      </c>
      <c r="E1155" s="20">
        <v>9275.15</v>
      </c>
      <c r="F1155" s="20" t="s">
        <v>680</v>
      </c>
      <c r="G1155" s="21">
        <v>-1.6500000000000001E-2</v>
      </c>
      <c r="H1155">
        <f t="shared" si="23"/>
        <v>-1.2821258747176722E-2</v>
      </c>
    </row>
    <row r="1156" spans="1:8" x14ac:dyDescent="0.3">
      <c r="A1156" s="26">
        <v>40780</v>
      </c>
      <c r="B1156" s="27">
        <v>9177.25</v>
      </c>
      <c r="C1156" s="27">
        <v>9393.35</v>
      </c>
      <c r="D1156" s="27">
        <v>9401.15</v>
      </c>
      <c r="E1156" s="27">
        <v>9134.9500000000007</v>
      </c>
      <c r="F1156" s="27" t="s">
        <v>1062</v>
      </c>
      <c r="G1156" s="28">
        <v>-1.66E-2</v>
      </c>
      <c r="H1156" s="15">
        <f t="shared" si="23"/>
        <v>-2.3005636966577456E-2</v>
      </c>
    </row>
    <row r="1157" spans="1:8" x14ac:dyDescent="0.3">
      <c r="A1157" s="19">
        <v>40781</v>
      </c>
      <c r="B1157" s="20">
        <v>8974.5499999999993</v>
      </c>
      <c r="C1157" s="20">
        <v>9186.4</v>
      </c>
      <c r="D1157" s="20">
        <v>9217.7000000000007</v>
      </c>
      <c r="E1157" s="20">
        <v>8917.9500000000007</v>
      </c>
      <c r="F1157" s="20" t="s">
        <v>943</v>
      </c>
      <c r="G1157" s="21">
        <v>-2.2100000000000002E-2</v>
      </c>
      <c r="H1157" s="15">
        <f t="shared" si="23"/>
        <v>-2.3061264477923928E-2</v>
      </c>
    </row>
    <row r="1158" spans="1:8" x14ac:dyDescent="0.3">
      <c r="A1158" s="26">
        <v>40784</v>
      </c>
      <c r="B1158" s="27">
        <v>9342.4500000000007</v>
      </c>
      <c r="C1158" s="27">
        <v>9099.85</v>
      </c>
      <c r="D1158" s="27">
        <v>9378.1</v>
      </c>
      <c r="E1158" s="27">
        <v>9099.85</v>
      </c>
      <c r="F1158" s="27" t="s">
        <v>1063</v>
      </c>
      <c r="G1158" s="28">
        <v>4.1000000000000002E-2</v>
      </c>
      <c r="H1158" s="15">
        <f t="shared" si="23"/>
        <v>2.6659780106265525E-2</v>
      </c>
    </row>
    <row r="1159" spans="1:8" x14ac:dyDescent="0.3">
      <c r="A1159" s="19">
        <v>40785</v>
      </c>
      <c r="B1159" s="20">
        <v>9533.4</v>
      </c>
      <c r="C1159" s="20">
        <v>9466.2999999999993</v>
      </c>
      <c r="D1159" s="20">
        <v>9565.2999999999993</v>
      </c>
      <c r="E1159" s="20">
        <v>9355.15</v>
      </c>
      <c r="F1159" s="20" t="s">
        <v>696</v>
      </c>
      <c r="G1159" s="21">
        <v>2.0400000000000001E-2</v>
      </c>
      <c r="H1159">
        <f t="shared" ref="H1159:H1222" si="24">(B1159-C1159)/C1159</f>
        <v>7.0883027159503046E-3</v>
      </c>
    </row>
    <row r="1160" spans="1:8" x14ac:dyDescent="0.3">
      <c r="A1160" s="26">
        <v>40788</v>
      </c>
      <c r="B1160" s="27">
        <v>9581.35</v>
      </c>
      <c r="C1160" s="27">
        <v>9707.4500000000007</v>
      </c>
      <c r="D1160" s="27">
        <v>9707.4500000000007</v>
      </c>
      <c r="E1160" s="27">
        <v>9490</v>
      </c>
      <c r="F1160" s="27" t="s">
        <v>1064</v>
      </c>
      <c r="G1160" s="28">
        <v>5.0000000000000001E-3</v>
      </c>
      <c r="H1160">
        <f t="shared" si="24"/>
        <v>-1.2990023126567775E-2</v>
      </c>
    </row>
    <row r="1161" spans="1:8" x14ac:dyDescent="0.3">
      <c r="A1161" s="19">
        <v>40791</v>
      </c>
      <c r="B1161" s="20">
        <v>9614.0499999999993</v>
      </c>
      <c r="C1161" s="20">
        <v>9509</v>
      </c>
      <c r="D1161" s="20">
        <v>9630.0499999999993</v>
      </c>
      <c r="E1161" s="20">
        <v>9448.75</v>
      </c>
      <c r="F1161" s="20" t="s">
        <v>1065</v>
      </c>
      <c r="G1161" s="21">
        <v>3.3999999999999998E-3</v>
      </c>
      <c r="H1161">
        <f t="shared" si="24"/>
        <v>1.104742875170883E-2</v>
      </c>
    </row>
    <row r="1162" spans="1:8" x14ac:dyDescent="0.3">
      <c r="A1162" s="26">
        <v>40792</v>
      </c>
      <c r="B1162" s="27">
        <v>9657.6</v>
      </c>
      <c r="C1162" s="27">
        <v>9556.9500000000007</v>
      </c>
      <c r="D1162" s="27">
        <v>9695.4500000000007</v>
      </c>
      <c r="E1162" s="27">
        <v>9364.6</v>
      </c>
      <c r="F1162" s="27" t="s">
        <v>1066</v>
      </c>
      <c r="G1162" s="28">
        <v>4.4999999999999997E-3</v>
      </c>
      <c r="H1162">
        <f t="shared" si="24"/>
        <v>1.0531602655658933E-2</v>
      </c>
    </row>
    <row r="1163" spans="1:8" x14ac:dyDescent="0.3">
      <c r="A1163" s="19">
        <v>40793</v>
      </c>
      <c r="B1163" s="20">
        <v>9858.9</v>
      </c>
      <c r="C1163" s="20">
        <v>9698.4</v>
      </c>
      <c r="D1163" s="20">
        <v>9906.7999999999993</v>
      </c>
      <c r="E1163" s="20">
        <v>9683.9500000000007</v>
      </c>
      <c r="F1163" s="20" t="s">
        <v>778</v>
      </c>
      <c r="G1163" s="21">
        <v>2.0799999999999999E-2</v>
      </c>
      <c r="H1163" s="15">
        <f t="shared" si="24"/>
        <v>1.6549121504578074E-2</v>
      </c>
    </row>
    <row r="1164" spans="1:8" x14ac:dyDescent="0.3">
      <c r="A1164" s="26">
        <v>40794</v>
      </c>
      <c r="B1164" s="27">
        <v>9920.0499999999993</v>
      </c>
      <c r="C1164" s="27">
        <v>9888.5499999999993</v>
      </c>
      <c r="D1164" s="27">
        <v>9940.25</v>
      </c>
      <c r="E1164" s="27">
        <v>9749.2000000000007</v>
      </c>
      <c r="F1164" s="27" t="s">
        <v>1067</v>
      </c>
      <c r="G1164" s="28">
        <v>6.1999999999999998E-3</v>
      </c>
      <c r="H1164">
        <f t="shared" si="24"/>
        <v>3.1855024245212899E-3</v>
      </c>
    </row>
    <row r="1165" spans="1:8" x14ac:dyDescent="0.3">
      <c r="A1165" s="19">
        <v>40795</v>
      </c>
      <c r="B1165" s="20">
        <v>9678.7000000000007</v>
      </c>
      <c r="C1165" s="20">
        <v>9947.1</v>
      </c>
      <c r="D1165" s="20">
        <v>9972</v>
      </c>
      <c r="E1165" s="20">
        <v>9647.6</v>
      </c>
      <c r="F1165" s="20" t="s">
        <v>1068</v>
      </c>
      <c r="G1165" s="21">
        <v>-2.4299999999999999E-2</v>
      </c>
      <c r="H1165" s="15">
        <f t="shared" si="24"/>
        <v>-2.6982738687657673E-2</v>
      </c>
    </row>
    <row r="1166" spans="1:8" x14ac:dyDescent="0.3">
      <c r="A1166" s="26">
        <v>40798</v>
      </c>
      <c r="B1166" s="27">
        <v>9395.25</v>
      </c>
      <c r="C1166" s="27">
        <v>9550.9500000000007</v>
      </c>
      <c r="D1166" s="27">
        <v>9550.9500000000007</v>
      </c>
      <c r="E1166" s="27">
        <v>9347.15</v>
      </c>
      <c r="F1166" s="27" t="s">
        <v>1069</v>
      </c>
      <c r="G1166" s="28">
        <v>-2.93E-2</v>
      </c>
      <c r="H1166">
        <f t="shared" si="24"/>
        <v>-1.6302043252241997E-2</v>
      </c>
    </row>
    <row r="1167" spans="1:8" x14ac:dyDescent="0.3">
      <c r="A1167" s="19">
        <v>40799</v>
      </c>
      <c r="B1167" s="20">
        <v>9339.7000000000007</v>
      </c>
      <c r="C1167" s="20">
        <v>9454.4500000000007</v>
      </c>
      <c r="D1167" s="20">
        <v>9567.5</v>
      </c>
      <c r="E1167" s="20">
        <v>9260.9</v>
      </c>
      <c r="F1167" s="20" t="s">
        <v>1070</v>
      </c>
      <c r="G1167" s="21">
        <v>-5.8999999999999999E-3</v>
      </c>
      <c r="H1167">
        <f t="shared" si="24"/>
        <v>-1.2137141769219784E-2</v>
      </c>
    </row>
    <row r="1168" spans="1:8" x14ac:dyDescent="0.3">
      <c r="A1168" s="26">
        <v>40800</v>
      </c>
      <c r="B1168" s="27">
        <v>9472.4500000000007</v>
      </c>
      <c r="C1168" s="27">
        <v>9365.0499999999993</v>
      </c>
      <c r="D1168" s="27">
        <v>9507.35</v>
      </c>
      <c r="E1168" s="27">
        <v>9267.5499999999993</v>
      </c>
      <c r="F1168" s="27" t="s">
        <v>1071</v>
      </c>
      <c r="G1168" s="28">
        <v>1.4200000000000001E-2</v>
      </c>
      <c r="H1168">
        <f t="shared" si="24"/>
        <v>1.1468171552741466E-2</v>
      </c>
    </row>
    <row r="1169" spans="1:8" x14ac:dyDescent="0.3">
      <c r="A1169" s="19">
        <v>40801</v>
      </c>
      <c r="B1169" s="20">
        <v>9660.35</v>
      </c>
      <c r="C1169" s="20">
        <v>9569.35</v>
      </c>
      <c r="D1169" s="20">
        <v>9708.7999999999993</v>
      </c>
      <c r="E1169" s="20">
        <v>9390.1</v>
      </c>
      <c r="F1169" s="20" t="s">
        <v>1072</v>
      </c>
      <c r="G1169" s="21">
        <v>1.9800000000000002E-2</v>
      </c>
      <c r="H1169">
        <f t="shared" si="24"/>
        <v>9.5095278153688595E-3</v>
      </c>
    </row>
    <row r="1170" spans="1:8" x14ac:dyDescent="0.3">
      <c r="A1170" s="26">
        <v>40802</v>
      </c>
      <c r="B1170" s="27">
        <v>9720.25</v>
      </c>
      <c r="C1170" s="27">
        <v>9744.65</v>
      </c>
      <c r="D1170" s="27">
        <v>9798.75</v>
      </c>
      <c r="E1170" s="27">
        <v>9590.15</v>
      </c>
      <c r="F1170" s="27" t="s">
        <v>1073</v>
      </c>
      <c r="G1170" s="28">
        <v>6.1999999999999998E-3</v>
      </c>
      <c r="H1170">
        <f t="shared" si="24"/>
        <v>-2.5039380583191432E-3</v>
      </c>
    </row>
    <row r="1171" spans="1:8" x14ac:dyDescent="0.3">
      <c r="A1171" s="19">
        <v>40805</v>
      </c>
      <c r="B1171" s="20">
        <v>9583.5499999999993</v>
      </c>
      <c r="C1171" s="20">
        <v>9664.35</v>
      </c>
      <c r="D1171" s="20">
        <v>9664.35</v>
      </c>
      <c r="E1171" s="20">
        <v>9545.85</v>
      </c>
      <c r="F1171" s="20" t="s">
        <v>1074</v>
      </c>
      <c r="G1171" s="21">
        <v>-1.41E-2</v>
      </c>
      <c r="H1171">
        <f t="shared" si="24"/>
        <v>-8.3606243565269352E-3</v>
      </c>
    </row>
    <row r="1172" spans="1:8" x14ac:dyDescent="0.3">
      <c r="A1172" s="26">
        <v>40806</v>
      </c>
      <c r="B1172" s="27">
        <v>9812.7000000000007</v>
      </c>
      <c r="C1172" s="27">
        <v>9589.35</v>
      </c>
      <c r="D1172" s="27">
        <v>9848.65</v>
      </c>
      <c r="E1172" s="27">
        <v>9578.6</v>
      </c>
      <c r="F1172" s="27" t="s">
        <v>1075</v>
      </c>
      <c r="G1172" s="28">
        <v>2.3900000000000001E-2</v>
      </c>
      <c r="H1172" s="15">
        <f t="shared" si="24"/>
        <v>2.3291463967839359E-2</v>
      </c>
    </row>
    <row r="1173" spans="1:8" x14ac:dyDescent="0.3">
      <c r="A1173" s="19">
        <v>40807</v>
      </c>
      <c r="B1173" s="20">
        <v>9929</v>
      </c>
      <c r="C1173" s="20">
        <v>9838.6</v>
      </c>
      <c r="D1173" s="20">
        <v>9962.9500000000007</v>
      </c>
      <c r="E1173" s="20">
        <v>9809.2999999999993</v>
      </c>
      <c r="F1173" s="20" t="s">
        <v>1076</v>
      </c>
      <c r="G1173" s="21">
        <v>1.1900000000000001E-2</v>
      </c>
      <c r="H1173">
        <f t="shared" si="24"/>
        <v>9.188299148252763E-3</v>
      </c>
    </row>
    <row r="1174" spans="1:8" x14ac:dyDescent="0.3">
      <c r="A1174" s="26">
        <v>40808</v>
      </c>
      <c r="B1174" s="27">
        <v>9520.6</v>
      </c>
      <c r="C1174" s="27">
        <v>9756.2000000000007</v>
      </c>
      <c r="D1174" s="27">
        <v>9756.2000000000007</v>
      </c>
      <c r="E1174" s="27">
        <v>9489.7000000000007</v>
      </c>
      <c r="F1174" s="27" t="s">
        <v>1077</v>
      </c>
      <c r="G1174" s="28">
        <v>-4.1099999999999998E-2</v>
      </c>
      <c r="H1174" s="15">
        <f t="shared" si="24"/>
        <v>-2.4148746438162436E-2</v>
      </c>
    </row>
    <row r="1175" spans="1:8" x14ac:dyDescent="0.3">
      <c r="A1175" s="19">
        <v>40809</v>
      </c>
      <c r="B1175" s="20">
        <v>9375.7000000000007</v>
      </c>
      <c r="C1175" s="20">
        <v>9418.7000000000007</v>
      </c>
      <c r="D1175" s="20">
        <v>9540.7999999999993</v>
      </c>
      <c r="E1175" s="20">
        <v>9284.65</v>
      </c>
      <c r="F1175" s="20" t="s">
        <v>1078</v>
      </c>
      <c r="G1175" s="21">
        <v>-1.52E-2</v>
      </c>
      <c r="H1175">
        <f t="shared" si="24"/>
        <v>-4.5653858812787322E-3</v>
      </c>
    </row>
    <row r="1176" spans="1:8" x14ac:dyDescent="0.3">
      <c r="A1176" s="26">
        <v>40812</v>
      </c>
      <c r="B1176" s="27">
        <v>9384.5</v>
      </c>
      <c r="C1176" s="27">
        <v>9373.9500000000007</v>
      </c>
      <c r="D1176" s="27">
        <v>9467.75</v>
      </c>
      <c r="E1176" s="27">
        <v>9165.7999999999993</v>
      </c>
      <c r="F1176" s="27" t="s">
        <v>1079</v>
      </c>
      <c r="G1176" s="28">
        <v>8.9999999999999998E-4</v>
      </c>
      <c r="H1176">
        <f t="shared" si="24"/>
        <v>1.1254593847843514E-3</v>
      </c>
    </row>
    <row r="1177" spans="1:8" x14ac:dyDescent="0.3">
      <c r="A1177" s="19">
        <v>40813</v>
      </c>
      <c r="B1177" s="20">
        <v>9619.9500000000007</v>
      </c>
      <c r="C1177" s="20">
        <v>9528.2999999999993</v>
      </c>
      <c r="D1177" s="20">
        <v>9661.5</v>
      </c>
      <c r="E1177" s="20">
        <v>9528.2999999999993</v>
      </c>
      <c r="F1177" s="20" t="s">
        <v>243</v>
      </c>
      <c r="G1177" s="21">
        <v>2.5100000000000001E-2</v>
      </c>
      <c r="H1177">
        <f t="shared" si="24"/>
        <v>9.6187147759832781E-3</v>
      </c>
    </row>
    <row r="1178" spans="1:8" x14ac:dyDescent="0.3">
      <c r="A1178" s="26">
        <v>40814</v>
      </c>
      <c r="B1178" s="27">
        <v>9512.15</v>
      </c>
      <c r="C1178" s="27">
        <v>9670.4500000000007</v>
      </c>
      <c r="D1178" s="27">
        <v>9675.65</v>
      </c>
      <c r="E1178" s="27">
        <v>9449</v>
      </c>
      <c r="F1178" s="27" t="s">
        <v>1080</v>
      </c>
      <c r="G1178" s="28">
        <v>-1.12E-2</v>
      </c>
      <c r="H1178">
        <f t="shared" si="24"/>
        <v>-1.6369455402799361E-2</v>
      </c>
    </row>
    <row r="1179" spans="1:8" x14ac:dyDescent="0.3">
      <c r="A1179" s="19">
        <v>40815</v>
      </c>
      <c r="B1179" s="20">
        <v>9653.4</v>
      </c>
      <c r="C1179" s="20">
        <v>9467.5499999999993</v>
      </c>
      <c r="D1179" s="20">
        <v>9688.65</v>
      </c>
      <c r="E1179" s="20">
        <v>9406.35</v>
      </c>
      <c r="F1179" s="20" t="s">
        <v>743</v>
      </c>
      <c r="G1179" s="21">
        <v>1.4800000000000001E-2</v>
      </c>
      <c r="H1179" s="15">
        <f t="shared" si="24"/>
        <v>1.9630210561338506E-2</v>
      </c>
    </row>
    <row r="1180" spans="1:8" x14ac:dyDescent="0.3">
      <c r="A1180" s="26">
        <v>40816</v>
      </c>
      <c r="B1180" s="27">
        <v>9468.2999999999993</v>
      </c>
      <c r="C1180" s="27">
        <v>9600.35</v>
      </c>
      <c r="D1180" s="27">
        <v>9635.65</v>
      </c>
      <c r="E1180" s="27">
        <v>9420.65</v>
      </c>
      <c r="F1180" s="27" t="s">
        <v>734</v>
      </c>
      <c r="G1180" s="28">
        <v>-1.9199999999999998E-2</v>
      </c>
      <c r="H1180">
        <f t="shared" si="24"/>
        <v>-1.3754706859645855E-2</v>
      </c>
    </row>
    <row r="1181" spans="1:8" x14ac:dyDescent="0.3">
      <c r="A1181" s="19">
        <v>40819</v>
      </c>
      <c r="B1181" s="20">
        <v>9185.9</v>
      </c>
      <c r="C1181" s="20">
        <v>9332.6</v>
      </c>
      <c r="D1181" s="20">
        <v>9332.6</v>
      </c>
      <c r="E1181" s="20">
        <v>9156.4500000000007</v>
      </c>
      <c r="F1181" s="20" t="s">
        <v>387</v>
      </c>
      <c r="G1181" s="21">
        <v>-2.98E-2</v>
      </c>
      <c r="H1181">
        <f t="shared" si="24"/>
        <v>-1.5719092214388351E-2</v>
      </c>
    </row>
    <row r="1182" spans="1:8" x14ac:dyDescent="0.3">
      <c r="A1182" s="26">
        <v>40820</v>
      </c>
      <c r="B1182" s="27">
        <v>8913.35</v>
      </c>
      <c r="C1182" s="27">
        <v>9135.0499999999993</v>
      </c>
      <c r="D1182" s="27">
        <v>9240.15</v>
      </c>
      <c r="E1182" s="27">
        <v>8818.0499999999993</v>
      </c>
      <c r="F1182" s="27" t="s">
        <v>1081</v>
      </c>
      <c r="G1182" s="28">
        <v>-2.9700000000000001E-2</v>
      </c>
      <c r="H1182" s="15">
        <f t="shared" si="24"/>
        <v>-2.4269161088335468E-2</v>
      </c>
    </row>
    <row r="1183" spans="1:8" x14ac:dyDescent="0.3">
      <c r="A1183" s="19">
        <v>40821</v>
      </c>
      <c r="B1183" s="20">
        <v>8701.2999999999993</v>
      </c>
      <c r="C1183" s="20">
        <v>8930.75</v>
      </c>
      <c r="D1183" s="20">
        <v>8991.7999999999993</v>
      </c>
      <c r="E1183" s="20">
        <v>8626.4500000000007</v>
      </c>
      <c r="F1183" s="20" t="s">
        <v>1082</v>
      </c>
      <c r="G1183" s="21">
        <v>-2.3800000000000002E-2</v>
      </c>
      <c r="H1183" s="15">
        <f t="shared" si="24"/>
        <v>-2.56921311200068E-2</v>
      </c>
    </row>
    <row r="1184" spans="1:8" x14ac:dyDescent="0.3">
      <c r="A1184" s="26">
        <v>40823</v>
      </c>
      <c r="B1184" s="27">
        <v>9038.25</v>
      </c>
      <c r="C1184" s="27">
        <v>8970.5499999999993</v>
      </c>
      <c r="D1184" s="27">
        <v>9120.0499999999993</v>
      </c>
      <c r="E1184" s="27">
        <v>8970.5499999999993</v>
      </c>
      <c r="F1184" s="27" t="s">
        <v>1083</v>
      </c>
      <c r="G1184" s="28">
        <v>3.8699999999999998E-2</v>
      </c>
      <c r="H1184">
        <f t="shared" si="24"/>
        <v>7.5469174130906947E-3</v>
      </c>
    </row>
    <row r="1185" spans="1:8" x14ac:dyDescent="0.3">
      <c r="A1185" s="19">
        <v>40826</v>
      </c>
      <c r="B1185" s="20">
        <v>9168.9</v>
      </c>
      <c r="C1185" s="20">
        <v>9051</v>
      </c>
      <c r="D1185" s="20">
        <v>9190.85</v>
      </c>
      <c r="E1185" s="20">
        <v>8982.9</v>
      </c>
      <c r="F1185" s="20" t="s">
        <v>1084</v>
      </c>
      <c r="G1185" s="21">
        <v>1.4500000000000001E-2</v>
      </c>
      <c r="H1185">
        <f t="shared" si="24"/>
        <v>1.3026184951938972E-2</v>
      </c>
    </row>
    <row r="1186" spans="1:8" x14ac:dyDescent="0.3">
      <c r="A1186" s="26">
        <v>40827</v>
      </c>
      <c r="B1186" s="27">
        <v>9178.65</v>
      </c>
      <c r="C1186" s="27">
        <v>9262.1</v>
      </c>
      <c r="D1186" s="27">
        <v>9363.2000000000007</v>
      </c>
      <c r="E1186" s="27">
        <v>9148.1</v>
      </c>
      <c r="F1186" s="27" t="s">
        <v>1080</v>
      </c>
      <c r="G1186" s="28">
        <v>1.1000000000000001E-3</v>
      </c>
      <c r="H1186">
        <f t="shared" si="24"/>
        <v>-9.0098357823820436E-3</v>
      </c>
    </row>
    <row r="1187" spans="1:8" x14ac:dyDescent="0.3">
      <c r="A1187" s="19">
        <v>40828</v>
      </c>
      <c r="B1187" s="20">
        <v>9482.2999999999993</v>
      </c>
      <c r="C1187" s="20">
        <v>9240.4</v>
      </c>
      <c r="D1187" s="20">
        <v>9514.2000000000007</v>
      </c>
      <c r="E1187" s="20">
        <v>9193.75</v>
      </c>
      <c r="F1187" s="20" t="s">
        <v>1085</v>
      </c>
      <c r="G1187" s="21">
        <v>3.3099999999999997E-2</v>
      </c>
      <c r="H1187" s="15">
        <f t="shared" si="24"/>
        <v>2.6178520410371806E-2</v>
      </c>
    </row>
    <row r="1188" spans="1:8" x14ac:dyDescent="0.3">
      <c r="A1188" s="26">
        <v>40829</v>
      </c>
      <c r="B1188" s="27">
        <v>9591.25</v>
      </c>
      <c r="C1188" s="27">
        <v>9594</v>
      </c>
      <c r="D1188" s="27">
        <v>9685.0499999999993</v>
      </c>
      <c r="E1188" s="27">
        <v>9547.1</v>
      </c>
      <c r="F1188" s="27" t="s">
        <v>1086</v>
      </c>
      <c r="G1188" s="28">
        <v>1.15E-2</v>
      </c>
      <c r="H1188">
        <f t="shared" si="24"/>
        <v>-2.8663748175943298E-4</v>
      </c>
    </row>
    <row r="1189" spans="1:8" x14ac:dyDescent="0.3">
      <c r="A1189" s="19">
        <v>40830</v>
      </c>
      <c r="B1189" s="20">
        <v>9660.4</v>
      </c>
      <c r="C1189" s="20">
        <v>9548.25</v>
      </c>
      <c r="D1189" s="20">
        <v>9691.85</v>
      </c>
      <c r="E1189" s="20">
        <v>9526.9500000000007</v>
      </c>
      <c r="F1189" s="20" t="s">
        <v>1087</v>
      </c>
      <c r="G1189" s="21">
        <v>7.1999999999999998E-3</v>
      </c>
      <c r="H1189">
        <f t="shared" si="24"/>
        <v>1.1745607833896226E-2</v>
      </c>
    </row>
    <row r="1190" spans="1:8" x14ac:dyDescent="0.3">
      <c r="A1190" s="26">
        <v>40833</v>
      </c>
      <c r="B1190" s="27">
        <v>9721.2999999999993</v>
      </c>
      <c r="C1190" s="27">
        <v>9717.35</v>
      </c>
      <c r="D1190" s="27">
        <v>9788.2000000000007</v>
      </c>
      <c r="E1190" s="27">
        <v>9666.35</v>
      </c>
      <c r="F1190" s="27" t="s">
        <v>155</v>
      </c>
      <c r="G1190" s="28">
        <v>6.3E-3</v>
      </c>
      <c r="H1190">
        <f t="shared" si="24"/>
        <v>4.064894235567216E-4</v>
      </c>
    </row>
    <row r="1191" spans="1:8" x14ac:dyDescent="0.3">
      <c r="A1191" s="19">
        <v>40834</v>
      </c>
      <c r="B1191" s="20">
        <v>9583.9</v>
      </c>
      <c r="C1191" s="20">
        <v>9625.5499999999993</v>
      </c>
      <c r="D1191" s="20">
        <v>9634.5499999999993</v>
      </c>
      <c r="E1191" s="20">
        <v>9492.9500000000007</v>
      </c>
      <c r="F1191" s="20" t="s">
        <v>1088</v>
      </c>
      <c r="G1191" s="21">
        <v>-1.41E-2</v>
      </c>
      <c r="H1191">
        <f t="shared" si="24"/>
        <v>-4.3270254686744794E-3</v>
      </c>
    </row>
    <row r="1192" spans="1:8" x14ac:dyDescent="0.3">
      <c r="A1192" s="26">
        <v>40835</v>
      </c>
      <c r="B1192" s="27">
        <v>9841.35</v>
      </c>
      <c r="C1192" s="27">
        <v>9673</v>
      </c>
      <c r="D1192" s="27">
        <v>9865.85</v>
      </c>
      <c r="E1192" s="27">
        <v>9673</v>
      </c>
      <c r="F1192" s="27" t="s">
        <v>1089</v>
      </c>
      <c r="G1192" s="28">
        <v>2.69E-2</v>
      </c>
      <c r="H1192" s="15">
        <f t="shared" si="24"/>
        <v>1.7404114545642547E-2</v>
      </c>
    </row>
    <row r="1193" spans="1:8" x14ac:dyDescent="0.3">
      <c r="A1193" s="19">
        <v>40836</v>
      </c>
      <c r="B1193" s="20">
        <v>9746.4</v>
      </c>
      <c r="C1193" s="20">
        <v>9722.85</v>
      </c>
      <c r="D1193" s="20">
        <v>9763.7999999999993</v>
      </c>
      <c r="E1193" s="20">
        <v>9618.35</v>
      </c>
      <c r="F1193" s="20" t="s">
        <v>386</v>
      </c>
      <c r="G1193" s="21">
        <v>-9.5999999999999992E-3</v>
      </c>
      <c r="H1193">
        <f t="shared" si="24"/>
        <v>2.4221293139356538E-3</v>
      </c>
    </row>
    <row r="1194" spans="1:8" x14ac:dyDescent="0.3">
      <c r="A1194" s="26">
        <v>40837</v>
      </c>
      <c r="B1194" s="27">
        <v>9695.35</v>
      </c>
      <c r="C1194" s="27">
        <v>9767.4</v>
      </c>
      <c r="D1194" s="27">
        <v>9811.35</v>
      </c>
      <c r="E1194" s="27">
        <v>9678.4</v>
      </c>
      <c r="F1194" s="27" t="s">
        <v>1090</v>
      </c>
      <c r="G1194" s="28">
        <v>-5.1999999999999998E-3</v>
      </c>
      <c r="H1194">
        <f t="shared" si="24"/>
        <v>-7.3765792329585434E-3</v>
      </c>
    </row>
    <row r="1195" spans="1:8" x14ac:dyDescent="0.3">
      <c r="A1195" s="19">
        <v>40840</v>
      </c>
      <c r="B1195" s="20">
        <v>9647.85</v>
      </c>
      <c r="C1195" s="20">
        <v>9819.5</v>
      </c>
      <c r="D1195" s="20">
        <v>9916.6</v>
      </c>
      <c r="E1195" s="20">
        <v>9606.75</v>
      </c>
      <c r="F1195" s="20" t="s">
        <v>288</v>
      </c>
      <c r="G1195" s="21">
        <v>-4.8999999999999998E-3</v>
      </c>
      <c r="H1195" s="15">
        <f t="shared" si="24"/>
        <v>-1.748052344824071E-2</v>
      </c>
    </row>
    <row r="1196" spans="1:8" x14ac:dyDescent="0.3">
      <c r="A1196" s="26">
        <v>40841</v>
      </c>
      <c r="B1196" s="27">
        <v>9511.6</v>
      </c>
      <c r="C1196" s="27">
        <v>9709.85</v>
      </c>
      <c r="D1196" s="27">
        <v>9817.1</v>
      </c>
      <c r="E1196" s="27">
        <v>9323</v>
      </c>
      <c r="F1196" s="27" t="s">
        <v>1091</v>
      </c>
      <c r="G1196" s="28">
        <v>-1.41E-2</v>
      </c>
      <c r="H1196" s="15">
        <f t="shared" si="24"/>
        <v>-2.0417411185548694E-2</v>
      </c>
    </row>
    <row r="1197" spans="1:8" x14ac:dyDescent="0.3">
      <c r="A1197" s="19">
        <v>40842</v>
      </c>
      <c r="B1197" s="20">
        <v>9546.6</v>
      </c>
      <c r="C1197" s="20">
        <v>9574.5499999999993</v>
      </c>
      <c r="D1197" s="20">
        <v>9607.2999999999993</v>
      </c>
      <c r="E1197" s="20">
        <v>9523.7000000000007</v>
      </c>
      <c r="F1197" s="20" t="s">
        <v>1092</v>
      </c>
      <c r="G1197" s="21">
        <v>3.7000000000000002E-3</v>
      </c>
      <c r="H1197">
        <f t="shared" si="24"/>
        <v>-2.9191972468678852E-3</v>
      </c>
    </row>
    <row r="1198" spans="1:8" x14ac:dyDescent="0.3">
      <c r="A1198" s="26">
        <v>40844</v>
      </c>
      <c r="B1198" s="27">
        <v>9917.0499999999993</v>
      </c>
      <c r="C1198" s="27">
        <v>9837.9500000000007</v>
      </c>
      <c r="D1198" s="27">
        <v>9932.4</v>
      </c>
      <c r="E1198" s="27">
        <v>9837.35</v>
      </c>
      <c r="F1198" s="27" t="s">
        <v>1093</v>
      </c>
      <c r="G1198" s="28">
        <v>3.8800000000000001E-2</v>
      </c>
      <c r="H1198">
        <f t="shared" si="24"/>
        <v>8.0402929472093813E-3</v>
      </c>
    </row>
    <row r="1199" spans="1:8" x14ac:dyDescent="0.3">
      <c r="A1199" s="19">
        <v>40847</v>
      </c>
      <c r="B1199" s="20">
        <v>9989.65</v>
      </c>
      <c r="C1199" s="20">
        <v>9932</v>
      </c>
      <c r="D1199" s="20">
        <v>10080.049999999999</v>
      </c>
      <c r="E1199" s="20">
        <v>9826.7999999999993</v>
      </c>
      <c r="F1199" s="20" t="s">
        <v>1094</v>
      </c>
      <c r="G1199" s="21">
        <v>7.3000000000000001E-3</v>
      </c>
      <c r="H1199">
        <f t="shared" si="24"/>
        <v>5.8044703987111994E-3</v>
      </c>
    </row>
    <row r="1200" spans="1:8" x14ac:dyDescent="0.3">
      <c r="A1200" s="26">
        <v>40848</v>
      </c>
      <c r="B1200" s="27">
        <v>9822.25</v>
      </c>
      <c r="C1200" s="27">
        <v>9898.4</v>
      </c>
      <c r="D1200" s="27">
        <v>9984.35</v>
      </c>
      <c r="E1200" s="27">
        <v>9782.7000000000007</v>
      </c>
      <c r="F1200" s="27" t="s">
        <v>1095</v>
      </c>
      <c r="G1200" s="28">
        <v>-1.6799999999999999E-2</v>
      </c>
      <c r="H1200">
        <f t="shared" si="24"/>
        <v>-7.6931625313181561E-3</v>
      </c>
    </row>
    <row r="1201" spans="1:8" x14ac:dyDescent="0.3">
      <c r="A1201" s="19">
        <v>40849</v>
      </c>
      <c r="B1201" s="20">
        <v>9781.0499999999993</v>
      </c>
      <c r="C1201" s="20">
        <v>9739.1</v>
      </c>
      <c r="D1201" s="20">
        <v>9888.7000000000007</v>
      </c>
      <c r="E1201" s="20">
        <v>9726.75</v>
      </c>
      <c r="F1201" s="20" t="s">
        <v>1096</v>
      </c>
      <c r="G1201" s="21">
        <v>-4.1999999999999997E-3</v>
      </c>
      <c r="H1201">
        <f t="shared" si="24"/>
        <v>4.3073795319894968E-3</v>
      </c>
    </row>
    <row r="1202" spans="1:8" x14ac:dyDescent="0.3">
      <c r="A1202" s="26">
        <v>40850</v>
      </c>
      <c r="B1202" s="27">
        <v>9782.5</v>
      </c>
      <c r="C1202" s="27">
        <v>9743.85</v>
      </c>
      <c r="D1202" s="27">
        <v>9814.65</v>
      </c>
      <c r="E1202" s="27">
        <v>9648.65</v>
      </c>
      <c r="F1202" s="27" t="s">
        <v>971</v>
      </c>
      <c r="G1202" s="28">
        <v>1E-4</v>
      </c>
      <c r="H1202">
        <f t="shared" si="24"/>
        <v>3.9666045762198343E-3</v>
      </c>
    </row>
    <row r="1203" spans="1:8" x14ac:dyDescent="0.3">
      <c r="A1203" s="19">
        <v>40851</v>
      </c>
      <c r="B1203" s="20">
        <v>9836.35</v>
      </c>
      <c r="C1203" s="20">
        <v>9887.9</v>
      </c>
      <c r="D1203" s="20">
        <v>9914.1</v>
      </c>
      <c r="E1203" s="20">
        <v>9808.1</v>
      </c>
      <c r="F1203" s="20" t="s">
        <v>394</v>
      </c>
      <c r="G1203" s="21">
        <v>5.4999999999999997E-3</v>
      </c>
      <c r="H1203">
        <f t="shared" si="24"/>
        <v>-5.213442692583792E-3</v>
      </c>
    </row>
    <row r="1204" spans="1:8" x14ac:dyDescent="0.3">
      <c r="A1204" s="26">
        <v>40855</v>
      </c>
      <c r="B1204" s="27">
        <v>9852.5499999999993</v>
      </c>
      <c r="C1204" s="27">
        <v>9855.9500000000007</v>
      </c>
      <c r="D1204" s="27">
        <v>9893.9500000000007</v>
      </c>
      <c r="E1204" s="27">
        <v>9732.85</v>
      </c>
      <c r="F1204" s="27" t="s">
        <v>1077</v>
      </c>
      <c r="G1204" s="28">
        <v>1.6000000000000001E-3</v>
      </c>
      <c r="H1204">
        <f t="shared" si="24"/>
        <v>-3.4496928251477078E-4</v>
      </c>
    </row>
    <row r="1205" spans="1:8" x14ac:dyDescent="0.3">
      <c r="A1205" s="19">
        <v>40856</v>
      </c>
      <c r="B1205" s="20">
        <v>9592.65</v>
      </c>
      <c r="C1205" s="20">
        <v>9896.15</v>
      </c>
      <c r="D1205" s="20">
        <v>9896.15</v>
      </c>
      <c r="E1205" s="20">
        <v>9565.1</v>
      </c>
      <c r="F1205" s="20" t="s">
        <v>1097</v>
      </c>
      <c r="G1205" s="21">
        <v>-2.64E-2</v>
      </c>
      <c r="H1205" s="15">
        <f t="shared" si="24"/>
        <v>-3.0668492292457168E-2</v>
      </c>
    </row>
    <row r="1206" spans="1:8" x14ac:dyDescent="0.3">
      <c r="A1206" s="26">
        <v>40858</v>
      </c>
      <c r="B1206" s="27">
        <v>9292.5499999999993</v>
      </c>
      <c r="C1206" s="27">
        <v>9553</v>
      </c>
      <c r="D1206" s="27">
        <v>9571.85</v>
      </c>
      <c r="E1206" s="27">
        <v>9270.35</v>
      </c>
      <c r="F1206" s="27" t="s">
        <v>765</v>
      </c>
      <c r="G1206" s="28">
        <v>-3.1300000000000001E-2</v>
      </c>
      <c r="H1206" s="15">
        <f t="shared" si="24"/>
        <v>-2.7263686799958206E-2</v>
      </c>
    </row>
    <row r="1207" spans="1:8" x14ac:dyDescent="0.3">
      <c r="A1207" s="19">
        <v>40861</v>
      </c>
      <c r="B1207" s="20">
        <v>9275</v>
      </c>
      <c r="C1207" s="20">
        <v>9416.35</v>
      </c>
      <c r="D1207" s="20">
        <v>9458.35</v>
      </c>
      <c r="E1207" s="20">
        <v>9254.2999999999993</v>
      </c>
      <c r="F1207" s="20" t="s">
        <v>731</v>
      </c>
      <c r="G1207" s="21">
        <v>-1.9E-3</v>
      </c>
      <c r="H1207">
        <f t="shared" si="24"/>
        <v>-1.5011124267895772E-2</v>
      </c>
    </row>
    <row r="1208" spans="1:8" x14ac:dyDescent="0.3">
      <c r="A1208" s="26">
        <v>40862</v>
      </c>
      <c r="B1208" s="27">
        <v>9085.7000000000007</v>
      </c>
      <c r="C1208" s="27">
        <v>9254.75</v>
      </c>
      <c r="D1208" s="27">
        <v>9308.5</v>
      </c>
      <c r="E1208" s="27">
        <v>9062.4</v>
      </c>
      <c r="F1208" s="27" t="s">
        <v>550</v>
      </c>
      <c r="G1208" s="28">
        <v>-2.0400000000000001E-2</v>
      </c>
      <c r="H1208" s="15">
        <f t="shared" si="24"/>
        <v>-1.8266295685999002E-2</v>
      </c>
    </row>
    <row r="1209" spans="1:8" x14ac:dyDescent="0.3">
      <c r="A1209" s="19">
        <v>40863</v>
      </c>
      <c r="B1209" s="20">
        <v>9061.5499999999993</v>
      </c>
      <c r="C1209" s="20">
        <v>9055.6</v>
      </c>
      <c r="D1209" s="20">
        <v>9145.65</v>
      </c>
      <c r="E1209" s="20">
        <v>8957.0499999999993</v>
      </c>
      <c r="F1209" s="20" t="s">
        <v>1098</v>
      </c>
      <c r="G1209" s="21">
        <v>-2.7000000000000001E-3</v>
      </c>
      <c r="H1209">
        <f t="shared" si="24"/>
        <v>6.5705198992876328E-4</v>
      </c>
    </row>
    <row r="1210" spans="1:8" x14ac:dyDescent="0.3">
      <c r="A1210" s="26">
        <v>40864</v>
      </c>
      <c r="B1210" s="27">
        <v>8930.9</v>
      </c>
      <c r="C1210" s="27">
        <v>9049.2999999999993</v>
      </c>
      <c r="D1210" s="27">
        <v>9124.9</v>
      </c>
      <c r="E1210" s="27">
        <v>8899.65</v>
      </c>
      <c r="F1210" s="27" t="s">
        <v>174</v>
      </c>
      <c r="G1210" s="28">
        <v>-1.44E-2</v>
      </c>
      <c r="H1210">
        <f t="shared" si="24"/>
        <v>-1.3083884941376642E-2</v>
      </c>
    </row>
    <row r="1211" spans="1:8" x14ac:dyDescent="0.3">
      <c r="A1211" s="19">
        <v>40865</v>
      </c>
      <c r="B1211" s="20">
        <v>8850.25</v>
      </c>
      <c r="C1211" s="20">
        <v>8867.7999999999993</v>
      </c>
      <c r="D1211" s="20">
        <v>8872.65</v>
      </c>
      <c r="E1211" s="20">
        <v>8706</v>
      </c>
      <c r="F1211" s="20" t="s">
        <v>1099</v>
      </c>
      <c r="G1211" s="21">
        <v>-8.9999999999999993E-3</v>
      </c>
      <c r="H1211">
        <f t="shared" si="24"/>
        <v>-1.9790703443919883E-3</v>
      </c>
    </row>
    <row r="1212" spans="1:8" x14ac:dyDescent="0.3">
      <c r="A1212" s="26">
        <v>40868</v>
      </c>
      <c r="B1212" s="27">
        <v>8554.15</v>
      </c>
      <c r="C1212" s="27">
        <v>8806.7000000000007</v>
      </c>
      <c r="D1212" s="27">
        <v>8806.7000000000007</v>
      </c>
      <c r="E1212" s="27">
        <v>8522.2999999999993</v>
      </c>
      <c r="F1212" s="27" t="s">
        <v>1100</v>
      </c>
      <c r="G1212" s="28">
        <v>-3.3500000000000002E-2</v>
      </c>
      <c r="H1212" s="15">
        <f t="shared" si="24"/>
        <v>-2.8677029988531579E-2</v>
      </c>
    </row>
    <row r="1213" spans="1:8" x14ac:dyDescent="0.3">
      <c r="A1213" s="19">
        <v>40869</v>
      </c>
      <c r="B1213" s="20">
        <v>8611.7000000000007</v>
      </c>
      <c r="C1213" s="20">
        <v>8603.85</v>
      </c>
      <c r="D1213" s="20">
        <v>8698.2000000000007</v>
      </c>
      <c r="E1213" s="20">
        <v>8544.0499999999993</v>
      </c>
      <c r="F1213" s="20" t="s">
        <v>1101</v>
      </c>
      <c r="G1213" s="21">
        <v>6.7000000000000002E-3</v>
      </c>
      <c r="H1213">
        <f t="shared" si="24"/>
        <v>9.1238224748227403E-4</v>
      </c>
    </row>
    <row r="1214" spans="1:8" x14ac:dyDescent="0.3">
      <c r="A1214" s="26">
        <v>40870</v>
      </c>
      <c r="B1214" s="27">
        <v>8399.2999999999993</v>
      </c>
      <c r="C1214" s="27">
        <v>8556.4</v>
      </c>
      <c r="D1214" s="27">
        <v>8556.4</v>
      </c>
      <c r="E1214" s="27">
        <v>8240.4500000000007</v>
      </c>
      <c r="F1214" s="27" t="s">
        <v>556</v>
      </c>
      <c r="G1214" s="28">
        <v>-2.47E-2</v>
      </c>
      <c r="H1214" s="15">
        <f t="shared" si="24"/>
        <v>-1.8360525454630496E-2</v>
      </c>
    </row>
    <row r="1215" spans="1:8" x14ac:dyDescent="0.3">
      <c r="A1215" s="19">
        <v>40871</v>
      </c>
      <c r="B1215" s="20">
        <v>8472.5</v>
      </c>
      <c r="C1215" s="20">
        <v>8412.5499999999993</v>
      </c>
      <c r="D1215" s="20">
        <v>8504.4</v>
      </c>
      <c r="E1215" s="20">
        <v>8276.75</v>
      </c>
      <c r="F1215" s="20" t="s">
        <v>1102</v>
      </c>
      <c r="G1215" s="21">
        <v>8.6999999999999994E-3</v>
      </c>
      <c r="H1215">
        <f t="shared" si="24"/>
        <v>7.1262577934158768E-3</v>
      </c>
    </row>
    <row r="1216" spans="1:8" x14ac:dyDescent="0.3">
      <c r="A1216" s="26">
        <v>40872</v>
      </c>
      <c r="B1216" s="27">
        <v>8488.6</v>
      </c>
      <c r="C1216" s="27">
        <v>8438.2000000000007</v>
      </c>
      <c r="D1216" s="27">
        <v>8558.6</v>
      </c>
      <c r="E1216" s="27">
        <v>8360.5499999999993</v>
      </c>
      <c r="F1216" s="27" t="s">
        <v>1103</v>
      </c>
      <c r="G1216" s="28">
        <v>1.9E-3</v>
      </c>
      <c r="H1216">
        <f t="shared" si="24"/>
        <v>5.972837809011357E-3</v>
      </c>
    </row>
    <row r="1217" spans="1:8" x14ac:dyDescent="0.3">
      <c r="A1217" s="19">
        <v>40875</v>
      </c>
      <c r="B1217" s="20">
        <v>8793.15</v>
      </c>
      <c r="C1217" s="20">
        <v>8598.7000000000007</v>
      </c>
      <c r="D1217" s="20">
        <v>8809.9500000000007</v>
      </c>
      <c r="E1217" s="20">
        <v>8598.7000000000007</v>
      </c>
      <c r="F1217" s="20" t="s">
        <v>1104</v>
      </c>
      <c r="G1217" s="21">
        <v>3.5900000000000001E-2</v>
      </c>
      <c r="H1217" s="15">
        <f t="shared" si="24"/>
        <v>2.2613883494016409E-2</v>
      </c>
    </row>
    <row r="1218" spans="1:8" x14ac:dyDescent="0.3">
      <c r="A1218" s="26">
        <v>40876</v>
      </c>
      <c r="B1218" s="27">
        <v>8623.9</v>
      </c>
      <c r="C1218" s="27">
        <v>8824.5499999999993</v>
      </c>
      <c r="D1218" s="27">
        <v>8843.9</v>
      </c>
      <c r="E1218" s="27">
        <v>8587.4500000000007</v>
      </c>
      <c r="F1218" s="27" t="s">
        <v>1105</v>
      </c>
      <c r="G1218" s="28">
        <v>-1.9199999999999998E-2</v>
      </c>
      <c r="H1218" s="15">
        <f t="shared" si="24"/>
        <v>-2.2737703338980418E-2</v>
      </c>
    </row>
    <row r="1219" spans="1:8" x14ac:dyDescent="0.3">
      <c r="A1219" s="19">
        <v>40877</v>
      </c>
      <c r="B1219" s="20">
        <v>8564.1</v>
      </c>
      <c r="C1219" s="20">
        <v>8529.0499999999993</v>
      </c>
      <c r="D1219" s="20">
        <v>8704.1</v>
      </c>
      <c r="E1219" s="20">
        <v>8490.35</v>
      </c>
      <c r="F1219" s="20" t="s">
        <v>1106</v>
      </c>
      <c r="G1219" s="21">
        <v>-6.8999999999999999E-3</v>
      </c>
      <c r="H1219">
        <f t="shared" si="24"/>
        <v>4.1094846436591521E-3</v>
      </c>
    </row>
    <row r="1220" spans="1:8" x14ac:dyDescent="0.3">
      <c r="A1220" s="26">
        <v>40878</v>
      </c>
      <c r="B1220" s="27">
        <v>8895.2999999999993</v>
      </c>
      <c r="C1220" s="27">
        <v>8872.7999999999993</v>
      </c>
      <c r="D1220" s="27">
        <v>9033.85</v>
      </c>
      <c r="E1220" s="27">
        <v>8821.5</v>
      </c>
      <c r="F1220" s="27" t="s">
        <v>1107</v>
      </c>
      <c r="G1220" s="28">
        <v>3.8699999999999998E-2</v>
      </c>
      <c r="H1220">
        <f t="shared" si="24"/>
        <v>2.5358398701649989E-3</v>
      </c>
    </row>
    <row r="1221" spans="1:8" x14ac:dyDescent="0.3">
      <c r="A1221" s="19">
        <v>40879</v>
      </c>
      <c r="B1221" s="20">
        <v>9172.75</v>
      </c>
      <c r="C1221" s="20">
        <v>8924.15</v>
      </c>
      <c r="D1221" s="20">
        <v>9200.65</v>
      </c>
      <c r="E1221" s="20">
        <v>8859.65</v>
      </c>
      <c r="F1221" s="20" t="s">
        <v>444</v>
      </c>
      <c r="G1221" s="21">
        <v>3.1199999999999999E-2</v>
      </c>
      <c r="H1221" s="15">
        <f t="shared" si="24"/>
        <v>2.7856994783816987E-2</v>
      </c>
    </row>
    <row r="1222" spans="1:8" x14ac:dyDescent="0.3">
      <c r="A1222" s="26">
        <v>40882</v>
      </c>
      <c r="B1222" s="27">
        <v>9173.75</v>
      </c>
      <c r="C1222" s="27">
        <v>9154.9</v>
      </c>
      <c r="D1222" s="27">
        <v>9215.4</v>
      </c>
      <c r="E1222" s="27">
        <v>9073.7999999999993</v>
      </c>
      <c r="F1222" s="27" t="s">
        <v>174</v>
      </c>
      <c r="G1222" s="28">
        <v>1E-4</v>
      </c>
      <c r="H1222">
        <f t="shared" si="24"/>
        <v>2.0590066521753774E-3</v>
      </c>
    </row>
    <row r="1223" spans="1:8" x14ac:dyDescent="0.3">
      <c r="A1223" s="19">
        <v>40884</v>
      </c>
      <c r="B1223" s="20">
        <v>9176.25</v>
      </c>
      <c r="C1223" s="20">
        <v>9235.35</v>
      </c>
      <c r="D1223" s="20">
        <v>9273.1</v>
      </c>
      <c r="E1223" s="20">
        <v>9133.5499999999993</v>
      </c>
      <c r="F1223" s="20" t="s">
        <v>432</v>
      </c>
      <c r="G1223" s="21">
        <v>2.9999999999999997E-4</v>
      </c>
      <c r="H1223">
        <f t="shared" ref="H1223:H1286" si="25">(B1223-C1223)/C1223</f>
        <v>-6.399324335298647E-3</v>
      </c>
    </row>
    <row r="1224" spans="1:8" x14ac:dyDescent="0.3">
      <c r="A1224" s="26">
        <v>40885</v>
      </c>
      <c r="B1224" s="27">
        <v>8915.7000000000007</v>
      </c>
      <c r="C1224" s="27">
        <v>9126.4500000000007</v>
      </c>
      <c r="D1224" s="27">
        <v>9153.4</v>
      </c>
      <c r="E1224" s="27">
        <v>8871.25</v>
      </c>
      <c r="F1224" s="27" t="s">
        <v>1108</v>
      </c>
      <c r="G1224" s="28">
        <v>-2.8400000000000002E-2</v>
      </c>
      <c r="H1224" s="15">
        <f t="shared" si="25"/>
        <v>-2.3092220962148479E-2</v>
      </c>
    </row>
    <row r="1225" spans="1:8" x14ac:dyDescent="0.3">
      <c r="A1225" s="19">
        <v>40886</v>
      </c>
      <c r="B1225" s="20">
        <v>8811.1</v>
      </c>
      <c r="C1225" s="20">
        <v>8786.35</v>
      </c>
      <c r="D1225" s="20">
        <v>8932</v>
      </c>
      <c r="E1225" s="20">
        <v>8689.85</v>
      </c>
      <c r="F1225" s="20" t="s">
        <v>743</v>
      </c>
      <c r="G1225" s="21">
        <v>-1.17E-2</v>
      </c>
      <c r="H1225">
        <f t="shared" si="25"/>
        <v>2.8168693484780368E-3</v>
      </c>
    </row>
    <row r="1226" spans="1:8" x14ac:dyDescent="0.3">
      <c r="A1226" s="26">
        <v>40889</v>
      </c>
      <c r="B1226" s="27">
        <v>8543.4</v>
      </c>
      <c r="C1226" s="27">
        <v>8900.9</v>
      </c>
      <c r="D1226" s="27">
        <v>8920.25</v>
      </c>
      <c r="E1226" s="27">
        <v>8504.4500000000007</v>
      </c>
      <c r="F1226" s="27" t="s">
        <v>1109</v>
      </c>
      <c r="G1226" s="28">
        <v>-3.04E-2</v>
      </c>
      <c r="H1226" s="15">
        <f t="shared" si="25"/>
        <v>-4.0164477749441069E-2</v>
      </c>
    </row>
    <row r="1227" spans="1:8" x14ac:dyDescent="0.3">
      <c r="A1227" s="19">
        <v>40890</v>
      </c>
      <c r="B1227" s="20">
        <v>8571.9500000000007</v>
      </c>
      <c r="C1227" s="20">
        <v>8475.85</v>
      </c>
      <c r="D1227" s="20">
        <v>8642.35</v>
      </c>
      <c r="E1227" s="20">
        <v>8393.2999999999993</v>
      </c>
      <c r="F1227" s="20" t="s">
        <v>421</v>
      </c>
      <c r="G1227" s="21">
        <v>3.3E-3</v>
      </c>
      <c r="H1227">
        <f t="shared" si="25"/>
        <v>1.1338095884188649E-2</v>
      </c>
    </row>
    <row r="1228" spans="1:8" x14ac:dyDescent="0.3">
      <c r="A1228" s="26">
        <v>40891</v>
      </c>
      <c r="B1228" s="27">
        <v>8533</v>
      </c>
      <c r="C1228" s="27">
        <v>8549.5499999999993</v>
      </c>
      <c r="D1228" s="27">
        <v>8696.9</v>
      </c>
      <c r="E1228" s="27">
        <v>8482.9500000000007</v>
      </c>
      <c r="F1228" s="27" t="s">
        <v>1110</v>
      </c>
      <c r="G1228" s="28">
        <v>-4.4999999999999997E-3</v>
      </c>
      <c r="H1228">
        <f t="shared" si="25"/>
        <v>-1.9357743974828235E-3</v>
      </c>
    </row>
    <row r="1229" spans="1:8" x14ac:dyDescent="0.3">
      <c r="A1229" s="19">
        <v>40892</v>
      </c>
      <c r="B1229" s="20">
        <v>8445.1</v>
      </c>
      <c r="C1229" s="20">
        <v>8449.4500000000007</v>
      </c>
      <c r="D1229" s="20">
        <v>8509.5</v>
      </c>
      <c r="E1229" s="20">
        <v>8375.65</v>
      </c>
      <c r="F1229" s="20" t="s">
        <v>1111</v>
      </c>
      <c r="G1229" s="21">
        <v>-1.03E-2</v>
      </c>
      <c r="H1229">
        <f t="shared" si="25"/>
        <v>-5.1482640881955202E-4</v>
      </c>
    </row>
    <row r="1230" spans="1:8" x14ac:dyDescent="0.3">
      <c r="A1230" s="26">
        <v>40893</v>
      </c>
      <c r="B1230" s="27">
        <v>8171.9</v>
      </c>
      <c r="C1230" s="27">
        <v>8482.25</v>
      </c>
      <c r="D1230" s="27">
        <v>8602.7999999999993</v>
      </c>
      <c r="E1230" s="27">
        <v>8127.2</v>
      </c>
      <c r="F1230" s="27" t="s">
        <v>1112</v>
      </c>
      <c r="G1230" s="28">
        <v>-3.2399999999999998E-2</v>
      </c>
      <c r="H1230" s="15">
        <f t="shared" si="25"/>
        <v>-3.658816941259694E-2</v>
      </c>
    </row>
    <row r="1231" spans="1:8" x14ac:dyDescent="0.3">
      <c r="A1231" s="19">
        <v>40896</v>
      </c>
      <c r="B1231" s="20">
        <v>7920.75</v>
      </c>
      <c r="C1231" s="20">
        <v>8122.25</v>
      </c>
      <c r="D1231" s="20">
        <v>8122.25</v>
      </c>
      <c r="E1231" s="20">
        <v>7801.55</v>
      </c>
      <c r="F1231" s="20" t="s">
        <v>1113</v>
      </c>
      <c r="G1231" s="21">
        <v>-3.0700000000000002E-2</v>
      </c>
      <c r="H1231" s="15">
        <f t="shared" si="25"/>
        <v>-2.4808396688109823E-2</v>
      </c>
    </row>
    <row r="1232" spans="1:8" x14ac:dyDescent="0.3">
      <c r="A1232" s="26">
        <v>40897</v>
      </c>
      <c r="B1232" s="27">
        <v>7798.55</v>
      </c>
      <c r="C1232" s="27">
        <v>7948.45</v>
      </c>
      <c r="D1232" s="27">
        <v>7961.7</v>
      </c>
      <c r="E1232" s="27">
        <v>7766.35</v>
      </c>
      <c r="F1232" s="27" t="s">
        <v>1114</v>
      </c>
      <c r="G1232" s="28">
        <v>-1.54E-2</v>
      </c>
      <c r="H1232" s="15">
        <f t="shared" si="25"/>
        <v>-1.8859022828350135E-2</v>
      </c>
    </row>
    <row r="1233" spans="1:8" x14ac:dyDescent="0.3">
      <c r="A1233" s="19">
        <v>40898</v>
      </c>
      <c r="B1233" s="20">
        <v>8189.15</v>
      </c>
      <c r="C1233" s="20">
        <v>7999</v>
      </c>
      <c r="D1233" s="20">
        <v>8235.65</v>
      </c>
      <c r="E1233" s="20">
        <v>7936</v>
      </c>
      <c r="F1233" s="20" t="s">
        <v>1115</v>
      </c>
      <c r="G1233" s="21">
        <v>5.0099999999999999E-2</v>
      </c>
      <c r="H1233" s="15">
        <f t="shared" si="25"/>
        <v>2.3771721465183103E-2</v>
      </c>
    </row>
    <row r="1234" spans="1:8" x14ac:dyDescent="0.3">
      <c r="A1234" s="26">
        <v>40899</v>
      </c>
      <c r="B1234" s="27">
        <v>8384.65</v>
      </c>
      <c r="C1234" s="27">
        <v>8106.2</v>
      </c>
      <c r="D1234" s="27">
        <v>8415.7000000000007</v>
      </c>
      <c r="E1234" s="27">
        <v>8064.15</v>
      </c>
      <c r="F1234" s="27" t="s">
        <v>1116</v>
      </c>
      <c r="G1234" s="28">
        <v>2.3900000000000001E-2</v>
      </c>
      <c r="H1234" s="15">
        <f t="shared" si="25"/>
        <v>3.4350250425600137E-2</v>
      </c>
    </row>
    <row r="1235" spans="1:8" x14ac:dyDescent="0.3">
      <c r="A1235" s="19">
        <v>40900</v>
      </c>
      <c r="B1235" s="20">
        <v>8296.4500000000007</v>
      </c>
      <c r="C1235" s="20">
        <v>8406.2000000000007</v>
      </c>
      <c r="D1235" s="20">
        <v>8451.9500000000007</v>
      </c>
      <c r="E1235" s="20">
        <v>8253.4500000000007</v>
      </c>
      <c r="F1235" s="20" t="s">
        <v>386</v>
      </c>
      <c r="G1235" s="21">
        <v>-1.0500000000000001E-2</v>
      </c>
      <c r="H1235">
        <f t="shared" si="25"/>
        <v>-1.3055839737336726E-2</v>
      </c>
    </row>
    <row r="1236" spans="1:8" x14ac:dyDescent="0.3">
      <c r="A1236" s="26">
        <v>40903</v>
      </c>
      <c r="B1236" s="27">
        <v>8374.5499999999993</v>
      </c>
      <c r="C1236" s="27">
        <v>8301.35</v>
      </c>
      <c r="D1236" s="27">
        <v>8420.2000000000007</v>
      </c>
      <c r="E1236" s="27">
        <v>8292.65</v>
      </c>
      <c r="F1236" s="27" t="s">
        <v>1117</v>
      </c>
      <c r="G1236" s="28">
        <v>9.4000000000000004E-3</v>
      </c>
      <c r="H1236">
        <f t="shared" si="25"/>
        <v>8.817842880977058E-3</v>
      </c>
    </row>
    <row r="1237" spans="1:8" x14ac:dyDescent="0.3">
      <c r="A1237" s="19">
        <v>40904</v>
      </c>
      <c r="B1237" s="20">
        <v>8275.5</v>
      </c>
      <c r="C1237" s="20">
        <v>8348.5499999999993</v>
      </c>
      <c r="D1237" s="20">
        <v>8365.75</v>
      </c>
      <c r="E1237" s="20">
        <v>8223.85</v>
      </c>
      <c r="F1237" s="20" t="s">
        <v>1118</v>
      </c>
      <c r="G1237" s="21">
        <v>-1.18E-2</v>
      </c>
      <c r="H1237">
        <f t="shared" si="25"/>
        <v>-8.7500224589897972E-3</v>
      </c>
    </row>
    <row r="1238" spans="1:8" x14ac:dyDescent="0.3">
      <c r="A1238" s="26">
        <v>40905</v>
      </c>
      <c r="B1238" s="27">
        <v>8111.4</v>
      </c>
      <c r="C1238" s="27">
        <v>8256.1</v>
      </c>
      <c r="D1238" s="27">
        <v>8256.1</v>
      </c>
      <c r="E1238" s="27">
        <v>8053.15</v>
      </c>
      <c r="F1238" s="27" t="s">
        <v>1119</v>
      </c>
      <c r="G1238" s="28">
        <v>-1.9800000000000002E-2</v>
      </c>
      <c r="H1238" s="15">
        <f t="shared" si="25"/>
        <v>-1.7526434999576158E-2</v>
      </c>
    </row>
    <row r="1239" spans="1:8" x14ac:dyDescent="0.3">
      <c r="A1239" s="19">
        <v>40906</v>
      </c>
      <c r="B1239" s="20">
        <v>8027.4</v>
      </c>
      <c r="C1239" s="20">
        <v>8050.3</v>
      </c>
      <c r="D1239" s="20">
        <v>8137.4</v>
      </c>
      <c r="E1239" s="20">
        <v>7986.75</v>
      </c>
      <c r="F1239" s="20" t="s">
        <v>682</v>
      </c>
      <c r="G1239" s="21">
        <v>-1.04E-2</v>
      </c>
      <c r="H1239">
        <f t="shared" si="25"/>
        <v>-2.844614486416723E-3</v>
      </c>
    </row>
    <row r="1240" spans="1:8" x14ac:dyDescent="0.3">
      <c r="A1240" s="26">
        <v>40907</v>
      </c>
      <c r="B1240" s="27">
        <v>7968.65</v>
      </c>
      <c r="C1240" s="27">
        <v>8073.2</v>
      </c>
      <c r="D1240" s="27">
        <v>8120.15</v>
      </c>
      <c r="E1240" s="27">
        <v>7925.15</v>
      </c>
      <c r="F1240" s="27" t="s">
        <v>560</v>
      </c>
      <c r="G1240" s="28">
        <v>-7.3000000000000001E-3</v>
      </c>
      <c r="H1240">
        <f t="shared" si="25"/>
        <v>-1.2950255165238095E-2</v>
      </c>
    </row>
    <row r="1241" spans="1:8" x14ac:dyDescent="0.3">
      <c r="A1241" s="19">
        <v>40910</v>
      </c>
      <c r="B1241" s="20">
        <v>7995.05</v>
      </c>
      <c r="C1241" s="20">
        <v>8009.85</v>
      </c>
      <c r="D1241" s="20">
        <v>8028.45</v>
      </c>
      <c r="E1241" s="20">
        <v>7888.25</v>
      </c>
      <c r="F1241" s="20" t="s">
        <v>273</v>
      </c>
      <c r="G1241" s="21">
        <v>3.3E-3</v>
      </c>
      <c r="H1241">
        <f t="shared" si="25"/>
        <v>-1.8477249886077994E-3</v>
      </c>
    </row>
    <row r="1242" spans="1:8" x14ac:dyDescent="0.3">
      <c r="A1242" s="26">
        <v>40911</v>
      </c>
      <c r="B1242" s="27">
        <v>8340.2999999999993</v>
      </c>
      <c r="C1242" s="27">
        <v>8072.8</v>
      </c>
      <c r="D1242" s="27">
        <v>8356.35</v>
      </c>
      <c r="E1242" s="27">
        <v>8072.8</v>
      </c>
      <c r="F1242" s="27" t="s">
        <v>1120</v>
      </c>
      <c r="G1242" s="28">
        <v>4.3200000000000002E-2</v>
      </c>
      <c r="H1242" s="15">
        <f t="shared" si="25"/>
        <v>3.3135962739074307E-2</v>
      </c>
    </row>
    <row r="1243" spans="1:8" x14ac:dyDescent="0.3">
      <c r="A1243" s="19">
        <v>40912</v>
      </c>
      <c r="B1243" s="20">
        <v>8408.4</v>
      </c>
      <c r="C1243" s="20">
        <v>8388.9500000000007</v>
      </c>
      <c r="D1243" s="20">
        <v>8453.4</v>
      </c>
      <c r="E1243" s="20">
        <v>8294.35</v>
      </c>
      <c r="F1243" s="20" t="s">
        <v>1121</v>
      </c>
      <c r="G1243" s="21">
        <v>8.2000000000000007E-3</v>
      </c>
      <c r="H1243">
        <f t="shared" si="25"/>
        <v>2.3185261564318427E-3</v>
      </c>
    </row>
    <row r="1244" spans="1:8" x14ac:dyDescent="0.3">
      <c r="A1244" s="26">
        <v>40913</v>
      </c>
      <c r="B1244" s="27">
        <v>8454.9</v>
      </c>
      <c r="C1244" s="27">
        <v>8421.5</v>
      </c>
      <c r="D1244" s="27">
        <v>8516.15</v>
      </c>
      <c r="E1244" s="27">
        <v>8394.25</v>
      </c>
      <c r="F1244" s="27" t="s">
        <v>277</v>
      </c>
      <c r="G1244" s="28">
        <v>5.4999999999999997E-3</v>
      </c>
      <c r="H1244">
        <f t="shared" si="25"/>
        <v>3.9660393041619233E-3</v>
      </c>
    </row>
    <row r="1245" spans="1:8" x14ac:dyDescent="0.3">
      <c r="A1245" s="19">
        <v>40914</v>
      </c>
      <c r="B1245" s="20">
        <v>8488.25</v>
      </c>
      <c r="C1245" s="20">
        <v>8397.35</v>
      </c>
      <c r="D1245" s="20">
        <v>8586.65</v>
      </c>
      <c r="E1245" s="20">
        <v>8297.5499999999993</v>
      </c>
      <c r="F1245" s="20" t="s">
        <v>1122</v>
      </c>
      <c r="G1245" s="21">
        <v>3.8999999999999998E-3</v>
      </c>
      <c r="H1245">
        <f t="shared" si="25"/>
        <v>1.0824843551834761E-2</v>
      </c>
    </row>
    <row r="1246" spans="1:8" x14ac:dyDescent="0.3">
      <c r="A1246" s="26">
        <v>40915</v>
      </c>
      <c r="B1246" s="27">
        <v>8452.7999999999993</v>
      </c>
      <c r="C1246" s="27">
        <v>8471.15</v>
      </c>
      <c r="D1246" s="27">
        <v>8480.4</v>
      </c>
      <c r="E1246" s="27">
        <v>8436.4500000000007</v>
      </c>
      <c r="F1246" s="27" t="s">
        <v>110</v>
      </c>
      <c r="G1246" s="28">
        <v>-4.1999999999999997E-3</v>
      </c>
      <c r="H1246">
        <f t="shared" si="25"/>
        <v>-2.1661757848698659E-3</v>
      </c>
    </row>
    <row r="1247" spans="1:8" x14ac:dyDescent="0.3">
      <c r="A1247" s="19">
        <v>40917</v>
      </c>
      <c r="B1247" s="20">
        <v>8481.35</v>
      </c>
      <c r="C1247" s="20">
        <v>8450.4</v>
      </c>
      <c r="D1247" s="20">
        <v>8517.7999999999993</v>
      </c>
      <c r="E1247" s="20">
        <v>8329.9</v>
      </c>
      <c r="F1247" s="20" t="s">
        <v>1123</v>
      </c>
      <c r="G1247" s="21">
        <v>3.3999999999999998E-3</v>
      </c>
      <c r="H1247">
        <f t="shared" si="25"/>
        <v>3.6625485184134158E-3</v>
      </c>
    </row>
    <row r="1248" spans="1:8" x14ac:dyDescent="0.3">
      <c r="A1248" s="26">
        <v>40918</v>
      </c>
      <c r="B1248" s="27">
        <v>8735.0499999999993</v>
      </c>
      <c r="C1248" s="27">
        <v>8535.65</v>
      </c>
      <c r="D1248" s="27">
        <v>8748.7999999999993</v>
      </c>
      <c r="E1248" s="27">
        <v>8535.65</v>
      </c>
      <c r="F1248" s="27" t="s">
        <v>1124</v>
      </c>
      <c r="G1248" s="28">
        <v>2.9899999999999999E-2</v>
      </c>
      <c r="H1248" s="15">
        <f t="shared" si="25"/>
        <v>2.3360845395488293E-2</v>
      </c>
    </row>
    <row r="1249" spans="1:8" x14ac:dyDescent="0.3">
      <c r="A1249" s="19">
        <v>40919</v>
      </c>
      <c r="B1249" s="20">
        <v>8839.7000000000007</v>
      </c>
      <c r="C1249" s="20">
        <v>8758.25</v>
      </c>
      <c r="D1249" s="20">
        <v>8858.9500000000007</v>
      </c>
      <c r="E1249" s="20">
        <v>8736.25</v>
      </c>
      <c r="F1249" s="20" t="s">
        <v>1125</v>
      </c>
      <c r="G1249" s="21">
        <v>1.2E-2</v>
      </c>
      <c r="H1249">
        <f t="shared" si="25"/>
        <v>9.2998030428453997E-3</v>
      </c>
    </row>
    <row r="1250" spans="1:8" x14ac:dyDescent="0.3">
      <c r="A1250" s="26">
        <v>40920</v>
      </c>
      <c r="B1250" s="27">
        <v>8930.25</v>
      </c>
      <c r="C1250" s="27">
        <v>8831.4500000000007</v>
      </c>
      <c r="D1250" s="27">
        <v>9015.25</v>
      </c>
      <c r="E1250" s="27">
        <v>8830.25</v>
      </c>
      <c r="F1250" s="27" t="s">
        <v>1126</v>
      </c>
      <c r="G1250" s="28">
        <v>1.0200000000000001E-2</v>
      </c>
      <c r="H1250">
        <f t="shared" si="25"/>
        <v>1.1187290875224257E-2</v>
      </c>
    </row>
    <row r="1251" spans="1:8" x14ac:dyDescent="0.3">
      <c r="A1251" s="19">
        <v>40921</v>
      </c>
      <c r="B1251" s="20">
        <v>8975.0499999999993</v>
      </c>
      <c r="C1251" s="20">
        <v>8989.9</v>
      </c>
      <c r="D1251" s="20">
        <v>9073</v>
      </c>
      <c r="E1251" s="20">
        <v>8913.9500000000007</v>
      </c>
      <c r="F1251" s="20" t="s">
        <v>1127</v>
      </c>
      <c r="G1251" s="21">
        <v>5.0000000000000001E-3</v>
      </c>
      <c r="H1251">
        <f t="shared" si="25"/>
        <v>-1.6518537469827656E-3</v>
      </c>
    </row>
    <row r="1252" spans="1:8" x14ac:dyDescent="0.3">
      <c r="A1252" s="26">
        <v>40924</v>
      </c>
      <c r="B1252" s="27">
        <v>8940.25</v>
      </c>
      <c r="C1252" s="27">
        <v>8913.25</v>
      </c>
      <c r="D1252" s="27">
        <v>8967.9500000000007</v>
      </c>
      <c r="E1252" s="27">
        <v>8813.85</v>
      </c>
      <c r="F1252" s="27" t="s">
        <v>905</v>
      </c>
      <c r="G1252" s="28">
        <v>-3.8999999999999998E-3</v>
      </c>
      <c r="H1252">
        <f t="shared" si="25"/>
        <v>3.0291981039463718E-3</v>
      </c>
    </row>
    <row r="1253" spans="1:8" x14ac:dyDescent="0.3">
      <c r="A1253" s="19">
        <v>40925</v>
      </c>
      <c r="B1253" s="20">
        <v>9056.7000000000007</v>
      </c>
      <c r="C1253" s="20">
        <v>9013.65</v>
      </c>
      <c r="D1253" s="20">
        <v>9114.4500000000007</v>
      </c>
      <c r="E1253" s="20">
        <v>9011.7999999999993</v>
      </c>
      <c r="F1253" s="20" t="s">
        <v>363</v>
      </c>
      <c r="G1253" s="21">
        <v>1.2999999999999999E-2</v>
      </c>
      <c r="H1253">
        <f t="shared" si="25"/>
        <v>4.7760895974439978E-3</v>
      </c>
    </row>
    <row r="1254" spans="1:8" x14ac:dyDescent="0.3">
      <c r="A1254" s="26">
        <v>40926</v>
      </c>
      <c r="B1254" s="27">
        <v>9023.4</v>
      </c>
      <c r="C1254" s="27">
        <v>9067.35</v>
      </c>
      <c r="D1254" s="27">
        <v>9067.35</v>
      </c>
      <c r="E1254" s="27">
        <v>8922.7000000000007</v>
      </c>
      <c r="F1254" s="27" t="s">
        <v>1121</v>
      </c>
      <c r="G1254" s="28">
        <v>-3.7000000000000002E-3</v>
      </c>
      <c r="H1254">
        <f t="shared" si="25"/>
        <v>-4.8470611589936114E-3</v>
      </c>
    </row>
    <row r="1255" spans="1:8" x14ac:dyDescent="0.3">
      <c r="A1255" s="19">
        <v>40927</v>
      </c>
      <c r="B1255" s="20">
        <v>9199.4</v>
      </c>
      <c r="C1255" s="20">
        <v>9106.7999999999993</v>
      </c>
      <c r="D1255" s="20">
        <v>9212.85</v>
      </c>
      <c r="E1255" s="20">
        <v>9106.7999999999993</v>
      </c>
      <c r="F1255" s="20" t="s">
        <v>1128</v>
      </c>
      <c r="G1255" s="21">
        <v>1.95E-2</v>
      </c>
      <c r="H1255">
        <f t="shared" si="25"/>
        <v>1.0168225941055077E-2</v>
      </c>
    </row>
    <row r="1256" spans="1:8" x14ac:dyDescent="0.3">
      <c r="A1256" s="26">
        <v>40928</v>
      </c>
      <c r="B1256" s="27">
        <v>9516.85</v>
      </c>
      <c r="C1256" s="27">
        <v>9291.15</v>
      </c>
      <c r="D1256" s="27">
        <v>9560.15</v>
      </c>
      <c r="E1256" s="27">
        <v>9268.5</v>
      </c>
      <c r="F1256" s="27" t="s">
        <v>1129</v>
      </c>
      <c r="G1256" s="28">
        <v>3.4500000000000003E-2</v>
      </c>
      <c r="H1256" s="15">
        <f t="shared" si="25"/>
        <v>2.4291933721875197E-2</v>
      </c>
    </row>
    <row r="1257" spans="1:8" x14ac:dyDescent="0.3">
      <c r="A1257" s="19">
        <v>40931</v>
      </c>
      <c r="B1257" s="20">
        <v>9520.2999999999993</v>
      </c>
      <c r="C1257" s="20">
        <v>9503.1</v>
      </c>
      <c r="D1257" s="20">
        <v>9659</v>
      </c>
      <c r="E1257" s="20">
        <v>9503.1</v>
      </c>
      <c r="F1257" s="20" t="s">
        <v>386</v>
      </c>
      <c r="G1257" s="21">
        <v>4.0000000000000002E-4</v>
      </c>
      <c r="H1257">
        <f t="shared" si="25"/>
        <v>1.8099357051908228E-3</v>
      </c>
    </row>
    <row r="1258" spans="1:8" x14ac:dyDescent="0.3">
      <c r="A1258" s="26">
        <v>40932</v>
      </c>
      <c r="B1258" s="27">
        <v>9834</v>
      </c>
      <c r="C1258" s="27">
        <v>9536.0499999999993</v>
      </c>
      <c r="D1258" s="27">
        <v>9885.15</v>
      </c>
      <c r="E1258" s="27">
        <v>9456.25</v>
      </c>
      <c r="F1258" s="27" t="s">
        <v>1130</v>
      </c>
      <c r="G1258" s="28">
        <v>3.3000000000000002E-2</v>
      </c>
      <c r="H1258" s="15">
        <f t="shared" si="25"/>
        <v>3.1244592886992072E-2</v>
      </c>
    </row>
    <row r="1259" spans="1:8" x14ac:dyDescent="0.3">
      <c r="A1259" s="19">
        <v>40933</v>
      </c>
      <c r="B1259" s="20">
        <v>9856.6</v>
      </c>
      <c r="C1259" s="20">
        <v>9871.9500000000007</v>
      </c>
      <c r="D1259" s="20">
        <v>9905.5</v>
      </c>
      <c r="E1259" s="20">
        <v>9762.5</v>
      </c>
      <c r="F1259" s="20" t="s">
        <v>1131</v>
      </c>
      <c r="G1259" s="21">
        <v>2.3E-3</v>
      </c>
      <c r="H1259">
        <f t="shared" si="25"/>
        <v>-1.5549106306251919E-3</v>
      </c>
    </row>
    <row r="1260" spans="1:8" x14ac:dyDescent="0.3">
      <c r="A1260" s="26">
        <v>40935</v>
      </c>
      <c r="B1260" s="27">
        <v>9813.65</v>
      </c>
      <c r="C1260" s="27">
        <v>9969.25</v>
      </c>
      <c r="D1260" s="27">
        <v>9969.25</v>
      </c>
      <c r="E1260" s="27">
        <v>9701.5</v>
      </c>
      <c r="F1260" s="27" t="s">
        <v>656</v>
      </c>
      <c r="G1260" s="28">
        <v>-4.4000000000000003E-3</v>
      </c>
      <c r="H1260">
        <f t="shared" si="25"/>
        <v>-1.5607994583343819E-2</v>
      </c>
    </row>
    <row r="1261" spans="1:8" x14ac:dyDescent="0.3">
      <c r="A1261" s="19">
        <v>40938</v>
      </c>
      <c r="B1261" s="20">
        <v>9537.1</v>
      </c>
      <c r="C1261" s="20">
        <v>9741.25</v>
      </c>
      <c r="D1261" s="20">
        <v>9741.25</v>
      </c>
      <c r="E1261" s="20">
        <v>9509.15</v>
      </c>
      <c r="F1261" s="20" t="s">
        <v>771</v>
      </c>
      <c r="G1261" s="21">
        <v>-2.8199999999999999E-2</v>
      </c>
      <c r="H1261" s="15">
        <f t="shared" si="25"/>
        <v>-2.0957269344283293E-2</v>
      </c>
    </row>
    <row r="1262" spans="1:8" x14ac:dyDescent="0.3">
      <c r="A1262" s="26">
        <v>40939</v>
      </c>
      <c r="B1262" s="27">
        <v>9919.4500000000007</v>
      </c>
      <c r="C1262" s="27">
        <v>9625.7000000000007</v>
      </c>
      <c r="D1262" s="27">
        <v>9946.5</v>
      </c>
      <c r="E1262" s="27">
        <v>9625.7000000000007</v>
      </c>
      <c r="F1262" s="27" t="s">
        <v>1132</v>
      </c>
      <c r="G1262" s="28">
        <v>4.0099999999999997E-2</v>
      </c>
      <c r="H1262" s="15">
        <f t="shared" si="25"/>
        <v>3.0517261082310895E-2</v>
      </c>
    </row>
    <row r="1263" spans="1:8" x14ac:dyDescent="0.3">
      <c r="A1263" s="19">
        <v>40940</v>
      </c>
      <c r="B1263" s="20">
        <v>9949.1</v>
      </c>
      <c r="C1263" s="20">
        <v>9941.9</v>
      </c>
      <c r="D1263" s="20">
        <v>9967.4500000000007</v>
      </c>
      <c r="E1263" s="20">
        <v>9762</v>
      </c>
      <c r="F1263" s="20" t="s">
        <v>1133</v>
      </c>
      <c r="G1263" s="21">
        <v>3.0000000000000001E-3</v>
      </c>
      <c r="H1263">
        <f t="shared" si="25"/>
        <v>7.242076464258067E-4</v>
      </c>
    </row>
    <row r="1264" spans="1:8" x14ac:dyDescent="0.3">
      <c r="A1264" s="26">
        <v>40941</v>
      </c>
      <c r="B1264" s="27">
        <v>9992.0499999999993</v>
      </c>
      <c r="C1264" s="27">
        <v>10012.950000000001</v>
      </c>
      <c r="D1264" s="27">
        <v>10090.200000000001</v>
      </c>
      <c r="E1264" s="27">
        <v>9776.5499999999993</v>
      </c>
      <c r="F1264" s="27" t="s">
        <v>1134</v>
      </c>
      <c r="G1264" s="28">
        <v>4.3E-3</v>
      </c>
      <c r="H1264">
        <f t="shared" si="25"/>
        <v>-2.0872969504493136E-3</v>
      </c>
    </row>
    <row r="1265" spans="1:8" x14ac:dyDescent="0.3">
      <c r="A1265" s="19">
        <v>40942</v>
      </c>
      <c r="B1265" s="20">
        <v>10133.65</v>
      </c>
      <c r="C1265" s="20">
        <v>9992</v>
      </c>
      <c r="D1265" s="20">
        <v>10158.950000000001</v>
      </c>
      <c r="E1265" s="20">
        <v>9928.4500000000007</v>
      </c>
      <c r="F1265" s="20" t="s">
        <v>1135</v>
      </c>
      <c r="G1265" s="21">
        <v>1.4200000000000001E-2</v>
      </c>
      <c r="H1265">
        <f t="shared" si="25"/>
        <v>1.4176341072858251E-2</v>
      </c>
    </row>
    <row r="1266" spans="1:8" x14ac:dyDescent="0.3">
      <c r="A1266" s="26">
        <v>40945</v>
      </c>
      <c r="B1266" s="27">
        <v>10269.25</v>
      </c>
      <c r="C1266" s="27">
        <v>10219.6</v>
      </c>
      <c r="D1266" s="27">
        <v>10331.25</v>
      </c>
      <c r="E1266" s="27">
        <v>10183.450000000001</v>
      </c>
      <c r="F1266" s="27" t="s">
        <v>1136</v>
      </c>
      <c r="G1266" s="28">
        <v>1.34E-2</v>
      </c>
      <c r="H1266">
        <f t="shared" si="25"/>
        <v>4.8583114799013302E-3</v>
      </c>
    </row>
    <row r="1267" spans="1:8" x14ac:dyDescent="0.3">
      <c r="A1267" s="19">
        <v>40946</v>
      </c>
      <c r="B1267" s="20">
        <v>10324.6</v>
      </c>
      <c r="C1267" s="20">
        <v>10368.5</v>
      </c>
      <c r="D1267" s="20">
        <v>10429.700000000001</v>
      </c>
      <c r="E1267" s="20">
        <v>10260.15</v>
      </c>
      <c r="F1267" s="20" t="s">
        <v>1137</v>
      </c>
      <c r="G1267" s="21">
        <v>5.4000000000000003E-3</v>
      </c>
      <c r="H1267">
        <f t="shared" si="25"/>
        <v>-4.233977913873717E-3</v>
      </c>
    </row>
    <row r="1268" spans="1:8" x14ac:dyDescent="0.3">
      <c r="A1268" s="26">
        <v>40947</v>
      </c>
      <c r="B1268" s="27">
        <v>10320.1</v>
      </c>
      <c r="C1268" s="27">
        <v>10308.200000000001</v>
      </c>
      <c r="D1268" s="27">
        <v>10401.65</v>
      </c>
      <c r="E1268" s="27">
        <v>10208.450000000001</v>
      </c>
      <c r="F1268" s="27" t="s">
        <v>1138</v>
      </c>
      <c r="G1268" s="28">
        <v>-4.0000000000000002E-4</v>
      </c>
      <c r="H1268">
        <f t="shared" si="25"/>
        <v>1.1544207524106667E-3</v>
      </c>
    </row>
    <row r="1269" spans="1:8" x14ac:dyDescent="0.3">
      <c r="A1269" s="19">
        <v>40948</v>
      </c>
      <c r="B1269" s="20">
        <v>10507.6</v>
      </c>
      <c r="C1269" s="20">
        <v>10267.25</v>
      </c>
      <c r="D1269" s="20">
        <v>10546.4</v>
      </c>
      <c r="E1269" s="20">
        <v>10267.25</v>
      </c>
      <c r="F1269" s="20" t="s">
        <v>1139</v>
      </c>
      <c r="G1269" s="21">
        <v>1.8200000000000001E-2</v>
      </c>
      <c r="H1269" s="15">
        <f t="shared" si="25"/>
        <v>2.3409384207066192E-2</v>
      </c>
    </row>
    <row r="1270" spans="1:8" x14ac:dyDescent="0.3">
      <c r="A1270" s="26">
        <v>40949</v>
      </c>
      <c r="B1270" s="27">
        <v>10442.65</v>
      </c>
      <c r="C1270" s="27">
        <v>10482.15</v>
      </c>
      <c r="D1270" s="27">
        <v>10555</v>
      </c>
      <c r="E1270" s="27">
        <v>10344.200000000001</v>
      </c>
      <c r="F1270" s="27" t="s">
        <v>1140</v>
      </c>
      <c r="G1270" s="28">
        <v>-6.1999999999999998E-3</v>
      </c>
      <c r="H1270">
        <f t="shared" si="25"/>
        <v>-3.7683108904184733E-3</v>
      </c>
    </row>
    <row r="1271" spans="1:8" x14ac:dyDescent="0.3">
      <c r="A1271" s="19">
        <v>40952</v>
      </c>
      <c r="B1271" s="20">
        <v>10473.6</v>
      </c>
      <c r="C1271" s="20">
        <v>10451.1</v>
      </c>
      <c r="D1271" s="20">
        <v>10532.85</v>
      </c>
      <c r="E1271" s="20">
        <v>10335.700000000001</v>
      </c>
      <c r="F1271" s="20" t="s">
        <v>1141</v>
      </c>
      <c r="G1271" s="21">
        <v>3.0000000000000001E-3</v>
      </c>
      <c r="H1271">
        <f t="shared" si="25"/>
        <v>2.1528834285386225E-3</v>
      </c>
    </row>
    <row r="1272" spans="1:8" x14ac:dyDescent="0.3">
      <c r="A1272" s="26">
        <v>40953</v>
      </c>
      <c r="B1272" s="27">
        <v>10556.65</v>
      </c>
      <c r="C1272" s="27">
        <v>10449.450000000001</v>
      </c>
      <c r="D1272" s="27">
        <v>10606.85</v>
      </c>
      <c r="E1272" s="27">
        <v>10449.1</v>
      </c>
      <c r="F1272" s="27" t="s">
        <v>904</v>
      </c>
      <c r="G1272" s="28">
        <v>7.9000000000000008E-3</v>
      </c>
      <c r="H1272">
        <f t="shared" si="25"/>
        <v>1.0258913148538813E-2</v>
      </c>
    </row>
    <row r="1273" spans="1:8" x14ac:dyDescent="0.3">
      <c r="A1273" s="19">
        <v>40954</v>
      </c>
      <c r="B1273" s="20">
        <v>10930.7</v>
      </c>
      <c r="C1273" s="20">
        <v>10633.65</v>
      </c>
      <c r="D1273" s="20">
        <v>10959.5</v>
      </c>
      <c r="E1273" s="20">
        <v>10633.15</v>
      </c>
      <c r="F1273" s="20" t="s">
        <v>477</v>
      </c>
      <c r="G1273" s="21">
        <v>3.5400000000000001E-2</v>
      </c>
      <c r="H1273" s="15">
        <f t="shared" si="25"/>
        <v>2.79349047598897E-2</v>
      </c>
    </row>
    <row r="1274" spans="1:8" x14ac:dyDescent="0.3">
      <c r="A1274" s="26">
        <v>40955</v>
      </c>
      <c r="B1274" s="27">
        <v>10921.9</v>
      </c>
      <c r="C1274" s="27">
        <v>10896.05</v>
      </c>
      <c r="D1274" s="27">
        <v>10940.8</v>
      </c>
      <c r="E1274" s="27">
        <v>10780.05</v>
      </c>
      <c r="F1274" s="27" t="s">
        <v>1142</v>
      </c>
      <c r="G1274" s="28">
        <v>-8.0000000000000004E-4</v>
      </c>
      <c r="H1274">
        <f t="shared" si="25"/>
        <v>2.372419362980196E-3</v>
      </c>
    </row>
    <row r="1275" spans="1:8" x14ac:dyDescent="0.3">
      <c r="A1275" s="19">
        <v>40956</v>
      </c>
      <c r="B1275" s="20">
        <v>11074.9</v>
      </c>
      <c r="C1275" s="20">
        <v>11042.85</v>
      </c>
      <c r="D1275" s="20">
        <v>11203.35</v>
      </c>
      <c r="E1275" s="20">
        <v>11013</v>
      </c>
      <c r="F1275" s="20" t="s">
        <v>1143</v>
      </c>
      <c r="G1275" s="21">
        <v>1.4E-2</v>
      </c>
      <c r="H1275">
        <f t="shared" si="25"/>
        <v>2.9023304672253333E-3</v>
      </c>
    </row>
    <row r="1276" spans="1:8" x14ac:dyDescent="0.3">
      <c r="A1276" s="26">
        <v>40960</v>
      </c>
      <c r="B1276" s="27">
        <v>11170.4</v>
      </c>
      <c r="C1276" s="27">
        <v>11042.6</v>
      </c>
      <c r="D1276" s="27">
        <v>11207.05</v>
      </c>
      <c r="E1276" s="27">
        <v>11042.6</v>
      </c>
      <c r="F1276" s="27" t="s">
        <v>1144</v>
      </c>
      <c r="G1276" s="28">
        <v>8.6E-3</v>
      </c>
      <c r="H1276">
        <f t="shared" si="25"/>
        <v>1.1573361346059739E-2</v>
      </c>
    </row>
    <row r="1277" spans="1:8" x14ac:dyDescent="0.3">
      <c r="A1277" s="19">
        <v>40961</v>
      </c>
      <c r="B1277" s="20">
        <v>10747.15</v>
      </c>
      <c r="C1277" s="20">
        <v>11160.4</v>
      </c>
      <c r="D1277" s="20">
        <v>11226.75</v>
      </c>
      <c r="E1277" s="20">
        <v>10714.05</v>
      </c>
      <c r="F1277" s="20" t="s">
        <v>1145</v>
      </c>
      <c r="G1277" s="21">
        <v>-3.7900000000000003E-2</v>
      </c>
      <c r="H1277" s="15">
        <f t="shared" si="25"/>
        <v>-3.7028242715314866E-2</v>
      </c>
    </row>
    <row r="1278" spans="1:8" x14ac:dyDescent="0.3">
      <c r="A1278" s="26">
        <v>40962</v>
      </c>
      <c r="B1278" s="27">
        <v>10713.35</v>
      </c>
      <c r="C1278" s="27">
        <v>10693.75</v>
      </c>
      <c r="D1278" s="27">
        <v>10852.65</v>
      </c>
      <c r="E1278" s="27">
        <v>10621.8</v>
      </c>
      <c r="F1278" s="27" t="s">
        <v>1146</v>
      </c>
      <c r="G1278" s="28">
        <v>-3.0999999999999999E-3</v>
      </c>
      <c r="H1278">
        <f t="shared" si="25"/>
        <v>1.8328462887200808E-3</v>
      </c>
    </row>
    <row r="1279" spans="1:8" x14ac:dyDescent="0.3">
      <c r="A1279" s="19">
        <v>40963</v>
      </c>
      <c r="B1279" s="20">
        <v>10506.8</v>
      </c>
      <c r="C1279" s="20">
        <v>10691.75</v>
      </c>
      <c r="D1279" s="20">
        <v>10759.05</v>
      </c>
      <c r="E1279" s="20">
        <v>10435.549999999999</v>
      </c>
      <c r="F1279" s="20" t="s">
        <v>1107</v>
      </c>
      <c r="G1279" s="21">
        <v>-1.9300000000000001E-2</v>
      </c>
      <c r="H1279" s="15">
        <f t="shared" si="25"/>
        <v>-1.7298384268244274E-2</v>
      </c>
    </row>
    <row r="1280" spans="1:8" x14ac:dyDescent="0.3">
      <c r="A1280" s="26">
        <v>40966</v>
      </c>
      <c r="B1280" s="27">
        <v>10103.950000000001</v>
      </c>
      <c r="C1280" s="27">
        <v>10527.65</v>
      </c>
      <c r="D1280" s="27">
        <v>10527.65</v>
      </c>
      <c r="E1280" s="27">
        <v>10073.9</v>
      </c>
      <c r="F1280" s="27" t="s">
        <v>449</v>
      </c>
      <c r="G1280" s="28">
        <v>-3.8300000000000001E-2</v>
      </c>
      <c r="H1280" s="15">
        <f t="shared" si="25"/>
        <v>-4.0246398768955929E-2</v>
      </c>
    </row>
    <row r="1281" spans="1:8" x14ac:dyDescent="0.3">
      <c r="A1281" s="19">
        <v>40967</v>
      </c>
      <c r="B1281" s="20">
        <v>10484</v>
      </c>
      <c r="C1281" s="20">
        <v>10179.950000000001</v>
      </c>
      <c r="D1281" s="20">
        <v>10561.7</v>
      </c>
      <c r="E1281" s="20">
        <v>10178.85</v>
      </c>
      <c r="F1281" s="20" t="s">
        <v>1147</v>
      </c>
      <c r="G1281" s="21">
        <v>3.7600000000000001E-2</v>
      </c>
      <c r="H1281" s="15">
        <f t="shared" si="25"/>
        <v>2.986753373051923E-2</v>
      </c>
    </row>
    <row r="1282" spans="1:8" x14ac:dyDescent="0.3">
      <c r="A1282" s="26">
        <v>40968</v>
      </c>
      <c r="B1282" s="27">
        <v>10414.200000000001</v>
      </c>
      <c r="C1282" s="27">
        <v>10561.75</v>
      </c>
      <c r="D1282" s="27">
        <v>10667.3</v>
      </c>
      <c r="E1282" s="27">
        <v>10340.75</v>
      </c>
      <c r="F1282" s="27" t="s">
        <v>1148</v>
      </c>
      <c r="G1282" s="28">
        <v>-6.7000000000000002E-3</v>
      </c>
      <c r="H1282">
        <f t="shared" si="25"/>
        <v>-1.3970222737709117E-2</v>
      </c>
    </row>
    <row r="1283" spans="1:8" x14ac:dyDescent="0.3">
      <c r="A1283" s="19">
        <v>40969</v>
      </c>
      <c r="B1283" s="20">
        <v>10288.9</v>
      </c>
      <c r="C1283" s="20">
        <v>10385.15</v>
      </c>
      <c r="D1283" s="20">
        <v>10385.15</v>
      </c>
      <c r="E1283" s="20">
        <v>10160.25</v>
      </c>
      <c r="F1283" s="20" t="s">
        <v>907</v>
      </c>
      <c r="G1283" s="21">
        <v>-1.2E-2</v>
      </c>
      <c r="H1283">
        <f t="shared" si="25"/>
        <v>-9.2680413860175351E-3</v>
      </c>
    </row>
    <row r="1284" spans="1:8" x14ac:dyDescent="0.3">
      <c r="A1284" s="26">
        <v>40970</v>
      </c>
      <c r="B1284" s="27">
        <v>10434.299999999999</v>
      </c>
      <c r="C1284" s="27">
        <v>10337.700000000001</v>
      </c>
      <c r="D1284" s="27">
        <v>10584.25</v>
      </c>
      <c r="E1284" s="27">
        <v>10192.799999999999</v>
      </c>
      <c r="F1284" s="27" t="s">
        <v>940</v>
      </c>
      <c r="G1284" s="28">
        <v>1.41E-2</v>
      </c>
      <c r="H1284">
        <f t="shared" si="25"/>
        <v>9.3444383180009607E-3</v>
      </c>
    </row>
    <row r="1285" spans="1:8" x14ac:dyDescent="0.3">
      <c r="A1285" s="19">
        <v>40971</v>
      </c>
      <c r="B1285" s="20">
        <v>10450.25</v>
      </c>
      <c r="C1285" s="20">
        <v>10435.450000000001</v>
      </c>
      <c r="D1285" s="20">
        <v>10486.25</v>
      </c>
      <c r="E1285" s="20">
        <v>10435.450000000001</v>
      </c>
      <c r="F1285" s="20" t="s">
        <v>1149</v>
      </c>
      <c r="G1285" s="21">
        <v>1.5E-3</v>
      </c>
      <c r="H1285">
        <f t="shared" si="25"/>
        <v>1.4182426248987128E-3</v>
      </c>
    </row>
    <row r="1286" spans="1:8" x14ac:dyDescent="0.3">
      <c r="A1286" s="26">
        <v>40973</v>
      </c>
      <c r="B1286" s="27">
        <v>10178.85</v>
      </c>
      <c r="C1286" s="27">
        <v>10406.85</v>
      </c>
      <c r="D1286" s="27">
        <v>10406.85</v>
      </c>
      <c r="E1286" s="27">
        <v>10152.1</v>
      </c>
      <c r="F1286" s="27" t="s">
        <v>403</v>
      </c>
      <c r="G1286" s="28">
        <v>-2.5999999999999999E-2</v>
      </c>
      <c r="H1286" s="15">
        <f t="shared" si="25"/>
        <v>-2.190864670865824E-2</v>
      </c>
    </row>
    <row r="1287" spans="1:8" x14ac:dyDescent="0.3">
      <c r="A1287" s="19">
        <v>40974</v>
      </c>
      <c r="B1287" s="20">
        <v>10058.15</v>
      </c>
      <c r="C1287" s="20">
        <v>10149.799999999999</v>
      </c>
      <c r="D1287" s="20">
        <v>10438</v>
      </c>
      <c r="E1287" s="20">
        <v>10020.450000000001</v>
      </c>
      <c r="F1287" s="20" t="s">
        <v>650</v>
      </c>
      <c r="G1287" s="21">
        <v>-1.1900000000000001E-2</v>
      </c>
      <c r="H1287">
        <f t="shared" ref="H1287:H1350" si="26">(B1287-C1287)/C1287</f>
        <v>-9.0297345760507238E-3</v>
      </c>
    </row>
    <row r="1288" spans="1:8" x14ac:dyDescent="0.3">
      <c r="A1288" s="26">
        <v>40975</v>
      </c>
      <c r="B1288" s="27">
        <v>10132.85</v>
      </c>
      <c r="C1288" s="27">
        <v>10030.25</v>
      </c>
      <c r="D1288" s="27">
        <v>10169.450000000001</v>
      </c>
      <c r="E1288" s="27">
        <v>9939.9500000000007</v>
      </c>
      <c r="F1288" s="27" t="s">
        <v>1150</v>
      </c>
      <c r="G1288" s="28">
        <v>7.4000000000000003E-3</v>
      </c>
      <c r="H1288">
        <f t="shared" si="26"/>
        <v>1.0229057102265684E-2</v>
      </c>
    </row>
    <row r="1289" spans="1:8" x14ac:dyDescent="0.3">
      <c r="A1289" s="19">
        <v>40977</v>
      </c>
      <c r="B1289" s="20">
        <v>10505.65</v>
      </c>
      <c r="C1289" s="20">
        <v>10286.799999999999</v>
      </c>
      <c r="D1289" s="20">
        <v>10526.55</v>
      </c>
      <c r="E1289" s="20">
        <v>10286.799999999999</v>
      </c>
      <c r="F1289" s="20" t="s">
        <v>1151</v>
      </c>
      <c r="G1289" s="21">
        <v>3.6799999999999999E-2</v>
      </c>
      <c r="H1289" s="15">
        <f t="shared" si="26"/>
        <v>2.1274837656025235E-2</v>
      </c>
    </row>
    <row r="1290" spans="1:8" x14ac:dyDescent="0.3">
      <c r="A1290" s="26">
        <v>40980</v>
      </c>
      <c r="B1290" s="27">
        <v>10625.65</v>
      </c>
      <c r="C1290" s="27">
        <v>10765.95</v>
      </c>
      <c r="D1290" s="27">
        <v>10786.45</v>
      </c>
      <c r="E1290" s="27">
        <v>10543.25</v>
      </c>
      <c r="F1290" s="27" t="s">
        <v>1152</v>
      </c>
      <c r="G1290" s="28">
        <v>1.14E-2</v>
      </c>
      <c r="H1290">
        <f t="shared" si="26"/>
        <v>-1.3031827195928002E-2</v>
      </c>
    </row>
    <row r="1291" spans="1:8" x14ac:dyDescent="0.3">
      <c r="A1291" s="19">
        <v>40981</v>
      </c>
      <c r="B1291" s="20">
        <v>10686.2</v>
      </c>
      <c r="C1291" s="20">
        <v>10707.9</v>
      </c>
      <c r="D1291" s="20">
        <v>10765.7</v>
      </c>
      <c r="E1291" s="20">
        <v>10671.45</v>
      </c>
      <c r="F1291" s="20" t="s">
        <v>1153</v>
      </c>
      <c r="G1291" s="21">
        <v>5.7000000000000002E-3</v>
      </c>
      <c r="H1291">
        <f t="shared" si="26"/>
        <v>-2.0265411518597398E-3</v>
      </c>
    </row>
    <row r="1292" spans="1:8" x14ac:dyDescent="0.3">
      <c r="A1292" s="26">
        <v>40982</v>
      </c>
      <c r="B1292" s="27">
        <v>10889.7</v>
      </c>
      <c r="C1292" s="27">
        <v>10820.4</v>
      </c>
      <c r="D1292" s="27">
        <v>10912.05</v>
      </c>
      <c r="E1292" s="27">
        <v>10768.65</v>
      </c>
      <c r="F1292" s="27" t="s">
        <v>1154</v>
      </c>
      <c r="G1292" s="28">
        <v>1.9E-2</v>
      </c>
      <c r="H1292">
        <f t="shared" si="26"/>
        <v>6.4045691471665642E-3</v>
      </c>
    </row>
    <row r="1293" spans="1:8" x14ac:dyDescent="0.3">
      <c r="A1293" s="19">
        <v>40983</v>
      </c>
      <c r="B1293" s="20">
        <v>10595</v>
      </c>
      <c r="C1293" s="20">
        <v>10894.45</v>
      </c>
      <c r="D1293" s="20">
        <v>10894.45</v>
      </c>
      <c r="E1293" s="20">
        <v>10556.4</v>
      </c>
      <c r="F1293" s="20" t="s">
        <v>1155</v>
      </c>
      <c r="G1293" s="21">
        <v>-2.7099999999999999E-2</v>
      </c>
      <c r="H1293" s="15">
        <f t="shared" si="26"/>
        <v>-2.7486472469927414E-2</v>
      </c>
    </row>
    <row r="1294" spans="1:8" x14ac:dyDescent="0.3">
      <c r="A1294" s="26">
        <v>40984</v>
      </c>
      <c r="B1294" s="27">
        <v>10391.35</v>
      </c>
      <c r="C1294" s="27">
        <v>10607.75</v>
      </c>
      <c r="D1294" s="27">
        <v>10832.3</v>
      </c>
      <c r="E1294" s="27">
        <v>10348.049999999999</v>
      </c>
      <c r="F1294" s="27" t="s">
        <v>1111</v>
      </c>
      <c r="G1294" s="28">
        <v>-1.9199999999999998E-2</v>
      </c>
      <c r="H1294" s="15">
        <f t="shared" si="26"/>
        <v>-2.0400179114326754E-2</v>
      </c>
    </row>
    <row r="1295" spans="1:8" x14ac:dyDescent="0.3">
      <c r="A1295" s="19">
        <v>40987</v>
      </c>
      <c r="B1295" s="20">
        <v>10188.85</v>
      </c>
      <c r="C1295" s="20">
        <v>10440.85</v>
      </c>
      <c r="D1295" s="20">
        <v>10440.85</v>
      </c>
      <c r="E1295" s="20">
        <v>10135.25</v>
      </c>
      <c r="F1295" s="20" t="s">
        <v>549</v>
      </c>
      <c r="G1295" s="21">
        <v>-1.95E-2</v>
      </c>
      <c r="H1295" s="15">
        <f t="shared" si="26"/>
        <v>-2.4135965941470282E-2</v>
      </c>
    </row>
    <row r="1296" spans="1:8" x14ac:dyDescent="0.3">
      <c r="A1296" s="26">
        <v>40988</v>
      </c>
      <c r="B1296" s="27">
        <v>10281.6</v>
      </c>
      <c r="C1296" s="27">
        <v>10183</v>
      </c>
      <c r="D1296" s="27">
        <v>10369.200000000001</v>
      </c>
      <c r="E1296" s="27">
        <v>10137.799999999999</v>
      </c>
      <c r="F1296" s="27" t="s">
        <v>785</v>
      </c>
      <c r="G1296" s="28">
        <v>9.1000000000000004E-3</v>
      </c>
      <c r="H1296">
        <f t="shared" si="26"/>
        <v>9.6828046744574653E-3</v>
      </c>
    </row>
    <row r="1297" spans="1:8" x14ac:dyDescent="0.3">
      <c r="A1297" s="19">
        <v>40989</v>
      </c>
      <c r="B1297" s="20">
        <v>10524.45</v>
      </c>
      <c r="C1297" s="20">
        <v>10238.65</v>
      </c>
      <c r="D1297" s="20">
        <v>10562.05</v>
      </c>
      <c r="E1297" s="20">
        <v>10217.450000000001</v>
      </c>
      <c r="F1297" s="20" t="s">
        <v>1156</v>
      </c>
      <c r="G1297" s="21">
        <v>2.3599999999999999E-2</v>
      </c>
      <c r="H1297" s="15">
        <f t="shared" si="26"/>
        <v>2.7913836296777513E-2</v>
      </c>
    </row>
    <row r="1298" spans="1:8" x14ac:dyDescent="0.3">
      <c r="A1298" s="26">
        <v>40990</v>
      </c>
      <c r="B1298" s="27">
        <v>10173.549999999999</v>
      </c>
      <c r="C1298" s="27">
        <v>10525</v>
      </c>
      <c r="D1298" s="27">
        <v>10583.75</v>
      </c>
      <c r="E1298" s="27">
        <v>10135.85</v>
      </c>
      <c r="F1298" s="27" t="s">
        <v>740</v>
      </c>
      <c r="G1298" s="28">
        <v>-3.3300000000000003E-2</v>
      </c>
      <c r="H1298" s="15">
        <f t="shared" si="26"/>
        <v>-3.3391923990498881E-2</v>
      </c>
    </row>
    <row r="1299" spans="1:8" x14ac:dyDescent="0.3">
      <c r="A1299" s="19">
        <v>40991</v>
      </c>
      <c r="B1299" s="20">
        <v>10294.549999999999</v>
      </c>
      <c r="C1299" s="20">
        <v>10249.75</v>
      </c>
      <c r="D1299" s="20">
        <v>10404.25</v>
      </c>
      <c r="E1299" s="20">
        <v>10125.75</v>
      </c>
      <c r="F1299" s="20" t="s">
        <v>1157</v>
      </c>
      <c r="G1299" s="21">
        <v>1.1900000000000001E-2</v>
      </c>
      <c r="H1299">
        <f t="shared" si="26"/>
        <v>4.3708383131295173E-3</v>
      </c>
    </row>
    <row r="1300" spans="1:8" x14ac:dyDescent="0.3">
      <c r="A1300" s="26">
        <v>40994</v>
      </c>
      <c r="B1300" s="27">
        <v>10043.5</v>
      </c>
      <c r="C1300" s="27">
        <v>10260.200000000001</v>
      </c>
      <c r="D1300" s="27">
        <v>10263.1</v>
      </c>
      <c r="E1300" s="27">
        <v>10013.049999999999</v>
      </c>
      <c r="F1300" s="27" t="s">
        <v>752</v>
      </c>
      <c r="G1300" s="28">
        <v>-2.4400000000000002E-2</v>
      </c>
      <c r="H1300" s="15">
        <f t="shared" si="26"/>
        <v>-2.112044599520484E-2</v>
      </c>
    </row>
    <row r="1301" spans="1:8" x14ac:dyDescent="0.3">
      <c r="A1301" s="19">
        <v>40995</v>
      </c>
      <c r="B1301" s="20">
        <v>10148.85</v>
      </c>
      <c r="C1301" s="20">
        <v>10171.9</v>
      </c>
      <c r="D1301" s="20">
        <v>10247.049999999999</v>
      </c>
      <c r="E1301" s="20">
        <v>9967.5499999999993</v>
      </c>
      <c r="F1301" s="20" t="s">
        <v>1158</v>
      </c>
      <c r="G1301" s="21">
        <v>1.0500000000000001E-2</v>
      </c>
      <c r="H1301">
        <f t="shared" si="26"/>
        <v>-2.2660466579497709E-3</v>
      </c>
    </row>
    <row r="1302" spans="1:8" x14ac:dyDescent="0.3">
      <c r="A1302" s="26">
        <v>40996</v>
      </c>
      <c r="B1302" s="27">
        <v>9960.4</v>
      </c>
      <c r="C1302" s="27">
        <v>10122.049999999999</v>
      </c>
      <c r="D1302" s="27">
        <v>10122.049999999999</v>
      </c>
      <c r="E1302" s="27">
        <v>9901.2000000000007</v>
      </c>
      <c r="F1302" s="27" t="s">
        <v>1159</v>
      </c>
      <c r="G1302" s="28">
        <v>-1.8599999999999998E-2</v>
      </c>
      <c r="H1302">
        <f t="shared" si="26"/>
        <v>-1.5970085111217554E-2</v>
      </c>
    </row>
    <row r="1303" spans="1:8" x14ac:dyDescent="0.3">
      <c r="A1303" s="19">
        <v>40997</v>
      </c>
      <c r="B1303" s="20">
        <v>9927.65</v>
      </c>
      <c r="C1303" s="20">
        <v>9859.25</v>
      </c>
      <c r="D1303" s="20">
        <v>9988.5499999999993</v>
      </c>
      <c r="E1303" s="20">
        <v>9845.4</v>
      </c>
      <c r="F1303" s="20" t="s">
        <v>1160</v>
      </c>
      <c r="G1303" s="21">
        <v>-3.3E-3</v>
      </c>
      <c r="H1303">
        <f t="shared" si="26"/>
        <v>6.9376473869715884E-3</v>
      </c>
    </row>
    <row r="1304" spans="1:8" x14ac:dyDescent="0.3">
      <c r="A1304" s="26">
        <v>40998</v>
      </c>
      <c r="B1304" s="27">
        <v>10212.75</v>
      </c>
      <c r="C1304" s="27">
        <v>9984.7999999999993</v>
      </c>
      <c r="D1304" s="27">
        <v>10248.049999999999</v>
      </c>
      <c r="E1304" s="27">
        <v>9981.9</v>
      </c>
      <c r="F1304" s="27" t="s">
        <v>1161</v>
      </c>
      <c r="G1304" s="28">
        <v>2.87E-2</v>
      </c>
      <c r="H1304" s="15">
        <f t="shared" si="26"/>
        <v>2.28297011457416E-2</v>
      </c>
    </row>
    <row r="1305" spans="1:8" x14ac:dyDescent="0.3">
      <c r="A1305" s="19">
        <v>41001</v>
      </c>
      <c r="B1305" s="20">
        <v>10305.35</v>
      </c>
      <c r="C1305" s="20">
        <v>10186.799999999999</v>
      </c>
      <c r="D1305" s="20">
        <v>10321.75</v>
      </c>
      <c r="E1305" s="20">
        <v>10180.950000000001</v>
      </c>
      <c r="F1305" s="20" t="s">
        <v>827</v>
      </c>
      <c r="G1305" s="21">
        <v>9.1000000000000004E-3</v>
      </c>
      <c r="H1305">
        <f t="shared" si="26"/>
        <v>1.1637609455373728E-2</v>
      </c>
    </row>
    <row r="1306" spans="1:8" x14ac:dyDescent="0.3">
      <c r="A1306" s="26">
        <v>41002</v>
      </c>
      <c r="B1306" s="27">
        <v>10432.6</v>
      </c>
      <c r="C1306" s="27">
        <v>10381</v>
      </c>
      <c r="D1306" s="27">
        <v>10502.7</v>
      </c>
      <c r="E1306" s="27">
        <v>10376</v>
      </c>
      <c r="F1306" s="27" t="s">
        <v>1162</v>
      </c>
      <c r="G1306" s="28">
        <v>1.23E-2</v>
      </c>
      <c r="H1306">
        <f t="shared" si="26"/>
        <v>4.9706194008284719E-3</v>
      </c>
    </row>
    <row r="1307" spans="1:8" x14ac:dyDescent="0.3">
      <c r="A1307" s="19">
        <v>41003</v>
      </c>
      <c r="B1307" s="20">
        <v>10340.1</v>
      </c>
      <c r="C1307" s="20">
        <v>10345.15</v>
      </c>
      <c r="D1307" s="20">
        <v>10371.85</v>
      </c>
      <c r="E1307" s="20">
        <v>10267.950000000001</v>
      </c>
      <c r="F1307" s="20" t="s">
        <v>1163</v>
      </c>
      <c r="G1307" s="21">
        <v>-8.8999999999999999E-3</v>
      </c>
      <c r="H1307">
        <f t="shared" si="26"/>
        <v>-4.8815145261298993E-4</v>
      </c>
    </row>
    <row r="1308" spans="1:8" x14ac:dyDescent="0.3">
      <c r="A1308" s="26">
        <v>41008</v>
      </c>
      <c r="B1308" s="27">
        <v>10131.6</v>
      </c>
      <c r="C1308" s="27">
        <v>10256.65</v>
      </c>
      <c r="D1308" s="27">
        <v>10256.65</v>
      </c>
      <c r="E1308" s="27">
        <v>10113.75</v>
      </c>
      <c r="F1308" s="27" t="s">
        <v>303</v>
      </c>
      <c r="G1308" s="28">
        <v>-2.0199999999999999E-2</v>
      </c>
      <c r="H1308">
        <f t="shared" si="26"/>
        <v>-1.2192090009895948E-2</v>
      </c>
    </row>
    <row r="1309" spans="1:8" x14ac:dyDescent="0.3">
      <c r="A1309" s="19">
        <v>41009</v>
      </c>
      <c r="B1309" s="20">
        <v>10196.049999999999</v>
      </c>
      <c r="C1309" s="20">
        <v>10169.200000000001</v>
      </c>
      <c r="D1309" s="20">
        <v>10209.9</v>
      </c>
      <c r="E1309" s="20">
        <v>10077.049999999999</v>
      </c>
      <c r="F1309" s="20" t="s">
        <v>749</v>
      </c>
      <c r="G1309" s="21">
        <v>6.4000000000000003E-3</v>
      </c>
      <c r="H1309">
        <f t="shared" si="26"/>
        <v>2.6403256893362845E-3</v>
      </c>
    </row>
    <row r="1310" spans="1:8" x14ac:dyDescent="0.3">
      <c r="A1310" s="26">
        <v>41010</v>
      </c>
      <c r="B1310" s="27">
        <v>10214.25</v>
      </c>
      <c r="C1310" s="27">
        <v>10117.25</v>
      </c>
      <c r="D1310" s="27">
        <v>10309.75</v>
      </c>
      <c r="E1310" s="27">
        <v>10060.700000000001</v>
      </c>
      <c r="F1310" s="27" t="s">
        <v>1164</v>
      </c>
      <c r="G1310" s="28">
        <v>1.8E-3</v>
      </c>
      <c r="H1310">
        <f t="shared" si="26"/>
        <v>9.5875855593170085E-3</v>
      </c>
    </row>
    <row r="1311" spans="1:8" x14ac:dyDescent="0.3">
      <c r="A1311" s="19">
        <v>41011</v>
      </c>
      <c r="B1311" s="20">
        <v>10400.700000000001</v>
      </c>
      <c r="C1311" s="20">
        <v>10250.700000000001</v>
      </c>
      <c r="D1311" s="20">
        <v>10432.799999999999</v>
      </c>
      <c r="E1311" s="20">
        <v>10250.700000000001</v>
      </c>
      <c r="F1311" s="20" t="s">
        <v>1165</v>
      </c>
      <c r="G1311" s="21">
        <v>1.83E-2</v>
      </c>
      <c r="H1311">
        <f t="shared" si="26"/>
        <v>1.4633147004594806E-2</v>
      </c>
    </row>
    <row r="1312" spans="1:8" x14ac:dyDescent="0.3">
      <c r="A1312" s="26">
        <v>41012</v>
      </c>
      <c r="B1312" s="27">
        <v>10306.25</v>
      </c>
      <c r="C1312" s="27">
        <v>10478.25</v>
      </c>
      <c r="D1312" s="27">
        <v>10587.95</v>
      </c>
      <c r="E1312" s="27">
        <v>10235.700000000001</v>
      </c>
      <c r="F1312" s="27" t="s">
        <v>1164</v>
      </c>
      <c r="G1312" s="28">
        <v>-9.1000000000000004E-3</v>
      </c>
      <c r="H1312">
        <f t="shared" si="26"/>
        <v>-1.6414954787297497E-2</v>
      </c>
    </row>
    <row r="1313" spans="1:8" x14ac:dyDescent="0.3">
      <c r="A1313" s="19">
        <v>41015</v>
      </c>
      <c r="B1313" s="20">
        <v>10432.700000000001</v>
      </c>
      <c r="C1313" s="20">
        <v>10274.15</v>
      </c>
      <c r="D1313" s="20">
        <v>10447.950000000001</v>
      </c>
      <c r="E1313" s="20">
        <v>10274.15</v>
      </c>
      <c r="F1313" s="20" t="s">
        <v>1166</v>
      </c>
      <c r="G1313" s="21">
        <v>1.23E-2</v>
      </c>
      <c r="H1313">
        <f t="shared" si="26"/>
        <v>1.5431933541947615E-2</v>
      </c>
    </row>
    <row r="1314" spans="1:8" x14ac:dyDescent="0.3">
      <c r="A1314" s="26">
        <v>41016</v>
      </c>
      <c r="B1314" s="27">
        <v>10519.55</v>
      </c>
      <c r="C1314" s="27">
        <v>10502.65</v>
      </c>
      <c r="D1314" s="27">
        <v>10621.9</v>
      </c>
      <c r="E1314" s="27">
        <v>10248.549999999999</v>
      </c>
      <c r="F1314" s="27" t="s">
        <v>1167</v>
      </c>
      <c r="G1314" s="28">
        <v>8.3000000000000001E-3</v>
      </c>
      <c r="H1314">
        <f t="shared" si="26"/>
        <v>1.6091176988664419E-3</v>
      </c>
    </row>
    <row r="1315" spans="1:8" x14ac:dyDescent="0.3">
      <c r="A1315" s="19">
        <v>41017</v>
      </c>
      <c r="B1315" s="20">
        <v>10512.45</v>
      </c>
      <c r="C1315" s="20">
        <v>10585.55</v>
      </c>
      <c r="D1315" s="20">
        <v>10645.85</v>
      </c>
      <c r="E1315" s="20">
        <v>10479.5</v>
      </c>
      <c r="F1315" s="20" t="s">
        <v>264</v>
      </c>
      <c r="G1315" s="21">
        <v>-6.9999999999999999E-4</v>
      </c>
      <c r="H1315">
        <f t="shared" si="26"/>
        <v>-6.905640235981933E-3</v>
      </c>
    </row>
    <row r="1316" spans="1:8" x14ac:dyDescent="0.3">
      <c r="A1316" s="26">
        <v>41018</v>
      </c>
      <c r="B1316" s="27">
        <v>10567.9</v>
      </c>
      <c r="C1316" s="27">
        <v>10536.95</v>
      </c>
      <c r="D1316" s="27">
        <v>10594.9</v>
      </c>
      <c r="E1316" s="27">
        <v>10438.65</v>
      </c>
      <c r="F1316" s="27" t="s">
        <v>1168</v>
      </c>
      <c r="G1316" s="28">
        <v>5.3E-3</v>
      </c>
      <c r="H1316">
        <f t="shared" si="26"/>
        <v>2.9372826102428981E-3</v>
      </c>
    </row>
    <row r="1317" spans="1:8" x14ac:dyDescent="0.3">
      <c r="A1317" s="19">
        <v>41019</v>
      </c>
      <c r="B1317" s="20">
        <v>10456.5</v>
      </c>
      <c r="C1317" s="20">
        <v>10538.3</v>
      </c>
      <c r="D1317" s="20">
        <v>10577.45</v>
      </c>
      <c r="E1317" s="20">
        <v>10387.049999999999</v>
      </c>
      <c r="F1317" s="20" t="s">
        <v>995</v>
      </c>
      <c r="G1317" s="21">
        <v>-1.0500000000000001E-2</v>
      </c>
      <c r="H1317">
        <f t="shared" si="26"/>
        <v>-7.7621627776775452E-3</v>
      </c>
    </row>
    <row r="1318" spans="1:8" x14ac:dyDescent="0.3">
      <c r="A1318" s="26">
        <v>41022</v>
      </c>
      <c r="B1318" s="27">
        <v>10243.15</v>
      </c>
      <c r="C1318" s="27">
        <v>10432.6</v>
      </c>
      <c r="D1318" s="27">
        <v>10521.45</v>
      </c>
      <c r="E1318" s="27">
        <v>10206.9</v>
      </c>
      <c r="F1318" s="27" t="s">
        <v>1169</v>
      </c>
      <c r="G1318" s="28">
        <v>-2.0400000000000001E-2</v>
      </c>
      <c r="H1318" s="15">
        <f t="shared" si="26"/>
        <v>-1.815942334604995E-2</v>
      </c>
    </row>
    <row r="1319" spans="1:8" x14ac:dyDescent="0.3">
      <c r="A1319" s="19">
        <v>41023</v>
      </c>
      <c r="B1319" s="20">
        <v>10215.15</v>
      </c>
      <c r="C1319" s="20">
        <v>10275.549999999999</v>
      </c>
      <c r="D1319" s="20">
        <v>10287.9</v>
      </c>
      <c r="E1319" s="20">
        <v>10151.799999999999</v>
      </c>
      <c r="F1319" s="20" t="s">
        <v>216</v>
      </c>
      <c r="G1319" s="21">
        <v>-2.7000000000000001E-3</v>
      </c>
      <c r="H1319">
        <f t="shared" si="26"/>
        <v>-5.8780308596619781E-3</v>
      </c>
    </row>
    <row r="1320" spans="1:8" x14ac:dyDescent="0.3">
      <c r="A1320" s="26">
        <v>41024</v>
      </c>
      <c r="B1320" s="27">
        <v>10159.85</v>
      </c>
      <c r="C1320" s="27">
        <v>10215.85</v>
      </c>
      <c r="D1320" s="27">
        <v>10277.85</v>
      </c>
      <c r="E1320" s="27">
        <v>10043.65</v>
      </c>
      <c r="F1320" s="27" t="s">
        <v>1170</v>
      </c>
      <c r="G1320" s="28">
        <v>-5.4000000000000003E-3</v>
      </c>
      <c r="H1320">
        <f t="shared" si="26"/>
        <v>-5.4816779807847606E-3</v>
      </c>
    </row>
    <row r="1321" spans="1:8" x14ac:dyDescent="0.3">
      <c r="A1321" s="19">
        <v>41025</v>
      </c>
      <c r="B1321" s="20">
        <v>10128</v>
      </c>
      <c r="C1321" s="20">
        <v>10171.85</v>
      </c>
      <c r="D1321" s="20">
        <v>10193.9</v>
      </c>
      <c r="E1321" s="20">
        <v>10083.5</v>
      </c>
      <c r="F1321" s="20" t="s">
        <v>527</v>
      </c>
      <c r="G1321" s="21">
        <v>-3.0999999999999999E-3</v>
      </c>
      <c r="H1321">
        <f t="shared" si="26"/>
        <v>-4.3109168931905568E-3</v>
      </c>
    </row>
    <row r="1322" spans="1:8" x14ac:dyDescent="0.3">
      <c r="A1322" s="26">
        <v>41026</v>
      </c>
      <c r="B1322" s="27">
        <v>10148.700000000001</v>
      </c>
      <c r="C1322" s="27">
        <v>10146.1</v>
      </c>
      <c r="D1322" s="27">
        <v>10249.15</v>
      </c>
      <c r="E1322" s="27">
        <v>10029.450000000001</v>
      </c>
      <c r="F1322" s="27" t="s">
        <v>1171</v>
      </c>
      <c r="G1322" s="28">
        <v>2E-3</v>
      </c>
      <c r="H1322">
        <f t="shared" si="26"/>
        <v>2.5625609840237762E-4</v>
      </c>
    </row>
    <row r="1323" spans="1:8" x14ac:dyDescent="0.3">
      <c r="A1323" s="19">
        <v>41029</v>
      </c>
      <c r="B1323" s="20">
        <v>10276.799999999999</v>
      </c>
      <c r="C1323" s="20">
        <v>10210.1</v>
      </c>
      <c r="D1323" s="20">
        <v>10360.549999999999</v>
      </c>
      <c r="E1323" s="20">
        <v>10210.1</v>
      </c>
      <c r="F1323" s="20" t="s">
        <v>1172</v>
      </c>
      <c r="G1323" s="21">
        <v>1.26E-2</v>
      </c>
      <c r="H1323">
        <f t="shared" si="26"/>
        <v>6.532746985827652E-3</v>
      </c>
    </row>
    <row r="1324" spans="1:8" x14ac:dyDescent="0.3">
      <c r="A1324" s="26">
        <v>41031</v>
      </c>
      <c r="B1324" s="27">
        <v>10306.6</v>
      </c>
      <c r="C1324" s="27">
        <v>10282.700000000001</v>
      </c>
      <c r="D1324" s="27">
        <v>10382.35</v>
      </c>
      <c r="E1324" s="27">
        <v>10278.450000000001</v>
      </c>
      <c r="F1324" s="27" t="s">
        <v>833</v>
      </c>
      <c r="G1324" s="28">
        <v>2.8999999999999998E-3</v>
      </c>
      <c r="H1324">
        <f t="shared" si="26"/>
        <v>2.3242922578699792E-3</v>
      </c>
    </row>
    <row r="1325" spans="1:8" x14ac:dyDescent="0.3">
      <c r="A1325" s="19">
        <v>41032</v>
      </c>
      <c r="B1325" s="20">
        <v>10126.549999999999</v>
      </c>
      <c r="C1325" s="20">
        <v>10231.700000000001</v>
      </c>
      <c r="D1325" s="20">
        <v>10255.85</v>
      </c>
      <c r="E1325" s="20">
        <v>10100.25</v>
      </c>
      <c r="F1325" s="20" t="s">
        <v>1173</v>
      </c>
      <c r="G1325" s="21">
        <v>-1.7500000000000002E-2</v>
      </c>
      <c r="H1325">
        <f t="shared" si="26"/>
        <v>-1.0276884584184588E-2</v>
      </c>
    </row>
    <row r="1326" spans="1:8" x14ac:dyDescent="0.3">
      <c r="A1326" s="26">
        <v>41033</v>
      </c>
      <c r="B1326" s="27">
        <v>9802.35</v>
      </c>
      <c r="C1326" s="27">
        <v>10063.5</v>
      </c>
      <c r="D1326" s="27">
        <v>10068.65</v>
      </c>
      <c r="E1326" s="27">
        <v>9757.75</v>
      </c>
      <c r="F1326" s="27" t="s">
        <v>569</v>
      </c>
      <c r="G1326" s="28">
        <v>-3.2000000000000001E-2</v>
      </c>
      <c r="H1326" s="15">
        <f t="shared" si="26"/>
        <v>-2.595021612758977E-2</v>
      </c>
    </row>
    <row r="1327" spans="1:8" x14ac:dyDescent="0.3">
      <c r="A1327" s="19">
        <v>41036</v>
      </c>
      <c r="B1327" s="20">
        <v>9876.35</v>
      </c>
      <c r="C1327" s="20">
        <v>9664.85</v>
      </c>
      <c r="D1327" s="20">
        <v>9910.7000000000007</v>
      </c>
      <c r="E1327" s="20">
        <v>9480.5</v>
      </c>
      <c r="F1327" s="20" t="s">
        <v>1174</v>
      </c>
      <c r="G1327" s="21">
        <v>7.4999999999999997E-3</v>
      </c>
      <c r="H1327" s="15">
        <f t="shared" si="26"/>
        <v>2.1883422919134803E-2</v>
      </c>
    </row>
    <row r="1328" spans="1:8" x14ac:dyDescent="0.3">
      <c r="A1328" s="26">
        <v>41037</v>
      </c>
      <c r="B1328" s="27">
        <v>9588.75</v>
      </c>
      <c r="C1328" s="27">
        <v>9909.4</v>
      </c>
      <c r="D1328" s="27">
        <v>9924.15</v>
      </c>
      <c r="E1328" s="27">
        <v>9526.65</v>
      </c>
      <c r="F1328" s="27" t="s">
        <v>1175</v>
      </c>
      <c r="G1328" s="28">
        <v>-2.9100000000000001E-2</v>
      </c>
      <c r="H1328" s="15">
        <f t="shared" si="26"/>
        <v>-3.2358164974670478E-2</v>
      </c>
    </row>
    <row r="1329" spans="1:8" x14ac:dyDescent="0.3">
      <c r="A1329" s="19">
        <v>41038</v>
      </c>
      <c r="B1329" s="20">
        <v>9404.7999999999993</v>
      </c>
      <c r="C1329" s="20">
        <v>9517</v>
      </c>
      <c r="D1329" s="20">
        <v>9572.35</v>
      </c>
      <c r="E1329" s="20">
        <v>9340.4500000000007</v>
      </c>
      <c r="F1329" s="20" t="s">
        <v>1176</v>
      </c>
      <c r="G1329" s="21">
        <v>-1.9199999999999998E-2</v>
      </c>
      <c r="H1329">
        <f t="shared" si="26"/>
        <v>-1.1789429442051143E-2</v>
      </c>
    </row>
    <row r="1330" spans="1:8" x14ac:dyDescent="0.3">
      <c r="A1330" s="26">
        <v>41039</v>
      </c>
      <c r="B1330" s="27">
        <v>9410.9</v>
      </c>
      <c r="C1330" s="27">
        <v>9411.75</v>
      </c>
      <c r="D1330" s="27">
        <v>9580.4</v>
      </c>
      <c r="E1330" s="27">
        <v>9362.1</v>
      </c>
      <c r="F1330" s="27" t="s">
        <v>1177</v>
      </c>
      <c r="G1330" s="28">
        <v>5.9999999999999995E-4</v>
      </c>
      <c r="H1330">
        <f t="shared" si="26"/>
        <v>-9.0312641113540388E-5</v>
      </c>
    </row>
    <row r="1331" spans="1:8" x14ac:dyDescent="0.3">
      <c r="A1331" s="19">
        <v>41040</v>
      </c>
      <c r="B1331" s="20">
        <v>9398.1</v>
      </c>
      <c r="C1331" s="20">
        <v>9353.4500000000007</v>
      </c>
      <c r="D1331" s="20">
        <v>9532.65</v>
      </c>
      <c r="E1331" s="20">
        <v>9296.65</v>
      </c>
      <c r="F1331" s="20" t="s">
        <v>1178</v>
      </c>
      <c r="G1331" s="21">
        <v>-1.4E-3</v>
      </c>
      <c r="H1331">
        <f t="shared" si="26"/>
        <v>4.7736396730617718E-3</v>
      </c>
    </row>
    <row r="1332" spans="1:8" x14ac:dyDescent="0.3">
      <c r="A1332" s="26">
        <v>41043</v>
      </c>
      <c r="B1332" s="27">
        <v>9257.65</v>
      </c>
      <c r="C1332" s="27">
        <v>9412.6</v>
      </c>
      <c r="D1332" s="27">
        <v>9498.7999999999993</v>
      </c>
      <c r="E1332" s="27">
        <v>9190.2999999999993</v>
      </c>
      <c r="F1332" s="27" t="s">
        <v>1179</v>
      </c>
      <c r="G1332" s="28">
        <v>-1.49E-2</v>
      </c>
      <c r="H1332">
        <f t="shared" si="26"/>
        <v>-1.6461976499585737E-2</v>
      </c>
    </row>
    <row r="1333" spans="1:8" x14ac:dyDescent="0.3">
      <c r="A1333" s="19">
        <v>41044</v>
      </c>
      <c r="B1333" s="20">
        <v>9319.7000000000007</v>
      </c>
      <c r="C1333" s="20">
        <v>9186.4500000000007</v>
      </c>
      <c r="D1333" s="20">
        <v>9361.4500000000007</v>
      </c>
      <c r="E1333" s="20">
        <v>9166.1</v>
      </c>
      <c r="F1333" s="20" t="s">
        <v>1180</v>
      </c>
      <c r="G1333" s="21">
        <v>6.7000000000000002E-3</v>
      </c>
      <c r="H1333">
        <f t="shared" si="26"/>
        <v>1.4505059081582112E-2</v>
      </c>
    </row>
    <row r="1334" spans="1:8" x14ac:dyDescent="0.3">
      <c r="A1334" s="26">
        <v>41045</v>
      </c>
      <c r="B1334" s="27">
        <v>9164.25</v>
      </c>
      <c r="C1334" s="27">
        <v>9184.4500000000007</v>
      </c>
      <c r="D1334" s="27">
        <v>9208.15</v>
      </c>
      <c r="E1334" s="27">
        <v>9047.0499999999993</v>
      </c>
      <c r="F1334" s="27" t="s">
        <v>1181</v>
      </c>
      <c r="G1334" s="28">
        <v>-1.67E-2</v>
      </c>
      <c r="H1334">
        <f t="shared" si="26"/>
        <v>-2.1993695866383643E-3</v>
      </c>
    </row>
    <row r="1335" spans="1:8" x14ac:dyDescent="0.3">
      <c r="A1335" s="19">
        <v>41046</v>
      </c>
      <c r="B1335" s="20">
        <v>9154.2000000000007</v>
      </c>
      <c r="C1335" s="20">
        <v>9199.5</v>
      </c>
      <c r="D1335" s="20">
        <v>9328.5</v>
      </c>
      <c r="E1335" s="20">
        <v>9113.65</v>
      </c>
      <c r="F1335" s="20" t="s">
        <v>1182</v>
      </c>
      <c r="G1335" s="21">
        <v>-1.1000000000000001E-3</v>
      </c>
      <c r="H1335">
        <f t="shared" si="26"/>
        <v>-4.9241806619924203E-3</v>
      </c>
    </row>
    <row r="1336" spans="1:8" x14ac:dyDescent="0.3">
      <c r="A1336" s="26">
        <v>41047</v>
      </c>
      <c r="B1336" s="27">
        <v>9310.25</v>
      </c>
      <c r="C1336" s="27">
        <v>9013.1</v>
      </c>
      <c r="D1336" s="27">
        <v>9364.7000000000007</v>
      </c>
      <c r="E1336" s="27">
        <v>8995.25</v>
      </c>
      <c r="F1336" s="27" t="s">
        <v>1183</v>
      </c>
      <c r="G1336" s="28">
        <v>1.7000000000000001E-2</v>
      </c>
      <c r="H1336" s="15">
        <f t="shared" si="26"/>
        <v>3.2968678922901069E-2</v>
      </c>
    </row>
    <row r="1337" spans="1:8" x14ac:dyDescent="0.3">
      <c r="A1337" s="19">
        <v>41050</v>
      </c>
      <c r="B1337" s="20">
        <v>9412</v>
      </c>
      <c r="C1337" s="20">
        <v>9299.9</v>
      </c>
      <c r="D1337" s="20">
        <v>9478.9500000000007</v>
      </c>
      <c r="E1337" s="20">
        <v>9299.9</v>
      </c>
      <c r="F1337" s="20" t="s">
        <v>1184</v>
      </c>
      <c r="G1337" s="21">
        <v>1.09E-2</v>
      </c>
      <c r="H1337">
        <f t="shared" si="26"/>
        <v>1.2053893052613509E-2</v>
      </c>
    </row>
    <row r="1338" spans="1:8" x14ac:dyDescent="0.3">
      <c r="A1338" s="26">
        <v>41051</v>
      </c>
      <c r="B1338" s="27">
        <v>9268.7999999999993</v>
      </c>
      <c r="C1338" s="27">
        <v>9510.4500000000007</v>
      </c>
      <c r="D1338" s="27">
        <v>9522.2999999999993</v>
      </c>
      <c r="E1338" s="27">
        <v>9253.0499999999993</v>
      </c>
      <c r="F1338" s="27" t="s">
        <v>1185</v>
      </c>
      <c r="G1338" s="28">
        <v>-1.52E-2</v>
      </c>
      <c r="H1338" s="15">
        <f t="shared" si="26"/>
        <v>-2.540889232370723E-2</v>
      </c>
    </row>
    <row r="1339" spans="1:8" x14ac:dyDescent="0.3">
      <c r="A1339" s="19">
        <v>41052</v>
      </c>
      <c r="B1339" s="20">
        <v>9209.9</v>
      </c>
      <c r="C1339" s="20">
        <v>9237.35</v>
      </c>
      <c r="D1339" s="20">
        <v>9295.65</v>
      </c>
      <c r="E1339" s="20">
        <v>9157.2000000000007</v>
      </c>
      <c r="F1339" s="20" t="s">
        <v>746</v>
      </c>
      <c r="G1339" s="21">
        <v>-6.4000000000000003E-3</v>
      </c>
      <c r="H1339">
        <f t="shared" si="26"/>
        <v>-2.9716314743947914E-3</v>
      </c>
    </row>
    <row r="1340" spans="1:8" x14ac:dyDescent="0.3">
      <c r="A1340" s="26">
        <v>41053</v>
      </c>
      <c r="B1340" s="27">
        <v>9437.6</v>
      </c>
      <c r="C1340" s="27">
        <v>9277.25</v>
      </c>
      <c r="D1340" s="27">
        <v>9463.7000000000007</v>
      </c>
      <c r="E1340" s="27">
        <v>9198.75</v>
      </c>
      <c r="F1340" s="27" t="s">
        <v>1186</v>
      </c>
      <c r="G1340" s="28">
        <v>2.47E-2</v>
      </c>
      <c r="H1340" s="15">
        <f t="shared" si="26"/>
        <v>1.7284216766822104E-2</v>
      </c>
    </row>
    <row r="1341" spans="1:8" x14ac:dyDescent="0.3">
      <c r="A1341" s="19">
        <v>41054</v>
      </c>
      <c r="B1341" s="20">
        <v>9456.2999999999993</v>
      </c>
      <c r="C1341" s="20">
        <v>9422.4500000000007</v>
      </c>
      <c r="D1341" s="20">
        <v>9497</v>
      </c>
      <c r="E1341" s="20">
        <v>9371.5499999999993</v>
      </c>
      <c r="F1341" s="20" t="s">
        <v>1187</v>
      </c>
      <c r="G1341" s="21">
        <v>2E-3</v>
      </c>
      <c r="H1341">
        <f t="shared" si="26"/>
        <v>3.5924839081129156E-3</v>
      </c>
    </row>
    <row r="1342" spans="1:8" x14ac:dyDescent="0.3">
      <c r="A1342" s="26">
        <v>41057</v>
      </c>
      <c r="B1342" s="27">
        <v>9698.2999999999993</v>
      </c>
      <c r="C1342" s="27">
        <v>9483.1</v>
      </c>
      <c r="D1342" s="27">
        <v>9716.5</v>
      </c>
      <c r="E1342" s="27">
        <v>9483.1</v>
      </c>
      <c r="F1342" s="27" t="s">
        <v>988</v>
      </c>
      <c r="G1342" s="28">
        <v>2.5600000000000001E-2</v>
      </c>
      <c r="H1342" s="15">
        <f t="shared" si="26"/>
        <v>2.2693001233773651E-2</v>
      </c>
    </row>
    <row r="1343" spans="1:8" x14ac:dyDescent="0.3">
      <c r="A1343" s="19">
        <v>41058</v>
      </c>
      <c r="B1343" s="20">
        <v>9708.1</v>
      </c>
      <c r="C1343" s="20">
        <v>9734.85</v>
      </c>
      <c r="D1343" s="20">
        <v>9783.4500000000007</v>
      </c>
      <c r="E1343" s="20">
        <v>9687.65</v>
      </c>
      <c r="F1343" s="20" t="s">
        <v>458</v>
      </c>
      <c r="G1343" s="21">
        <v>1E-3</v>
      </c>
      <c r="H1343">
        <f t="shared" si="26"/>
        <v>-2.7478594944965766E-3</v>
      </c>
    </row>
    <row r="1344" spans="1:8" x14ac:dyDescent="0.3">
      <c r="A1344" s="26">
        <v>41059</v>
      </c>
      <c r="B1344" s="27">
        <v>9534.0499999999993</v>
      </c>
      <c r="C1344" s="27">
        <v>9642.2000000000007</v>
      </c>
      <c r="D1344" s="27">
        <v>9642.2000000000007</v>
      </c>
      <c r="E1344" s="27">
        <v>9514.25</v>
      </c>
      <c r="F1344" s="27" t="s">
        <v>830</v>
      </c>
      <c r="G1344" s="28">
        <v>-1.7899999999999999E-2</v>
      </c>
      <c r="H1344">
        <f t="shared" si="26"/>
        <v>-1.1216319926987767E-2</v>
      </c>
    </row>
    <row r="1345" spans="1:8" x14ac:dyDescent="0.3">
      <c r="A1345" s="19">
        <v>41060</v>
      </c>
      <c r="B1345" s="20">
        <v>9441</v>
      </c>
      <c r="C1345" s="20">
        <v>9414.35</v>
      </c>
      <c r="D1345" s="20">
        <v>9479.35</v>
      </c>
      <c r="E1345" s="20">
        <v>9360.0499999999993</v>
      </c>
      <c r="F1345" s="20" t="s">
        <v>1188</v>
      </c>
      <c r="G1345" s="21">
        <v>-9.7999999999999997E-3</v>
      </c>
      <c r="H1345">
        <f t="shared" si="26"/>
        <v>2.8307849187675874E-3</v>
      </c>
    </row>
    <row r="1346" spans="1:8" x14ac:dyDescent="0.3">
      <c r="A1346" s="26">
        <v>41061</v>
      </c>
      <c r="B1346" s="27">
        <v>9267.6</v>
      </c>
      <c r="C1346" s="27">
        <v>9434.4500000000007</v>
      </c>
      <c r="D1346" s="27">
        <v>9493.25</v>
      </c>
      <c r="E1346" s="27">
        <v>9252.6</v>
      </c>
      <c r="F1346" s="27" t="s">
        <v>1189</v>
      </c>
      <c r="G1346" s="28">
        <v>-1.84E-2</v>
      </c>
      <c r="H1346" s="15">
        <f t="shared" si="26"/>
        <v>-1.7685185675900592E-2</v>
      </c>
    </row>
    <row r="1347" spans="1:8" x14ac:dyDescent="0.3">
      <c r="A1347" s="19">
        <v>41064</v>
      </c>
      <c r="B1347" s="20">
        <v>9362.2999999999993</v>
      </c>
      <c r="C1347" s="20">
        <v>9174.5499999999993</v>
      </c>
      <c r="D1347" s="20">
        <v>9406.25</v>
      </c>
      <c r="E1347" s="20">
        <v>9110.4500000000007</v>
      </c>
      <c r="F1347" s="20" t="s">
        <v>1190</v>
      </c>
      <c r="G1347" s="21">
        <v>1.0200000000000001E-2</v>
      </c>
      <c r="H1347" s="15">
        <f t="shared" si="26"/>
        <v>2.046421895351816E-2</v>
      </c>
    </row>
    <row r="1348" spans="1:8" x14ac:dyDescent="0.3">
      <c r="A1348" s="26">
        <v>41065</v>
      </c>
      <c r="B1348" s="27">
        <v>9460.15</v>
      </c>
      <c r="C1348" s="27">
        <v>9433.25</v>
      </c>
      <c r="D1348" s="27">
        <v>9545.5</v>
      </c>
      <c r="E1348" s="27">
        <v>9400.35</v>
      </c>
      <c r="F1348" s="27" t="s">
        <v>1191</v>
      </c>
      <c r="G1348" s="28">
        <v>1.0500000000000001E-2</v>
      </c>
      <c r="H1348">
        <f t="shared" si="26"/>
        <v>2.8516152969548817E-3</v>
      </c>
    </row>
    <row r="1349" spans="1:8" x14ac:dyDescent="0.3">
      <c r="A1349" s="19">
        <v>41066</v>
      </c>
      <c r="B1349" s="20">
        <v>9742.7999999999993</v>
      </c>
      <c r="C1349" s="20">
        <v>9519</v>
      </c>
      <c r="D1349" s="20">
        <v>9770.65</v>
      </c>
      <c r="E1349" s="20">
        <v>9519</v>
      </c>
      <c r="F1349" s="20" t="s">
        <v>1192</v>
      </c>
      <c r="G1349" s="21">
        <v>2.9899999999999999E-2</v>
      </c>
      <c r="H1349" s="15">
        <f t="shared" si="26"/>
        <v>2.3510872990860309E-2</v>
      </c>
    </row>
    <row r="1350" spans="1:8" x14ac:dyDescent="0.3">
      <c r="A1350" s="26">
        <v>41067</v>
      </c>
      <c r="B1350" s="27">
        <v>9950.9</v>
      </c>
      <c r="C1350" s="27">
        <v>9830.5</v>
      </c>
      <c r="D1350" s="27">
        <v>9974.7000000000007</v>
      </c>
      <c r="E1350" s="27">
        <v>9787.9500000000007</v>
      </c>
      <c r="F1350" s="27" t="s">
        <v>1193</v>
      </c>
      <c r="G1350" s="28">
        <v>2.1399999999999999E-2</v>
      </c>
      <c r="H1350">
        <f t="shared" si="26"/>
        <v>1.2247596765169589E-2</v>
      </c>
    </row>
    <row r="1351" spans="1:8" x14ac:dyDescent="0.3">
      <c r="A1351" s="19">
        <v>41068</v>
      </c>
      <c r="B1351" s="20">
        <v>9998.85</v>
      </c>
      <c r="C1351" s="20">
        <v>9969.5499999999993</v>
      </c>
      <c r="D1351" s="20">
        <v>10031.200000000001</v>
      </c>
      <c r="E1351" s="20">
        <v>9809.9500000000007</v>
      </c>
      <c r="F1351" s="20" t="s">
        <v>1194</v>
      </c>
      <c r="G1351" s="21">
        <v>4.7999999999999996E-3</v>
      </c>
      <c r="H1351">
        <f t="shared" ref="H1351:H1414" si="27">(B1351-C1351)/C1351</f>
        <v>2.9389491000096388E-3</v>
      </c>
    </row>
    <row r="1352" spans="1:8" x14ac:dyDescent="0.3">
      <c r="A1352" s="26">
        <v>41071</v>
      </c>
      <c r="B1352" s="27">
        <v>9969.2000000000007</v>
      </c>
      <c r="C1352" s="27">
        <v>10070.15</v>
      </c>
      <c r="D1352" s="27">
        <v>10157.75</v>
      </c>
      <c r="E1352" s="27">
        <v>9934.0499999999993</v>
      </c>
      <c r="F1352" s="27" t="s">
        <v>1195</v>
      </c>
      <c r="G1352" s="28">
        <v>-3.0000000000000001E-3</v>
      </c>
      <c r="H1352">
        <f t="shared" si="27"/>
        <v>-1.0024676891605281E-2</v>
      </c>
    </row>
    <row r="1353" spans="1:8" x14ac:dyDescent="0.3">
      <c r="A1353" s="19">
        <v>41072</v>
      </c>
      <c r="B1353" s="20">
        <v>10139.200000000001</v>
      </c>
      <c r="C1353" s="20">
        <v>9899.4500000000007</v>
      </c>
      <c r="D1353" s="20">
        <v>10156.4</v>
      </c>
      <c r="E1353" s="20">
        <v>9893.35</v>
      </c>
      <c r="F1353" s="20" t="s">
        <v>1196</v>
      </c>
      <c r="G1353" s="21">
        <v>1.7100000000000001E-2</v>
      </c>
      <c r="H1353" s="15">
        <f t="shared" si="27"/>
        <v>2.4218517190348957E-2</v>
      </c>
    </row>
    <row r="1354" spans="1:8" x14ac:dyDescent="0.3">
      <c r="A1354" s="26">
        <v>41073</v>
      </c>
      <c r="B1354" s="27">
        <v>10128.15</v>
      </c>
      <c r="C1354" s="27">
        <v>10150</v>
      </c>
      <c r="D1354" s="27">
        <v>10224.549999999999</v>
      </c>
      <c r="E1354" s="27">
        <v>10075.200000000001</v>
      </c>
      <c r="F1354" s="27" t="s">
        <v>1098</v>
      </c>
      <c r="G1354" s="28">
        <v>-1.1000000000000001E-3</v>
      </c>
      <c r="H1354">
        <f t="shared" si="27"/>
        <v>-2.1527093596059471E-3</v>
      </c>
    </row>
    <row r="1355" spans="1:8" x14ac:dyDescent="0.3">
      <c r="A1355" s="19">
        <v>41074</v>
      </c>
      <c r="B1355" s="20">
        <v>9836.9500000000007</v>
      </c>
      <c r="C1355" s="20">
        <v>10073.5</v>
      </c>
      <c r="D1355" s="20">
        <v>10096.75</v>
      </c>
      <c r="E1355" s="20">
        <v>9813.65</v>
      </c>
      <c r="F1355" s="20" t="s">
        <v>1157</v>
      </c>
      <c r="G1355" s="21">
        <v>-2.8799999999999999E-2</v>
      </c>
      <c r="H1355" s="15">
        <f t="shared" si="27"/>
        <v>-2.3482404328187746E-2</v>
      </c>
    </row>
    <row r="1356" spans="1:8" x14ac:dyDescent="0.3">
      <c r="A1356" s="26">
        <v>41075</v>
      </c>
      <c r="B1356" s="27">
        <v>10064.799999999999</v>
      </c>
      <c r="C1356" s="27">
        <v>9881.4</v>
      </c>
      <c r="D1356" s="27">
        <v>10098.9</v>
      </c>
      <c r="E1356" s="27">
        <v>9881.4</v>
      </c>
      <c r="F1356" s="27" t="s">
        <v>1002</v>
      </c>
      <c r="G1356" s="28">
        <v>2.3199999999999998E-2</v>
      </c>
      <c r="H1356" s="15">
        <f t="shared" si="27"/>
        <v>1.8560123059485463E-2</v>
      </c>
    </row>
    <row r="1357" spans="1:8" x14ac:dyDescent="0.3">
      <c r="A1357" s="19">
        <v>41078</v>
      </c>
      <c r="B1357" s="20">
        <v>9749.9</v>
      </c>
      <c r="C1357" s="20">
        <v>10178.85</v>
      </c>
      <c r="D1357" s="20">
        <v>10197.799999999999</v>
      </c>
      <c r="E1357" s="20">
        <v>9695.6</v>
      </c>
      <c r="F1357" s="20" t="s">
        <v>454</v>
      </c>
      <c r="G1357" s="21">
        <v>-3.1300000000000001E-2</v>
      </c>
      <c r="H1357" s="15">
        <f t="shared" si="27"/>
        <v>-4.2141302799432227E-2</v>
      </c>
    </row>
    <row r="1358" spans="1:8" x14ac:dyDescent="0.3">
      <c r="A1358" s="26">
        <v>41079</v>
      </c>
      <c r="B1358" s="27">
        <v>9786.4500000000007</v>
      </c>
      <c r="C1358" s="27">
        <v>9730</v>
      </c>
      <c r="D1358" s="27">
        <v>9808</v>
      </c>
      <c r="E1358" s="27">
        <v>9619.15</v>
      </c>
      <c r="F1358" s="27" t="s">
        <v>969</v>
      </c>
      <c r="G1358" s="28">
        <v>3.7000000000000002E-3</v>
      </c>
      <c r="H1358">
        <f t="shared" si="27"/>
        <v>5.8016443987667756E-3</v>
      </c>
    </row>
    <row r="1359" spans="1:8" x14ac:dyDescent="0.3">
      <c r="A1359" s="19">
        <v>41080</v>
      </c>
      <c r="B1359" s="20">
        <v>9831.7999999999993</v>
      </c>
      <c r="C1359" s="20">
        <v>9812.85</v>
      </c>
      <c r="D1359" s="20">
        <v>9875.65</v>
      </c>
      <c r="E1359" s="20">
        <v>9764.4500000000007</v>
      </c>
      <c r="F1359" s="20" t="s">
        <v>798</v>
      </c>
      <c r="G1359" s="21">
        <v>4.5999999999999999E-3</v>
      </c>
      <c r="H1359">
        <f t="shared" si="27"/>
        <v>1.9311413096092275E-3</v>
      </c>
    </row>
    <row r="1360" spans="1:8" x14ac:dyDescent="0.3">
      <c r="A1360" s="26">
        <v>41081</v>
      </c>
      <c r="B1360" s="27">
        <v>10033.65</v>
      </c>
      <c r="C1360" s="27">
        <v>9795.9500000000007</v>
      </c>
      <c r="D1360" s="27">
        <v>10046.9</v>
      </c>
      <c r="E1360" s="27">
        <v>9769.2999999999993</v>
      </c>
      <c r="F1360" s="27" t="s">
        <v>1186</v>
      </c>
      <c r="G1360" s="28">
        <v>2.0500000000000001E-2</v>
      </c>
      <c r="H1360" s="15">
        <f t="shared" si="27"/>
        <v>2.4265129977184337E-2</v>
      </c>
    </row>
    <row r="1361" spans="1:8" x14ac:dyDescent="0.3">
      <c r="A1361" s="19">
        <v>41082</v>
      </c>
      <c r="B1361" s="20">
        <v>10038.35</v>
      </c>
      <c r="C1361" s="20">
        <v>9907.35</v>
      </c>
      <c r="D1361" s="20">
        <v>10073.450000000001</v>
      </c>
      <c r="E1361" s="20">
        <v>9873.85</v>
      </c>
      <c r="F1361" s="20" t="s">
        <v>823</v>
      </c>
      <c r="G1361" s="21">
        <v>5.0000000000000001E-4</v>
      </c>
      <c r="H1361">
        <f t="shared" si="27"/>
        <v>1.3222506522934992E-2</v>
      </c>
    </row>
    <row r="1362" spans="1:8" x14ac:dyDescent="0.3">
      <c r="A1362" s="26">
        <v>41085</v>
      </c>
      <c r="B1362" s="27">
        <v>9925.75</v>
      </c>
      <c r="C1362" s="27">
        <v>10068.9</v>
      </c>
      <c r="D1362" s="27">
        <v>10193.450000000001</v>
      </c>
      <c r="E1362" s="27">
        <v>9892.7999999999993</v>
      </c>
      <c r="F1362" s="27" t="s">
        <v>902</v>
      </c>
      <c r="G1362" s="28">
        <v>-1.12E-2</v>
      </c>
      <c r="H1362">
        <f t="shared" si="27"/>
        <v>-1.4217044562961162E-2</v>
      </c>
    </row>
    <row r="1363" spans="1:8" x14ac:dyDescent="0.3">
      <c r="A1363" s="19">
        <v>41086</v>
      </c>
      <c r="B1363" s="20">
        <v>9970.1</v>
      </c>
      <c r="C1363" s="20">
        <v>9914.7999999999993</v>
      </c>
      <c r="D1363" s="20">
        <v>10024.65</v>
      </c>
      <c r="E1363" s="20">
        <v>9901.85</v>
      </c>
      <c r="F1363" s="20" t="s">
        <v>1197</v>
      </c>
      <c r="G1363" s="21">
        <v>4.4999999999999997E-3</v>
      </c>
      <c r="H1363">
        <f t="shared" si="27"/>
        <v>5.5775204744423585E-3</v>
      </c>
    </row>
    <row r="1364" spans="1:8" x14ac:dyDescent="0.3">
      <c r="A1364" s="26">
        <v>41087</v>
      </c>
      <c r="B1364" s="27">
        <v>10017.799999999999</v>
      </c>
      <c r="C1364" s="27">
        <v>10025.450000000001</v>
      </c>
      <c r="D1364" s="27">
        <v>10109.65</v>
      </c>
      <c r="E1364" s="27">
        <v>9988.5</v>
      </c>
      <c r="F1364" s="27" t="s">
        <v>1198</v>
      </c>
      <c r="G1364" s="28">
        <v>4.7999999999999996E-3</v>
      </c>
      <c r="H1364">
        <f t="shared" si="27"/>
        <v>-7.6305801734599991E-4</v>
      </c>
    </row>
    <row r="1365" spans="1:8" x14ac:dyDescent="0.3">
      <c r="A1365" s="19">
        <v>41088</v>
      </c>
      <c r="B1365" s="20">
        <v>10003.85</v>
      </c>
      <c r="C1365" s="20">
        <v>10023.9</v>
      </c>
      <c r="D1365" s="20">
        <v>10052.200000000001</v>
      </c>
      <c r="E1365" s="20">
        <v>9950.1</v>
      </c>
      <c r="F1365" s="20" t="s">
        <v>1199</v>
      </c>
      <c r="G1365" s="21">
        <v>-1.4E-3</v>
      </c>
      <c r="H1365">
        <f t="shared" si="27"/>
        <v>-2.0002194754535933E-3</v>
      </c>
    </row>
    <row r="1366" spans="1:8" x14ac:dyDescent="0.3">
      <c r="A1366" s="26">
        <v>41089</v>
      </c>
      <c r="B1366" s="27">
        <v>10340.65</v>
      </c>
      <c r="C1366" s="27">
        <v>10105.450000000001</v>
      </c>
      <c r="D1366" s="27">
        <v>10360</v>
      </c>
      <c r="E1366" s="27">
        <v>10105.450000000001</v>
      </c>
      <c r="F1366" s="27" t="s">
        <v>1200</v>
      </c>
      <c r="G1366" s="28">
        <v>3.3700000000000001E-2</v>
      </c>
      <c r="H1366" s="15">
        <f t="shared" si="27"/>
        <v>2.327456966290456E-2</v>
      </c>
    </row>
    <row r="1367" spans="1:8" x14ac:dyDescent="0.3">
      <c r="A1367" s="19">
        <v>41092</v>
      </c>
      <c r="B1367" s="20">
        <v>10412.200000000001</v>
      </c>
      <c r="C1367" s="20">
        <v>10366.5</v>
      </c>
      <c r="D1367" s="20">
        <v>10450.299999999999</v>
      </c>
      <c r="E1367" s="20">
        <v>10303.65</v>
      </c>
      <c r="F1367" s="20" t="s">
        <v>1201</v>
      </c>
      <c r="G1367" s="21">
        <v>6.8999999999999999E-3</v>
      </c>
      <c r="H1367">
        <f t="shared" si="27"/>
        <v>4.4084310037139562E-3</v>
      </c>
    </row>
    <row r="1368" spans="1:8" x14ac:dyDescent="0.3">
      <c r="A1368" s="26">
        <v>41093</v>
      </c>
      <c r="B1368" s="27">
        <v>10481.299999999999</v>
      </c>
      <c r="C1368" s="27">
        <v>10460</v>
      </c>
      <c r="D1368" s="27">
        <v>10544.3</v>
      </c>
      <c r="E1368" s="27">
        <v>10444.299999999999</v>
      </c>
      <c r="F1368" s="27" t="s">
        <v>1202</v>
      </c>
      <c r="G1368" s="28">
        <v>6.6E-3</v>
      </c>
      <c r="H1368">
        <f t="shared" si="27"/>
        <v>2.0363288718928557E-3</v>
      </c>
    </row>
    <row r="1369" spans="1:8" x14ac:dyDescent="0.3">
      <c r="A1369" s="19">
        <v>41094</v>
      </c>
      <c r="B1369" s="20">
        <v>10529.45</v>
      </c>
      <c r="C1369" s="20">
        <v>10522.4</v>
      </c>
      <c r="D1369" s="20">
        <v>10548.9</v>
      </c>
      <c r="E1369" s="20">
        <v>10482.85</v>
      </c>
      <c r="F1369" s="20" t="s">
        <v>916</v>
      </c>
      <c r="G1369" s="21">
        <v>4.5999999999999999E-3</v>
      </c>
      <c r="H1369">
        <f t="shared" si="27"/>
        <v>6.6999923971727859E-4</v>
      </c>
    </row>
    <row r="1370" spans="1:8" x14ac:dyDescent="0.3">
      <c r="A1370" s="26">
        <v>41095</v>
      </c>
      <c r="B1370" s="27">
        <v>10641.9</v>
      </c>
      <c r="C1370" s="27">
        <v>10520.05</v>
      </c>
      <c r="D1370" s="27">
        <v>10651.2</v>
      </c>
      <c r="E1370" s="27">
        <v>10468.75</v>
      </c>
      <c r="F1370" s="27" t="s">
        <v>1203</v>
      </c>
      <c r="G1370" s="28">
        <v>1.0699999999999999E-2</v>
      </c>
      <c r="H1370">
        <f t="shared" si="27"/>
        <v>1.158264456917984E-2</v>
      </c>
    </row>
    <row r="1371" spans="1:8" x14ac:dyDescent="0.3">
      <c r="A1371" s="19">
        <v>41096</v>
      </c>
      <c r="B1371" s="20">
        <v>10655.35</v>
      </c>
      <c r="C1371" s="20">
        <v>10637.95</v>
      </c>
      <c r="D1371" s="20">
        <v>10687.9</v>
      </c>
      <c r="E1371" s="20">
        <v>10547.35</v>
      </c>
      <c r="F1371" s="20" t="s">
        <v>1204</v>
      </c>
      <c r="G1371" s="21">
        <v>1.2999999999999999E-3</v>
      </c>
      <c r="H1371">
        <f t="shared" si="27"/>
        <v>1.6356534858689535E-3</v>
      </c>
    </row>
    <row r="1372" spans="1:8" x14ac:dyDescent="0.3">
      <c r="A1372" s="26">
        <v>41099</v>
      </c>
      <c r="B1372" s="27">
        <v>10588.05</v>
      </c>
      <c r="C1372" s="27">
        <v>10594.95</v>
      </c>
      <c r="D1372" s="27">
        <v>10635.9</v>
      </c>
      <c r="E1372" s="27">
        <v>10524.75</v>
      </c>
      <c r="F1372" s="27" t="s">
        <v>548</v>
      </c>
      <c r="G1372" s="28">
        <v>-6.3E-3</v>
      </c>
      <c r="H1372">
        <f t="shared" si="27"/>
        <v>-6.5125366330199338E-4</v>
      </c>
    </row>
    <row r="1373" spans="1:8" x14ac:dyDescent="0.3">
      <c r="A1373" s="19">
        <v>41100</v>
      </c>
      <c r="B1373" s="20">
        <v>10751.55</v>
      </c>
      <c r="C1373" s="20">
        <v>10617.05</v>
      </c>
      <c r="D1373" s="20">
        <v>10767.25</v>
      </c>
      <c r="E1373" s="20">
        <v>10615.3</v>
      </c>
      <c r="F1373" s="20" t="s">
        <v>237</v>
      </c>
      <c r="G1373" s="21">
        <v>1.54E-2</v>
      </c>
      <c r="H1373">
        <f t="shared" si="27"/>
        <v>1.2668302400384288E-2</v>
      </c>
    </row>
    <row r="1374" spans="1:8" x14ac:dyDescent="0.3">
      <c r="A1374" s="26">
        <v>41101</v>
      </c>
      <c r="B1374" s="27">
        <v>10713.3</v>
      </c>
      <c r="C1374" s="27">
        <v>10701.6</v>
      </c>
      <c r="D1374" s="27">
        <v>10782.55</v>
      </c>
      <c r="E1374" s="27">
        <v>10692.95</v>
      </c>
      <c r="F1374" s="27" t="s">
        <v>1205</v>
      </c>
      <c r="G1374" s="28">
        <v>-3.5999999999999999E-3</v>
      </c>
      <c r="H1374">
        <f t="shared" si="27"/>
        <v>1.0932944606412973E-3</v>
      </c>
    </row>
    <row r="1375" spans="1:8" x14ac:dyDescent="0.3">
      <c r="A1375" s="19">
        <v>41102</v>
      </c>
      <c r="B1375" s="20">
        <v>10616.3</v>
      </c>
      <c r="C1375" s="20">
        <v>10640.15</v>
      </c>
      <c r="D1375" s="20">
        <v>10676</v>
      </c>
      <c r="E1375" s="20">
        <v>10557.35</v>
      </c>
      <c r="F1375" s="20" t="s">
        <v>325</v>
      </c>
      <c r="G1375" s="21">
        <v>-9.1000000000000004E-3</v>
      </c>
      <c r="H1375">
        <f t="shared" si="27"/>
        <v>-2.2415097531520104E-3</v>
      </c>
    </row>
    <row r="1376" spans="1:8" x14ac:dyDescent="0.3">
      <c r="A1376" s="26">
        <v>41103</v>
      </c>
      <c r="B1376" s="27">
        <v>10594.45</v>
      </c>
      <c r="C1376" s="27">
        <v>10654.9</v>
      </c>
      <c r="D1376" s="27">
        <v>10715.15</v>
      </c>
      <c r="E1376" s="27">
        <v>10568.75</v>
      </c>
      <c r="F1376" s="27" t="s">
        <v>1206</v>
      </c>
      <c r="G1376" s="28">
        <v>-2.0999999999999999E-3</v>
      </c>
      <c r="H1376">
        <f t="shared" si="27"/>
        <v>-5.6734460201408659E-3</v>
      </c>
    </row>
    <row r="1377" spans="1:8" x14ac:dyDescent="0.3">
      <c r="A1377" s="19">
        <v>41106</v>
      </c>
      <c r="B1377" s="20">
        <v>10568.2</v>
      </c>
      <c r="C1377" s="20">
        <v>10614.1</v>
      </c>
      <c r="D1377" s="20">
        <v>10692.8</v>
      </c>
      <c r="E1377" s="20">
        <v>10552.7</v>
      </c>
      <c r="F1377" s="20" t="s">
        <v>1207</v>
      </c>
      <c r="G1377" s="21">
        <v>-2.5000000000000001E-3</v>
      </c>
      <c r="H1377">
        <f t="shared" si="27"/>
        <v>-4.3244363629511345E-3</v>
      </c>
    </row>
    <row r="1378" spans="1:8" x14ac:dyDescent="0.3">
      <c r="A1378" s="26">
        <v>41107</v>
      </c>
      <c r="B1378" s="27">
        <v>10558.05</v>
      </c>
      <c r="C1378" s="27">
        <v>10648.7</v>
      </c>
      <c r="D1378" s="27">
        <v>10673.5</v>
      </c>
      <c r="E1378" s="27">
        <v>10518.95</v>
      </c>
      <c r="F1378" s="27" t="s">
        <v>830</v>
      </c>
      <c r="G1378" s="28">
        <v>-1E-3</v>
      </c>
      <c r="H1378">
        <f t="shared" si="27"/>
        <v>-8.5127762074245165E-3</v>
      </c>
    </row>
    <row r="1379" spans="1:8" x14ac:dyDescent="0.3">
      <c r="A1379" s="19">
        <v>41108</v>
      </c>
      <c r="B1379" s="20">
        <v>10607.1</v>
      </c>
      <c r="C1379" s="20">
        <v>10569.05</v>
      </c>
      <c r="D1379" s="20">
        <v>10629.15</v>
      </c>
      <c r="E1379" s="20">
        <v>10498.6</v>
      </c>
      <c r="F1379" s="20" t="s">
        <v>1208</v>
      </c>
      <c r="G1379" s="21">
        <v>4.5999999999999999E-3</v>
      </c>
      <c r="H1379">
        <f t="shared" si="27"/>
        <v>3.6001343545542025E-3</v>
      </c>
    </row>
    <row r="1380" spans="1:8" x14ac:dyDescent="0.3">
      <c r="A1380" s="26">
        <v>41109</v>
      </c>
      <c r="B1380" s="27">
        <v>10622.05</v>
      </c>
      <c r="C1380" s="27">
        <v>10684.4</v>
      </c>
      <c r="D1380" s="27">
        <v>10708.6</v>
      </c>
      <c r="E1380" s="27">
        <v>10606.6</v>
      </c>
      <c r="F1380" s="27" t="s">
        <v>1209</v>
      </c>
      <c r="G1380" s="28">
        <v>1.4E-3</v>
      </c>
      <c r="H1380">
        <f t="shared" si="27"/>
        <v>-5.8356107970499388E-3</v>
      </c>
    </row>
    <row r="1381" spans="1:8" x14ac:dyDescent="0.3">
      <c r="A1381" s="19">
        <v>41110</v>
      </c>
      <c r="B1381" s="20">
        <v>10481.6</v>
      </c>
      <c r="C1381" s="20">
        <v>10622.85</v>
      </c>
      <c r="D1381" s="20">
        <v>10622.85</v>
      </c>
      <c r="E1381" s="20">
        <v>10463.4</v>
      </c>
      <c r="F1381" s="20" t="s">
        <v>395</v>
      </c>
      <c r="G1381" s="21">
        <v>-1.32E-2</v>
      </c>
      <c r="H1381">
        <f t="shared" si="27"/>
        <v>-1.3296808295325643E-2</v>
      </c>
    </row>
    <row r="1382" spans="1:8" x14ac:dyDescent="0.3">
      <c r="A1382" s="26">
        <v>41113</v>
      </c>
      <c r="B1382" s="27">
        <v>10274.6</v>
      </c>
      <c r="C1382" s="27">
        <v>10401.700000000001</v>
      </c>
      <c r="D1382" s="27">
        <v>10402.25</v>
      </c>
      <c r="E1382" s="27">
        <v>10254</v>
      </c>
      <c r="F1382" s="27" t="s">
        <v>1033</v>
      </c>
      <c r="G1382" s="28">
        <v>-1.9699999999999999E-2</v>
      </c>
      <c r="H1382">
        <f t="shared" si="27"/>
        <v>-1.2219156484036297E-2</v>
      </c>
    </row>
    <row r="1383" spans="1:8" x14ac:dyDescent="0.3">
      <c r="A1383" s="19">
        <v>41114</v>
      </c>
      <c r="B1383" s="20">
        <v>10299</v>
      </c>
      <c r="C1383" s="20">
        <v>10282.65</v>
      </c>
      <c r="D1383" s="20">
        <v>10349.450000000001</v>
      </c>
      <c r="E1383" s="20">
        <v>10237.25</v>
      </c>
      <c r="F1383" s="20" t="s">
        <v>321</v>
      </c>
      <c r="G1383" s="21">
        <v>2.3999999999999998E-3</v>
      </c>
      <c r="H1383">
        <f t="shared" si="27"/>
        <v>1.5900570378258878E-3</v>
      </c>
    </row>
    <row r="1384" spans="1:8" x14ac:dyDescent="0.3">
      <c r="A1384" s="26">
        <v>41115</v>
      </c>
      <c r="B1384" s="27">
        <v>10267.85</v>
      </c>
      <c r="C1384" s="27">
        <v>10286.549999999999</v>
      </c>
      <c r="D1384" s="27">
        <v>10315.4</v>
      </c>
      <c r="E1384" s="27">
        <v>10224.75</v>
      </c>
      <c r="F1384" s="27" t="s">
        <v>1210</v>
      </c>
      <c r="G1384" s="28">
        <v>-3.0000000000000001E-3</v>
      </c>
      <c r="H1384">
        <f t="shared" si="27"/>
        <v>-1.8179078505425931E-3</v>
      </c>
    </row>
    <row r="1385" spans="1:8" x14ac:dyDescent="0.3">
      <c r="A1385" s="19">
        <v>41116</v>
      </c>
      <c r="B1385" s="20">
        <v>10083.799999999999</v>
      </c>
      <c r="C1385" s="20">
        <v>10306.5</v>
      </c>
      <c r="D1385" s="20">
        <v>10314.049999999999</v>
      </c>
      <c r="E1385" s="20">
        <v>10056.15</v>
      </c>
      <c r="F1385" s="20" t="s">
        <v>1211</v>
      </c>
      <c r="G1385" s="21">
        <v>-1.7899999999999999E-2</v>
      </c>
      <c r="H1385" s="15">
        <f t="shared" si="27"/>
        <v>-2.1607723281424414E-2</v>
      </c>
    </row>
    <row r="1386" spans="1:8" x14ac:dyDescent="0.3">
      <c r="A1386" s="26">
        <v>41117</v>
      </c>
      <c r="B1386" s="27">
        <v>10140.549999999999</v>
      </c>
      <c r="C1386" s="27">
        <v>10256.25</v>
      </c>
      <c r="D1386" s="27">
        <v>10401.65</v>
      </c>
      <c r="E1386" s="27">
        <v>10102.75</v>
      </c>
      <c r="F1386" s="27" t="s">
        <v>1212</v>
      </c>
      <c r="G1386" s="28">
        <v>5.5999999999999999E-3</v>
      </c>
      <c r="H1386">
        <f t="shared" si="27"/>
        <v>-1.1280926264472954E-2</v>
      </c>
    </row>
    <row r="1387" spans="1:8" x14ac:dyDescent="0.3">
      <c r="A1387" s="19">
        <v>41120</v>
      </c>
      <c r="B1387" s="20">
        <v>10412.15</v>
      </c>
      <c r="C1387" s="20">
        <v>10222.549999999999</v>
      </c>
      <c r="D1387" s="20">
        <v>10427.049999999999</v>
      </c>
      <c r="E1387" s="20">
        <v>10222.549999999999</v>
      </c>
      <c r="F1387" s="20" t="s">
        <v>1213</v>
      </c>
      <c r="G1387" s="21">
        <v>2.6800000000000001E-2</v>
      </c>
      <c r="H1387" s="15">
        <f t="shared" si="27"/>
        <v>1.8547231365950802E-2</v>
      </c>
    </row>
    <row r="1388" spans="1:8" x14ac:dyDescent="0.3">
      <c r="A1388" s="26">
        <v>41121</v>
      </c>
      <c r="B1388" s="27">
        <v>10384.1</v>
      </c>
      <c r="C1388" s="27">
        <v>10462.799999999999</v>
      </c>
      <c r="D1388" s="27">
        <v>10467.950000000001</v>
      </c>
      <c r="E1388" s="27">
        <v>10239.700000000001</v>
      </c>
      <c r="F1388" s="27" t="s">
        <v>472</v>
      </c>
      <c r="G1388" s="28">
        <v>-2.7000000000000001E-3</v>
      </c>
      <c r="H1388">
        <f t="shared" si="27"/>
        <v>-7.5218870665595171E-3</v>
      </c>
    </row>
    <row r="1389" spans="1:8" x14ac:dyDescent="0.3">
      <c r="A1389" s="19">
        <v>41122</v>
      </c>
      <c r="B1389" s="20">
        <v>10419.9</v>
      </c>
      <c r="C1389" s="20">
        <v>10347.799999999999</v>
      </c>
      <c r="D1389" s="20">
        <v>10445.200000000001</v>
      </c>
      <c r="E1389" s="20">
        <v>10324.6</v>
      </c>
      <c r="F1389" s="20" t="s">
        <v>1214</v>
      </c>
      <c r="G1389" s="21">
        <v>3.3999999999999998E-3</v>
      </c>
      <c r="H1389">
        <f t="shared" si="27"/>
        <v>6.9676646243646348E-3</v>
      </c>
    </row>
    <row r="1390" spans="1:8" x14ac:dyDescent="0.3">
      <c r="A1390" s="26">
        <v>41123</v>
      </c>
      <c r="B1390" s="27">
        <v>10379.6</v>
      </c>
      <c r="C1390" s="27">
        <v>10408.950000000001</v>
      </c>
      <c r="D1390" s="27">
        <v>10417.5</v>
      </c>
      <c r="E1390" s="27">
        <v>10310.85</v>
      </c>
      <c r="F1390" s="27" t="s">
        <v>1215</v>
      </c>
      <c r="G1390" s="28">
        <v>-3.8999999999999998E-3</v>
      </c>
      <c r="H1390">
        <f t="shared" si="27"/>
        <v>-2.8196888254819518E-3</v>
      </c>
    </row>
    <row r="1391" spans="1:8" x14ac:dyDescent="0.3">
      <c r="A1391" s="19">
        <v>41124</v>
      </c>
      <c r="B1391" s="20">
        <v>10315.6</v>
      </c>
      <c r="C1391" s="20">
        <v>10312.799999999999</v>
      </c>
      <c r="D1391" s="20">
        <v>10336.25</v>
      </c>
      <c r="E1391" s="20">
        <v>10209.15</v>
      </c>
      <c r="F1391" s="20" t="s">
        <v>731</v>
      </c>
      <c r="G1391" s="21">
        <v>-6.1999999999999998E-3</v>
      </c>
      <c r="H1391">
        <f t="shared" si="27"/>
        <v>2.7150725312243928E-4</v>
      </c>
    </row>
    <row r="1392" spans="1:8" x14ac:dyDescent="0.3">
      <c r="A1392" s="26">
        <v>41127</v>
      </c>
      <c r="B1392" s="27">
        <v>10462.4</v>
      </c>
      <c r="C1392" s="27">
        <v>10426.75</v>
      </c>
      <c r="D1392" s="27">
        <v>10501.45</v>
      </c>
      <c r="E1392" s="27">
        <v>10426.75</v>
      </c>
      <c r="F1392" s="27" t="s">
        <v>1216</v>
      </c>
      <c r="G1392" s="28">
        <v>1.4200000000000001E-2</v>
      </c>
      <c r="H1392">
        <f t="shared" si="27"/>
        <v>3.4190903205696538E-3</v>
      </c>
    </row>
    <row r="1393" spans="1:8" x14ac:dyDescent="0.3">
      <c r="A1393" s="19">
        <v>41128</v>
      </c>
      <c r="B1393" s="20">
        <v>10591.95</v>
      </c>
      <c r="C1393" s="20">
        <v>10499.7</v>
      </c>
      <c r="D1393" s="20">
        <v>10616.9</v>
      </c>
      <c r="E1393" s="20">
        <v>10463.549999999999</v>
      </c>
      <c r="F1393" s="20" t="s">
        <v>1217</v>
      </c>
      <c r="G1393" s="21">
        <v>1.24E-2</v>
      </c>
      <c r="H1393">
        <f t="shared" si="27"/>
        <v>8.7859653132946643E-3</v>
      </c>
    </row>
    <row r="1394" spans="1:8" x14ac:dyDescent="0.3">
      <c r="A1394" s="26">
        <v>41129</v>
      </c>
      <c r="B1394" s="27">
        <v>10529.25</v>
      </c>
      <c r="C1394" s="27">
        <v>10621</v>
      </c>
      <c r="D1394" s="27">
        <v>10640.75</v>
      </c>
      <c r="E1394" s="27">
        <v>10511.35</v>
      </c>
      <c r="F1394" s="27" t="s">
        <v>798</v>
      </c>
      <c r="G1394" s="28">
        <v>-5.8999999999999999E-3</v>
      </c>
      <c r="H1394">
        <f t="shared" si="27"/>
        <v>-8.6385462762451747E-3</v>
      </c>
    </row>
    <row r="1395" spans="1:8" x14ac:dyDescent="0.3">
      <c r="A1395" s="19">
        <v>41130</v>
      </c>
      <c r="B1395" s="20">
        <v>10445.9</v>
      </c>
      <c r="C1395" s="20">
        <v>10572.4</v>
      </c>
      <c r="D1395" s="20">
        <v>10614.2</v>
      </c>
      <c r="E1395" s="20">
        <v>10425.15</v>
      </c>
      <c r="F1395" s="20" t="s">
        <v>1218</v>
      </c>
      <c r="G1395" s="21">
        <v>-7.9000000000000008E-3</v>
      </c>
      <c r="H1395">
        <f t="shared" si="27"/>
        <v>-1.19651167190042E-2</v>
      </c>
    </row>
    <row r="1396" spans="1:8" x14ac:dyDescent="0.3">
      <c r="A1396" s="26">
        <v>41131</v>
      </c>
      <c r="B1396" s="27">
        <v>10358.950000000001</v>
      </c>
      <c r="C1396" s="27">
        <v>10427.35</v>
      </c>
      <c r="D1396" s="27">
        <v>10449.25</v>
      </c>
      <c r="E1396" s="27">
        <v>10272.049999999999</v>
      </c>
      <c r="F1396" s="27" t="s">
        <v>1219</v>
      </c>
      <c r="G1396" s="28">
        <v>-8.3000000000000001E-3</v>
      </c>
      <c r="H1396">
        <f t="shared" si="27"/>
        <v>-6.5596723999865386E-3</v>
      </c>
    </row>
    <row r="1397" spans="1:8" x14ac:dyDescent="0.3">
      <c r="A1397" s="19">
        <v>41134</v>
      </c>
      <c r="B1397" s="20">
        <v>10401.299999999999</v>
      </c>
      <c r="C1397" s="20">
        <v>10339.200000000001</v>
      </c>
      <c r="D1397" s="20">
        <v>10415.200000000001</v>
      </c>
      <c r="E1397" s="20">
        <v>10284.049999999999</v>
      </c>
      <c r="F1397" s="20" t="s">
        <v>1220</v>
      </c>
      <c r="G1397" s="21">
        <v>4.1000000000000003E-3</v>
      </c>
      <c r="H1397">
        <f t="shared" si="27"/>
        <v>6.0062674094706111E-3</v>
      </c>
    </row>
    <row r="1398" spans="1:8" x14ac:dyDescent="0.3">
      <c r="A1398" s="26">
        <v>41135</v>
      </c>
      <c r="B1398" s="27">
        <v>10519.15</v>
      </c>
      <c r="C1398" s="27">
        <v>10411.549999999999</v>
      </c>
      <c r="D1398" s="27">
        <v>10547.1</v>
      </c>
      <c r="E1398" s="27">
        <v>10387.950000000001</v>
      </c>
      <c r="F1398" s="27" t="s">
        <v>1221</v>
      </c>
      <c r="G1398" s="28">
        <v>1.1299999999999999E-2</v>
      </c>
      <c r="H1398">
        <f t="shared" si="27"/>
        <v>1.0334676393044299E-2</v>
      </c>
    </row>
    <row r="1399" spans="1:8" x14ac:dyDescent="0.3">
      <c r="A1399" s="19">
        <v>41137</v>
      </c>
      <c r="B1399" s="20">
        <v>10426.75</v>
      </c>
      <c r="C1399" s="20">
        <v>10537.95</v>
      </c>
      <c r="D1399" s="20">
        <v>10551.05</v>
      </c>
      <c r="E1399" s="20">
        <v>10405.700000000001</v>
      </c>
      <c r="F1399" s="20" t="s">
        <v>1222</v>
      </c>
      <c r="G1399" s="21">
        <v>-8.8000000000000005E-3</v>
      </c>
      <c r="H1399">
        <f t="shared" si="27"/>
        <v>-1.0552337029498215E-2</v>
      </c>
    </row>
    <row r="1400" spans="1:8" x14ac:dyDescent="0.3">
      <c r="A1400" s="26">
        <v>41138</v>
      </c>
      <c r="B1400" s="27">
        <v>10417.9</v>
      </c>
      <c r="C1400" s="27">
        <v>10425.85</v>
      </c>
      <c r="D1400" s="27">
        <v>10505.85</v>
      </c>
      <c r="E1400" s="27">
        <v>10354.700000000001</v>
      </c>
      <c r="F1400" s="27" t="s">
        <v>1207</v>
      </c>
      <c r="G1400" s="28">
        <v>-8.0000000000000004E-4</v>
      </c>
      <c r="H1400">
        <f t="shared" si="27"/>
        <v>-7.6252775553079389E-4</v>
      </c>
    </row>
    <row r="1401" spans="1:8" x14ac:dyDescent="0.3">
      <c r="A1401" s="19">
        <v>41142</v>
      </c>
      <c r="B1401" s="20">
        <v>10469.5</v>
      </c>
      <c r="C1401" s="20">
        <v>10436.85</v>
      </c>
      <c r="D1401" s="20">
        <v>10484.549999999999</v>
      </c>
      <c r="E1401" s="20">
        <v>10353.85</v>
      </c>
      <c r="F1401" s="20" t="s">
        <v>738</v>
      </c>
      <c r="G1401" s="21">
        <v>5.0000000000000001E-3</v>
      </c>
      <c r="H1401">
        <f t="shared" si="27"/>
        <v>3.128338531261792E-3</v>
      </c>
    </row>
    <row r="1402" spans="1:8" x14ac:dyDescent="0.3">
      <c r="A1402" s="26">
        <v>41143</v>
      </c>
      <c r="B1402" s="27">
        <v>10472.200000000001</v>
      </c>
      <c r="C1402" s="27">
        <v>10413.950000000001</v>
      </c>
      <c r="D1402" s="27">
        <v>10533.7</v>
      </c>
      <c r="E1402" s="27">
        <v>10401.75</v>
      </c>
      <c r="F1402" s="27" t="s">
        <v>1223</v>
      </c>
      <c r="G1402" s="28">
        <v>2.9999999999999997E-4</v>
      </c>
      <c r="H1402">
        <f t="shared" si="27"/>
        <v>5.5934587740482716E-3</v>
      </c>
    </row>
    <row r="1403" spans="1:8" x14ac:dyDescent="0.3">
      <c r="A1403" s="19">
        <v>41144</v>
      </c>
      <c r="B1403" s="20">
        <v>10457.700000000001</v>
      </c>
      <c r="C1403" s="20">
        <v>10508.75</v>
      </c>
      <c r="D1403" s="20">
        <v>10560.85</v>
      </c>
      <c r="E1403" s="20">
        <v>10413.299999999999</v>
      </c>
      <c r="F1403" s="20" t="s">
        <v>1224</v>
      </c>
      <c r="G1403" s="21">
        <v>-1.4E-3</v>
      </c>
      <c r="H1403">
        <f t="shared" si="27"/>
        <v>-4.8578565481145969E-3</v>
      </c>
    </row>
    <row r="1404" spans="1:8" x14ac:dyDescent="0.3">
      <c r="A1404" s="26">
        <v>41145</v>
      </c>
      <c r="B1404" s="27">
        <v>10332.85</v>
      </c>
      <c r="C1404" s="27">
        <v>10404.5</v>
      </c>
      <c r="D1404" s="27">
        <v>10412.25</v>
      </c>
      <c r="E1404" s="27">
        <v>10318.549999999999</v>
      </c>
      <c r="F1404" s="27" t="s">
        <v>1225</v>
      </c>
      <c r="G1404" s="28">
        <v>-1.1900000000000001E-2</v>
      </c>
      <c r="H1404">
        <f t="shared" si="27"/>
        <v>-6.8864433658512797E-3</v>
      </c>
    </row>
    <row r="1405" spans="1:8" x14ac:dyDescent="0.3">
      <c r="A1405" s="19">
        <v>41148</v>
      </c>
      <c r="B1405" s="20">
        <v>10150.4</v>
      </c>
      <c r="C1405" s="20">
        <v>10338.25</v>
      </c>
      <c r="D1405" s="20">
        <v>10338.25</v>
      </c>
      <c r="E1405" s="20">
        <v>10134.4</v>
      </c>
      <c r="F1405" s="20" t="s">
        <v>561</v>
      </c>
      <c r="G1405" s="21">
        <v>-1.77E-2</v>
      </c>
      <c r="H1405" s="15">
        <f t="shared" si="27"/>
        <v>-1.8170386670858255E-2</v>
      </c>
    </row>
    <row r="1406" spans="1:8" x14ac:dyDescent="0.3">
      <c r="A1406" s="26">
        <v>41149</v>
      </c>
      <c r="B1406" s="27">
        <v>10059.4</v>
      </c>
      <c r="C1406" s="27">
        <v>10149.950000000001</v>
      </c>
      <c r="D1406" s="27">
        <v>10151.35</v>
      </c>
      <c r="E1406" s="27">
        <v>10022.85</v>
      </c>
      <c r="F1406" s="27" t="s">
        <v>1226</v>
      </c>
      <c r="G1406" s="28">
        <v>-8.9999999999999993E-3</v>
      </c>
      <c r="H1406">
        <f t="shared" si="27"/>
        <v>-8.9212262129371167E-3</v>
      </c>
    </row>
    <row r="1407" spans="1:8" x14ac:dyDescent="0.3">
      <c r="A1407" s="19">
        <v>41150</v>
      </c>
      <c r="B1407" s="20">
        <v>10011.9</v>
      </c>
      <c r="C1407" s="20">
        <v>10077.4</v>
      </c>
      <c r="D1407" s="20">
        <v>10127</v>
      </c>
      <c r="E1407" s="20">
        <v>9998.1</v>
      </c>
      <c r="F1407" s="20" t="s">
        <v>1027</v>
      </c>
      <c r="G1407" s="21">
        <v>-4.7000000000000002E-3</v>
      </c>
      <c r="H1407">
        <f t="shared" si="27"/>
        <v>-6.4996923809712828E-3</v>
      </c>
    </row>
    <row r="1408" spans="1:8" x14ac:dyDescent="0.3">
      <c r="A1408" s="26">
        <v>41151</v>
      </c>
      <c r="B1408" s="27">
        <v>10085.200000000001</v>
      </c>
      <c r="C1408" s="27">
        <v>9978.2000000000007</v>
      </c>
      <c r="D1408" s="27">
        <v>10130.9</v>
      </c>
      <c r="E1408" s="27">
        <v>9959.0499999999993</v>
      </c>
      <c r="F1408" s="27" t="s">
        <v>1227</v>
      </c>
      <c r="G1408" s="28">
        <v>7.3000000000000001E-3</v>
      </c>
      <c r="H1408">
        <f t="shared" si="27"/>
        <v>1.0723376961776672E-2</v>
      </c>
    </row>
    <row r="1409" spans="1:8" x14ac:dyDescent="0.3">
      <c r="A1409" s="19">
        <v>41152</v>
      </c>
      <c r="B1409" s="20">
        <v>9990.5</v>
      </c>
      <c r="C1409" s="20">
        <v>10037</v>
      </c>
      <c r="D1409" s="20">
        <v>10130.950000000001</v>
      </c>
      <c r="E1409" s="20">
        <v>9948.7000000000007</v>
      </c>
      <c r="F1409" s="20" t="s">
        <v>1182</v>
      </c>
      <c r="G1409" s="21">
        <v>-9.4000000000000004E-3</v>
      </c>
      <c r="H1409">
        <f t="shared" si="27"/>
        <v>-4.6328584238318222E-3</v>
      </c>
    </row>
    <row r="1410" spans="1:8" x14ac:dyDescent="0.3">
      <c r="A1410" s="26">
        <v>41155</v>
      </c>
      <c r="B1410" s="27">
        <v>9963</v>
      </c>
      <c r="C1410" s="27">
        <v>10030.85</v>
      </c>
      <c r="D1410" s="27">
        <v>10082.5</v>
      </c>
      <c r="E1410" s="27">
        <v>9941.5</v>
      </c>
      <c r="F1410" s="27" t="s">
        <v>1228</v>
      </c>
      <c r="G1410" s="28">
        <v>-2.8E-3</v>
      </c>
      <c r="H1410">
        <f t="shared" si="27"/>
        <v>-6.7641326507724029E-3</v>
      </c>
    </row>
    <row r="1411" spans="1:8" x14ac:dyDescent="0.3">
      <c r="A1411" s="19">
        <v>41156</v>
      </c>
      <c r="B1411" s="20">
        <v>10020.65</v>
      </c>
      <c r="C1411" s="20">
        <v>9967.4500000000007</v>
      </c>
      <c r="D1411" s="20">
        <v>10033</v>
      </c>
      <c r="E1411" s="20">
        <v>9916.85</v>
      </c>
      <c r="F1411" s="20" t="s">
        <v>393</v>
      </c>
      <c r="G1411" s="21">
        <v>5.7999999999999996E-3</v>
      </c>
      <c r="H1411">
        <f t="shared" si="27"/>
        <v>5.3373731496018442E-3</v>
      </c>
    </row>
    <row r="1412" spans="1:8" x14ac:dyDescent="0.3">
      <c r="A1412" s="26">
        <v>41157</v>
      </c>
      <c r="B1412" s="27">
        <v>9827.9</v>
      </c>
      <c r="C1412" s="27">
        <v>9965</v>
      </c>
      <c r="D1412" s="27">
        <v>9976.4</v>
      </c>
      <c r="E1412" s="27">
        <v>9814.0499999999993</v>
      </c>
      <c r="F1412" s="27" t="s">
        <v>1229</v>
      </c>
      <c r="G1412" s="28">
        <v>-1.9199999999999998E-2</v>
      </c>
      <c r="H1412">
        <f t="shared" si="27"/>
        <v>-1.3758153537380869E-2</v>
      </c>
    </row>
    <row r="1413" spans="1:8" x14ac:dyDescent="0.3">
      <c r="A1413" s="19">
        <v>41158</v>
      </c>
      <c r="B1413" s="20">
        <v>9893.15</v>
      </c>
      <c r="C1413" s="20">
        <v>9846.5499999999993</v>
      </c>
      <c r="D1413" s="20">
        <v>9947.4500000000007</v>
      </c>
      <c r="E1413" s="20">
        <v>9831.35</v>
      </c>
      <c r="F1413" s="20" t="s">
        <v>243</v>
      </c>
      <c r="G1413" s="21">
        <v>6.6E-3</v>
      </c>
      <c r="H1413">
        <f t="shared" si="27"/>
        <v>4.7326220859082993E-3</v>
      </c>
    </row>
    <row r="1414" spans="1:8" x14ac:dyDescent="0.3">
      <c r="A1414" s="26">
        <v>41159</v>
      </c>
      <c r="B1414" s="27">
        <v>10122</v>
      </c>
      <c r="C1414" s="27">
        <v>10047.15</v>
      </c>
      <c r="D1414" s="27">
        <v>10134.75</v>
      </c>
      <c r="E1414" s="27">
        <v>10036.450000000001</v>
      </c>
      <c r="F1414" s="27" t="s">
        <v>1230</v>
      </c>
      <c r="G1414" s="28">
        <v>2.3099999999999999E-2</v>
      </c>
      <c r="H1414">
        <f t="shared" si="27"/>
        <v>7.4498738448217023E-3</v>
      </c>
    </row>
    <row r="1415" spans="1:8" x14ac:dyDescent="0.3">
      <c r="A1415" s="19">
        <v>41160</v>
      </c>
      <c r="B1415" s="20">
        <v>10147.049999999999</v>
      </c>
      <c r="C1415" s="20">
        <v>10127.6</v>
      </c>
      <c r="D1415" s="20">
        <v>10162.15</v>
      </c>
      <c r="E1415" s="20">
        <v>10127.6</v>
      </c>
      <c r="F1415" s="20" t="s">
        <v>1231</v>
      </c>
      <c r="G1415" s="21">
        <v>2.5000000000000001E-3</v>
      </c>
      <c r="H1415">
        <f t="shared" ref="H1415:H1478" si="28">(B1415-C1415)/C1415</f>
        <v>1.9204944903036167E-3</v>
      </c>
    </row>
    <row r="1416" spans="1:8" x14ac:dyDescent="0.3">
      <c r="A1416" s="26">
        <v>41162</v>
      </c>
      <c r="B1416" s="27">
        <v>10069.85</v>
      </c>
      <c r="C1416" s="27">
        <v>10153.799999999999</v>
      </c>
      <c r="D1416" s="27">
        <v>10181.85</v>
      </c>
      <c r="E1416" s="27">
        <v>10041.25</v>
      </c>
      <c r="F1416" s="27" t="s">
        <v>402</v>
      </c>
      <c r="G1416" s="28">
        <v>-7.6E-3</v>
      </c>
      <c r="H1416">
        <f t="shared" si="28"/>
        <v>-8.2678406113966124E-3</v>
      </c>
    </row>
    <row r="1417" spans="1:8" x14ac:dyDescent="0.3">
      <c r="A1417" s="19">
        <v>41163</v>
      </c>
      <c r="B1417" s="20">
        <v>10135.9</v>
      </c>
      <c r="C1417" s="20">
        <v>10020.75</v>
      </c>
      <c r="D1417" s="20">
        <v>10154.200000000001</v>
      </c>
      <c r="E1417" s="20">
        <v>10006.5</v>
      </c>
      <c r="F1417" s="20" t="s">
        <v>747</v>
      </c>
      <c r="G1417" s="21">
        <v>6.6E-3</v>
      </c>
      <c r="H1417">
        <f t="shared" si="28"/>
        <v>1.1491155851607877E-2</v>
      </c>
    </row>
    <row r="1418" spans="1:8" x14ac:dyDescent="0.3">
      <c r="A1418" s="26">
        <v>41164</v>
      </c>
      <c r="B1418" s="27">
        <v>10183.450000000001</v>
      </c>
      <c r="C1418" s="27">
        <v>10176.450000000001</v>
      </c>
      <c r="D1418" s="27">
        <v>10223.950000000001</v>
      </c>
      <c r="E1418" s="27">
        <v>10109.6</v>
      </c>
      <c r="F1418" s="27" t="s">
        <v>968</v>
      </c>
      <c r="G1418" s="28">
        <v>4.7000000000000002E-3</v>
      </c>
      <c r="H1418">
        <f t="shared" si="28"/>
        <v>6.8786266330596616E-4</v>
      </c>
    </row>
    <row r="1419" spans="1:8" x14ac:dyDescent="0.3">
      <c r="A1419" s="19">
        <v>41165</v>
      </c>
      <c r="B1419" s="20">
        <v>10207.799999999999</v>
      </c>
      <c r="C1419" s="20">
        <v>10213.85</v>
      </c>
      <c r="D1419" s="20">
        <v>10259.4</v>
      </c>
      <c r="E1419" s="20">
        <v>10171.25</v>
      </c>
      <c r="F1419" s="20" t="s">
        <v>385</v>
      </c>
      <c r="G1419" s="21">
        <v>2.3999999999999998E-3</v>
      </c>
      <c r="H1419">
        <f t="shared" si="28"/>
        <v>-5.9233295965782651E-4</v>
      </c>
    </row>
    <row r="1420" spans="1:8" x14ac:dyDescent="0.3">
      <c r="A1420" s="26">
        <v>41166</v>
      </c>
      <c r="B1420" s="27">
        <v>10642.9</v>
      </c>
      <c r="C1420" s="27">
        <v>10408.25</v>
      </c>
      <c r="D1420" s="27">
        <v>10664.55</v>
      </c>
      <c r="E1420" s="27">
        <v>10408.25</v>
      </c>
      <c r="F1420" s="27" t="s">
        <v>1232</v>
      </c>
      <c r="G1420" s="28">
        <v>4.2599999999999999E-2</v>
      </c>
      <c r="H1420" s="15">
        <f t="shared" si="28"/>
        <v>2.2544616049768179E-2</v>
      </c>
    </row>
    <row r="1421" spans="1:8" x14ac:dyDescent="0.3">
      <c r="A1421" s="19">
        <v>41169</v>
      </c>
      <c r="B1421" s="20">
        <v>10981.65</v>
      </c>
      <c r="C1421" s="20">
        <v>10797.1</v>
      </c>
      <c r="D1421" s="20">
        <v>11045.45</v>
      </c>
      <c r="E1421" s="20">
        <v>10797.1</v>
      </c>
      <c r="F1421" s="20" t="s">
        <v>1233</v>
      </c>
      <c r="G1421" s="21">
        <v>3.1800000000000002E-2</v>
      </c>
      <c r="H1421" s="15">
        <f t="shared" si="28"/>
        <v>1.7092552629872769E-2</v>
      </c>
    </row>
    <row r="1422" spans="1:8" x14ac:dyDescent="0.3">
      <c r="A1422" s="26">
        <v>41170</v>
      </c>
      <c r="B1422" s="27">
        <v>11043.5</v>
      </c>
      <c r="C1422" s="27">
        <v>10949.95</v>
      </c>
      <c r="D1422" s="27">
        <v>11065</v>
      </c>
      <c r="E1422" s="27">
        <v>10922.7</v>
      </c>
      <c r="F1422" s="27" t="s">
        <v>1145</v>
      </c>
      <c r="G1422" s="28">
        <v>5.5999999999999999E-3</v>
      </c>
      <c r="H1422">
        <f t="shared" si="28"/>
        <v>8.543418006474849E-3</v>
      </c>
    </row>
    <row r="1423" spans="1:8" x14ac:dyDescent="0.3">
      <c r="A1423" s="19">
        <v>41172</v>
      </c>
      <c r="B1423" s="20">
        <v>10920.8</v>
      </c>
      <c r="C1423" s="20">
        <v>10907.7</v>
      </c>
      <c r="D1423" s="20">
        <v>11031.8</v>
      </c>
      <c r="E1423" s="20">
        <v>10887</v>
      </c>
      <c r="F1423" s="20" t="s">
        <v>1234</v>
      </c>
      <c r="G1423" s="21">
        <v>-1.11E-2</v>
      </c>
      <c r="H1423">
        <f t="shared" si="28"/>
        <v>1.2009864591067359E-3</v>
      </c>
    </row>
    <row r="1424" spans="1:8" x14ac:dyDescent="0.3">
      <c r="A1424" s="26">
        <v>41173</v>
      </c>
      <c r="B1424" s="27">
        <v>11358.5</v>
      </c>
      <c r="C1424" s="27">
        <v>10973.15</v>
      </c>
      <c r="D1424" s="27">
        <v>11433.1</v>
      </c>
      <c r="E1424" s="27">
        <v>10973.15</v>
      </c>
      <c r="F1424" s="27" t="s">
        <v>1235</v>
      </c>
      <c r="G1424" s="28">
        <v>4.0099999999999997E-2</v>
      </c>
      <c r="H1424" s="15">
        <f t="shared" si="28"/>
        <v>3.5117536896880144E-2</v>
      </c>
    </row>
    <row r="1425" spans="1:8" x14ac:dyDescent="0.3">
      <c r="A1425" s="19">
        <v>41176</v>
      </c>
      <c r="B1425" s="20">
        <v>11423.5</v>
      </c>
      <c r="C1425" s="20">
        <v>11359.3</v>
      </c>
      <c r="D1425" s="20">
        <v>11533.75</v>
      </c>
      <c r="E1425" s="20">
        <v>11359.3</v>
      </c>
      <c r="F1425" s="20" t="s">
        <v>1236</v>
      </c>
      <c r="G1425" s="21">
        <v>5.7000000000000002E-3</v>
      </c>
      <c r="H1425">
        <f t="shared" si="28"/>
        <v>5.6517567103607381E-3</v>
      </c>
    </row>
    <row r="1426" spans="1:8" x14ac:dyDescent="0.3">
      <c r="A1426" s="26">
        <v>41177</v>
      </c>
      <c r="B1426" s="27">
        <v>11420.75</v>
      </c>
      <c r="C1426" s="27">
        <v>11450.45</v>
      </c>
      <c r="D1426" s="27">
        <v>11517.65</v>
      </c>
      <c r="E1426" s="27">
        <v>11321.2</v>
      </c>
      <c r="F1426" s="27" t="s">
        <v>1237</v>
      </c>
      <c r="G1426" s="28">
        <v>-2.0000000000000001E-4</v>
      </c>
      <c r="H1426">
        <f t="shared" si="28"/>
        <v>-2.5937845237524052E-3</v>
      </c>
    </row>
    <row r="1427" spans="1:8" x14ac:dyDescent="0.3">
      <c r="A1427" s="19">
        <v>41178</v>
      </c>
      <c r="B1427" s="20">
        <v>11427.25</v>
      </c>
      <c r="C1427" s="20">
        <v>11385.7</v>
      </c>
      <c r="D1427" s="20">
        <v>11441.05</v>
      </c>
      <c r="E1427" s="20">
        <v>11322.25</v>
      </c>
      <c r="F1427" s="20" t="s">
        <v>1238</v>
      </c>
      <c r="G1427" s="21">
        <v>5.9999999999999995E-4</v>
      </c>
      <c r="H1427">
        <f t="shared" si="28"/>
        <v>3.6493144909842405E-3</v>
      </c>
    </row>
    <row r="1428" spans="1:8" x14ac:dyDescent="0.3">
      <c r="A1428" s="26">
        <v>41179</v>
      </c>
      <c r="B1428" s="27">
        <v>11419.45</v>
      </c>
      <c r="C1428" s="27">
        <v>11466.25</v>
      </c>
      <c r="D1428" s="27">
        <v>11490.25</v>
      </c>
      <c r="E1428" s="27">
        <v>11378.35</v>
      </c>
      <c r="F1428" s="27" t="s">
        <v>570</v>
      </c>
      <c r="G1428" s="28">
        <v>-6.9999999999999999E-4</v>
      </c>
      <c r="H1428">
        <f t="shared" si="28"/>
        <v>-4.0815436607434226E-3</v>
      </c>
    </row>
    <row r="1429" spans="1:8" x14ac:dyDescent="0.3">
      <c r="A1429" s="19">
        <v>41180</v>
      </c>
      <c r="B1429" s="20">
        <v>11456.8</v>
      </c>
      <c r="C1429" s="20">
        <v>11486.55</v>
      </c>
      <c r="D1429" s="20">
        <v>11536.85</v>
      </c>
      <c r="E1429" s="20">
        <v>11437.9</v>
      </c>
      <c r="F1429" s="20" t="s">
        <v>1239</v>
      </c>
      <c r="G1429" s="21">
        <v>3.3E-3</v>
      </c>
      <c r="H1429">
        <f t="shared" si="28"/>
        <v>-2.589985678902717E-3</v>
      </c>
    </row>
    <row r="1430" spans="1:8" x14ac:dyDescent="0.3">
      <c r="A1430" s="26">
        <v>41183</v>
      </c>
      <c r="B1430" s="27">
        <v>11420.45</v>
      </c>
      <c r="C1430" s="27">
        <v>11462.1</v>
      </c>
      <c r="D1430" s="27">
        <v>11466.05</v>
      </c>
      <c r="E1430" s="27">
        <v>11366.4</v>
      </c>
      <c r="F1430" s="27" t="s">
        <v>817</v>
      </c>
      <c r="G1430" s="28">
        <v>-3.2000000000000002E-3</v>
      </c>
      <c r="H1430">
        <f t="shared" si="28"/>
        <v>-3.6337145898220776E-3</v>
      </c>
    </row>
    <row r="1431" spans="1:8" x14ac:dyDescent="0.3">
      <c r="A1431" s="19">
        <v>41185</v>
      </c>
      <c r="B1431" s="20">
        <v>11414.95</v>
      </c>
      <c r="C1431" s="20">
        <v>11440.2</v>
      </c>
      <c r="D1431" s="20">
        <v>11471.85</v>
      </c>
      <c r="E1431" s="20">
        <v>11361.65</v>
      </c>
      <c r="F1431" s="20" t="s">
        <v>1202</v>
      </c>
      <c r="G1431" s="21">
        <v>-5.0000000000000001E-4</v>
      </c>
      <c r="H1431">
        <f t="shared" si="28"/>
        <v>-2.2071292459922027E-3</v>
      </c>
    </row>
    <row r="1432" spans="1:8" x14ac:dyDescent="0.3">
      <c r="A1432" s="26">
        <v>41186</v>
      </c>
      <c r="B1432" s="27">
        <v>11636.05</v>
      </c>
      <c r="C1432" s="27">
        <v>11460.15</v>
      </c>
      <c r="D1432" s="27">
        <v>11685.55</v>
      </c>
      <c r="E1432" s="27">
        <v>11460.15</v>
      </c>
      <c r="F1432" s="27" t="s">
        <v>1240</v>
      </c>
      <c r="G1432" s="28">
        <v>1.9400000000000001E-2</v>
      </c>
      <c r="H1432">
        <f t="shared" si="28"/>
        <v>1.534883923857887E-2</v>
      </c>
    </row>
    <row r="1433" spans="1:8" x14ac:dyDescent="0.3">
      <c r="A1433" s="19">
        <v>41187</v>
      </c>
      <c r="B1433" s="20">
        <v>11511.4</v>
      </c>
      <c r="C1433" s="20">
        <v>11745.2</v>
      </c>
      <c r="D1433" s="20">
        <v>11745.2</v>
      </c>
      <c r="E1433" s="20">
        <v>10043.6</v>
      </c>
      <c r="F1433" s="20" t="s">
        <v>1241</v>
      </c>
      <c r="G1433" s="21">
        <v>-1.0699999999999999E-2</v>
      </c>
      <c r="H1433" s="15">
        <f t="shared" si="28"/>
        <v>-1.9906004154888898E-2</v>
      </c>
    </row>
    <row r="1434" spans="1:8" x14ac:dyDescent="0.3">
      <c r="A1434" s="26">
        <v>41190</v>
      </c>
      <c r="B1434" s="27">
        <v>11362.2</v>
      </c>
      <c r="C1434" s="27">
        <v>11530.65</v>
      </c>
      <c r="D1434" s="27">
        <v>11530.65</v>
      </c>
      <c r="E1434" s="27">
        <v>11342.85</v>
      </c>
      <c r="F1434" s="27" t="s">
        <v>1153</v>
      </c>
      <c r="G1434" s="28">
        <v>-1.2999999999999999E-2</v>
      </c>
      <c r="H1434">
        <f t="shared" si="28"/>
        <v>-1.460889021867795E-2</v>
      </c>
    </row>
    <row r="1435" spans="1:8" x14ac:dyDescent="0.3">
      <c r="A1435" s="19">
        <v>41191</v>
      </c>
      <c r="B1435" s="20">
        <v>11446.1</v>
      </c>
      <c r="C1435" s="20">
        <v>11442.75</v>
      </c>
      <c r="D1435" s="20">
        <v>11528.35</v>
      </c>
      <c r="E1435" s="20">
        <v>11373.7</v>
      </c>
      <c r="F1435" s="20" t="s">
        <v>977</v>
      </c>
      <c r="G1435" s="21">
        <v>7.4000000000000003E-3</v>
      </c>
      <c r="H1435">
        <f t="shared" si="28"/>
        <v>2.9276179240133395E-4</v>
      </c>
    </row>
    <row r="1436" spans="1:8" x14ac:dyDescent="0.3">
      <c r="A1436" s="26">
        <v>41192</v>
      </c>
      <c r="B1436" s="27">
        <v>11291.5</v>
      </c>
      <c r="C1436" s="27">
        <v>11380.25</v>
      </c>
      <c r="D1436" s="27">
        <v>11380.25</v>
      </c>
      <c r="E1436" s="27">
        <v>11271.15</v>
      </c>
      <c r="F1436" s="27" t="s">
        <v>1242</v>
      </c>
      <c r="G1436" s="28">
        <v>-1.35E-2</v>
      </c>
      <c r="H1436">
        <f t="shared" si="28"/>
        <v>-7.7985984490674632E-3</v>
      </c>
    </row>
    <row r="1437" spans="1:8" x14ac:dyDescent="0.3">
      <c r="A1437" s="19">
        <v>41193</v>
      </c>
      <c r="B1437" s="20">
        <v>11431.3</v>
      </c>
      <c r="C1437" s="20">
        <v>11334.9</v>
      </c>
      <c r="D1437" s="20">
        <v>11476.95</v>
      </c>
      <c r="E1437" s="20">
        <v>11244.7</v>
      </c>
      <c r="F1437" s="20" t="s">
        <v>1243</v>
      </c>
      <c r="G1437" s="21">
        <v>1.24E-2</v>
      </c>
      <c r="H1437">
        <f t="shared" si="28"/>
        <v>8.5047067023087675E-3</v>
      </c>
    </row>
    <row r="1438" spans="1:8" x14ac:dyDescent="0.3">
      <c r="A1438" s="26">
        <v>41194</v>
      </c>
      <c r="B1438" s="27">
        <v>11388.45</v>
      </c>
      <c r="C1438" s="27">
        <v>11469.2</v>
      </c>
      <c r="D1438" s="27">
        <v>11527.15</v>
      </c>
      <c r="E1438" s="27">
        <v>11372.1</v>
      </c>
      <c r="F1438" s="27" t="s">
        <v>1031</v>
      </c>
      <c r="G1438" s="28">
        <v>-3.7000000000000002E-3</v>
      </c>
      <c r="H1438">
        <f t="shared" si="28"/>
        <v>-7.0405956823492476E-3</v>
      </c>
    </row>
    <row r="1439" spans="1:8" x14ac:dyDescent="0.3">
      <c r="A1439" s="19">
        <v>41197</v>
      </c>
      <c r="B1439" s="20">
        <v>11441.8</v>
      </c>
      <c r="C1439" s="20">
        <v>11397.7</v>
      </c>
      <c r="D1439" s="20">
        <v>11454.8</v>
      </c>
      <c r="E1439" s="20">
        <v>11288.4</v>
      </c>
      <c r="F1439" s="20" t="s">
        <v>880</v>
      </c>
      <c r="G1439" s="21">
        <v>4.7000000000000002E-3</v>
      </c>
      <c r="H1439">
        <f t="shared" si="28"/>
        <v>3.8692016810407837E-3</v>
      </c>
    </row>
    <row r="1440" spans="1:8" x14ac:dyDescent="0.3">
      <c r="A1440" s="26">
        <v>41198</v>
      </c>
      <c r="B1440" s="27">
        <v>11348</v>
      </c>
      <c r="C1440" s="27">
        <v>11495.5</v>
      </c>
      <c r="D1440" s="27">
        <v>11508.5</v>
      </c>
      <c r="E1440" s="27">
        <v>11328.25</v>
      </c>
      <c r="F1440" s="27" t="s">
        <v>1244</v>
      </c>
      <c r="G1440" s="28">
        <v>-8.2000000000000007E-3</v>
      </c>
      <c r="H1440">
        <f t="shared" si="28"/>
        <v>-1.2831107824801008E-2</v>
      </c>
    </row>
    <row r="1441" spans="1:8" x14ac:dyDescent="0.3">
      <c r="A1441" s="19">
        <v>41199</v>
      </c>
      <c r="B1441" s="20">
        <v>11358.25</v>
      </c>
      <c r="C1441" s="20">
        <v>11417.1</v>
      </c>
      <c r="D1441" s="20">
        <v>11425.45</v>
      </c>
      <c r="E1441" s="20">
        <v>11302.9</v>
      </c>
      <c r="F1441" s="20" t="s">
        <v>790</v>
      </c>
      <c r="G1441" s="21">
        <v>8.9999999999999998E-4</v>
      </c>
      <c r="H1441">
        <f t="shared" si="28"/>
        <v>-5.1545488784367627E-3</v>
      </c>
    </row>
    <row r="1442" spans="1:8" x14ac:dyDescent="0.3">
      <c r="A1442" s="26">
        <v>41200</v>
      </c>
      <c r="B1442" s="27">
        <v>11586.35</v>
      </c>
      <c r="C1442" s="27">
        <v>11406.45</v>
      </c>
      <c r="D1442" s="27">
        <v>11594.6</v>
      </c>
      <c r="E1442" s="27">
        <v>11364.2</v>
      </c>
      <c r="F1442" s="27" t="s">
        <v>921</v>
      </c>
      <c r="G1442" s="28">
        <v>2.01E-2</v>
      </c>
      <c r="H1442">
        <f t="shared" si="28"/>
        <v>1.5771778248271778E-2</v>
      </c>
    </row>
    <row r="1443" spans="1:8" x14ac:dyDescent="0.3">
      <c r="A1443" s="19">
        <v>41201</v>
      </c>
      <c r="B1443" s="20">
        <v>11491.2</v>
      </c>
      <c r="C1443" s="20">
        <v>11539.05</v>
      </c>
      <c r="D1443" s="20">
        <v>11605.65</v>
      </c>
      <c r="E1443" s="20">
        <v>11424.25</v>
      </c>
      <c r="F1443" s="20" t="s">
        <v>1245</v>
      </c>
      <c r="G1443" s="21">
        <v>-8.2000000000000007E-3</v>
      </c>
      <c r="H1443">
        <f t="shared" si="28"/>
        <v>-4.1467885137856713E-3</v>
      </c>
    </row>
    <row r="1444" spans="1:8" x14ac:dyDescent="0.3">
      <c r="A1444" s="26">
        <v>41204</v>
      </c>
      <c r="B1444" s="27">
        <v>11607.4</v>
      </c>
      <c r="C1444" s="27">
        <v>11422.1</v>
      </c>
      <c r="D1444" s="27">
        <v>11619.25</v>
      </c>
      <c r="E1444" s="27">
        <v>11419.4</v>
      </c>
      <c r="F1444" s="27" t="s">
        <v>384</v>
      </c>
      <c r="G1444" s="28">
        <v>1.01E-2</v>
      </c>
      <c r="H1444" s="15">
        <f t="shared" si="28"/>
        <v>1.6222936237644502E-2</v>
      </c>
    </row>
    <row r="1445" spans="1:8" x14ac:dyDescent="0.3">
      <c r="A1445" s="19">
        <v>41205</v>
      </c>
      <c r="B1445" s="20">
        <v>11578.15</v>
      </c>
      <c r="C1445" s="20">
        <v>11605.8</v>
      </c>
      <c r="D1445" s="20">
        <v>11656.8</v>
      </c>
      <c r="E1445" s="20">
        <v>11534.55</v>
      </c>
      <c r="F1445" s="20" t="s">
        <v>396</v>
      </c>
      <c r="G1445" s="21">
        <v>-2.5000000000000001E-3</v>
      </c>
      <c r="H1445">
        <f t="shared" si="28"/>
        <v>-2.3824294749176821E-3</v>
      </c>
    </row>
    <row r="1446" spans="1:8" x14ac:dyDescent="0.3">
      <c r="A1446" s="26">
        <v>41207</v>
      </c>
      <c r="B1446" s="27">
        <v>11614.5</v>
      </c>
      <c r="C1446" s="27">
        <v>11542.3</v>
      </c>
      <c r="D1446" s="27">
        <v>11643.4</v>
      </c>
      <c r="E1446" s="27">
        <v>11542.3</v>
      </c>
      <c r="F1446" s="27" t="s">
        <v>1246</v>
      </c>
      <c r="G1446" s="28">
        <v>3.0999999999999999E-3</v>
      </c>
      <c r="H1446">
        <f t="shared" si="28"/>
        <v>6.2552524193618892E-3</v>
      </c>
    </row>
    <row r="1447" spans="1:8" x14ac:dyDescent="0.3">
      <c r="A1447" s="19">
        <v>41208</v>
      </c>
      <c r="B1447" s="20">
        <v>11509.15</v>
      </c>
      <c r="C1447" s="20">
        <v>11580.85</v>
      </c>
      <c r="D1447" s="20">
        <v>11631.25</v>
      </c>
      <c r="E1447" s="20">
        <v>11468.25</v>
      </c>
      <c r="F1447" s="20" t="s">
        <v>1247</v>
      </c>
      <c r="G1447" s="21">
        <v>-9.1000000000000004E-3</v>
      </c>
      <c r="H1447">
        <f t="shared" si="28"/>
        <v>-6.1912553914436957E-3</v>
      </c>
    </row>
    <row r="1448" spans="1:8" x14ac:dyDescent="0.3">
      <c r="A1448" s="26">
        <v>41211</v>
      </c>
      <c r="B1448" s="27">
        <v>11472.15</v>
      </c>
      <c r="C1448" s="27">
        <v>11506.5</v>
      </c>
      <c r="D1448" s="27">
        <v>11585.8</v>
      </c>
      <c r="E1448" s="27">
        <v>11431.95</v>
      </c>
      <c r="F1448" s="27" t="s">
        <v>336</v>
      </c>
      <c r="G1448" s="28">
        <v>-3.2000000000000002E-3</v>
      </c>
      <c r="H1448">
        <f t="shared" si="28"/>
        <v>-2.9852691956720433E-3</v>
      </c>
    </row>
    <row r="1449" spans="1:8" x14ac:dyDescent="0.3">
      <c r="A1449" s="19">
        <v>41212</v>
      </c>
      <c r="B1449" s="20">
        <v>11203</v>
      </c>
      <c r="C1449" s="20">
        <v>11467.2</v>
      </c>
      <c r="D1449" s="20">
        <v>11600.05</v>
      </c>
      <c r="E1449" s="20">
        <v>11173.8</v>
      </c>
      <c r="F1449" s="20" t="s">
        <v>1248</v>
      </c>
      <c r="G1449" s="21">
        <v>-2.35E-2</v>
      </c>
      <c r="H1449" s="15">
        <f t="shared" si="28"/>
        <v>-2.3039626063904067E-2</v>
      </c>
    </row>
    <row r="1450" spans="1:8" x14ac:dyDescent="0.3">
      <c r="A1450" s="26">
        <v>41213</v>
      </c>
      <c r="B1450" s="27">
        <v>11268.8</v>
      </c>
      <c r="C1450" s="27">
        <v>11204.95</v>
      </c>
      <c r="D1450" s="27">
        <v>11290</v>
      </c>
      <c r="E1450" s="27">
        <v>11125.2</v>
      </c>
      <c r="F1450" s="27" t="s">
        <v>1249</v>
      </c>
      <c r="G1450" s="28">
        <v>5.8999999999999999E-3</v>
      </c>
      <c r="H1450">
        <f t="shared" si="28"/>
        <v>5.6983743791804995E-3</v>
      </c>
    </row>
    <row r="1451" spans="1:8" x14ac:dyDescent="0.3">
      <c r="A1451" s="19">
        <v>41214</v>
      </c>
      <c r="B1451" s="20">
        <v>11315.05</v>
      </c>
      <c r="C1451" s="20">
        <v>11266.5</v>
      </c>
      <c r="D1451" s="20">
        <v>11349.4</v>
      </c>
      <c r="E1451" s="20">
        <v>11230.2</v>
      </c>
      <c r="F1451" s="20" t="s">
        <v>853</v>
      </c>
      <c r="G1451" s="21">
        <v>4.1000000000000003E-3</v>
      </c>
      <c r="H1451">
        <f t="shared" si="28"/>
        <v>4.3092353437180373E-3</v>
      </c>
    </row>
    <row r="1452" spans="1:8" x14ac:dyDescent="0.3">
      <c r="A1452" s="26">
        <v>41215</v>
      </c>
      <c r="B1452" s="27">
        <v>11460.45</v>
      </c>
      <c r="C1452" s="27">
        <v>11450.65</v>
      </c>
      <c r="D1452" s="27">
        <v>11477.55</v>
      </c>
      <c r="E1452" s="27">
        <v>11394.15</v>
      </c>
      <c r="F1452" s="27" t="s">
        <v>1250</v>
      </c>
      <c r="G1452" s="28">
        <v>1.29E-2</v>
      </c>
      <c r="H1452">
        <f t="shared" si="28"/>
        <v>8.5584661132783661E-4</v>
      </c>
    </row>
    <row r="1453" spans="1:8" x14ac:dyDescent="0.3">
      <c r="A1453" s="19">
        <v>41218</v>
      </c>
      <c r="B1453" s="20">
        <v>11475.15</v>
      </c>
      <c r="C1453" s="20">
        <v>11449.7</v>
      </c>
      <c r="D1453" s="20">
        <v>11489.3</v>
      </c>
      <c r="E1453" s="20">
        <v>11401.3</v>
      </c>
      <c r="F1453" s="20" t="s">
        <v>1028</v>
      </c>
      <c r="G1453" s="21">
        <v>1.2999999999999999E-3</v>
      </c>
      <c r="H1453">
        <f t="shared" si="28"/>
        <v>2.2227656619823147E-3</v>
      </c>
    </row>
    <row r="1454" spans="1:8" x14ac:dyDescent="0.3">
      <c r="A1454" s="26">
        <v>41219</v>
      </c>
      <c r="B1454" s="27">
        <v>11539.05</v>
      </c>
      <c r="C1454" s="27">
        <v>11427.95</v>
      </c>
      <c r="D1454" s="27">
        <v>11568.45</v>
      </c>
      <c r="E1454" s="27">
        <v>11427.95</v>
      </c>
      <c r="F1454" s="27" t="s">
        <v>1251</v>
      </c>
      <c r="G1454" s="28">
        <v>5.5999999999999999E-3</v>
      </c>
      <c r="H1454">
        <f t="shared" si="28"/>
        <v>9.7217786217124284E-3</v>
      </c>
    </row>
    <row r="1455" spans="1:8" x14ac:dyDescent="0.3">
      <c r="A1455" s="19">
        <v>41220</v>
      </c>
      <c r="B1455" s="20">
        <v>11665.5</v>
      </c>
      <c r="C1455" s="20">
        <v>11545.35</v>
      </c>
      <c r="D1455" s="20">
        <v>11719.1</v>
      </c>
      <c r="E1455" s="20">
        <v>11519.6</v>
      </c>
      <c r="F1455" s="20" t="s">
        <v>357</v>
      </c>
      <c r="G1455" s="21">
        <v>1.0999999999999999E-2</v>
      </c>
      <c r="H1455">
        <f t="shared" si="28"/>
        <v>1.0406787148072569E-2</v>
      </c>
    </row>
    <row r="1456" spans="1:8" x14ac:dyDescent="0.3">
      <c r="A1456" s="26">
        <v>41221</v>
      </c>
      <c r="B1456" s="27">
        <v>11613.55</v>
      </c>
      <c r="C1456" s="27">
        <v>11561.35</v>
      </c>
      <c r="D1456" s="27">
        <v>11637.95</v>
      </c>
      <c r="E1456" s="27">
        <v>11533.3</v>
      </c>
      <c r="F1456" s="27" t="s">
        <v>1075</v>
      </c>
      <c r="G1456" s="28">
        <v>-4.4999999999999997E-3</v>
      </c>
      <c r="H1456">
        <f t="shared" si="28"/>
        <v>4.5150436583962002E-3</v>
      </c>
    </row>
    <row r="1457" spans="1:8" x14ac:dyDescent="0.3">
      <c r="A1457" s="19">
        <v>41222</v>
      </c>
      <c r="B1457" s="20">
        <v>11475.6</v>
      </c>
      <c r="C1457" s="20">
        <v>11608.8</v>
      </c>
      <c r="D1457" s="20">
        <v>11663.9</v>
      </c>
      <c r="E1457" s="20">
        <v>11427.2</v>
      </c>
      <c r="F1457" s="20" t="s">
        <v>1220</v>
      </c>
      <c r="G1457" s="21">
        <v>-1.1900000000000001E-2</v>
      </c>
      <c r="H1457">
        <f t="shared" si="28"/>
        <v>-1.1474054165805159E-2</v>
      </c>
    </row>
    <row r="1458" spans="1:8" x14ac:dyDescent="0.3">
      <c r="A1458" s="26">
        <v>41225</v>
      </c>
      <c r="B1458" s="27">
        <v>11583.85</v>
      </c>
      <c r="C1458" s="27">
        <v>11488.1</v>
      </c>
      <c r="D1458" s="27">
        <v>11608.8</v>
      </c>
      <c r="E1458" s="27">
        <v>11462.3</v>
      </c>
      <c r="F1458" s="27" t="s">
        <v>1225</v>
      </c>
      <c r="G1458" s="28">
        <v>9.4000000000000004E-3</v>
      </c>
      <c r="H1458">
        <f t="shared" si="28"/>
        <v>8.3347115711040112E-3</v>
      </c>
    </row>
    <row r="1459" spans="1:8" x14ac:dyDescent="0.3">
      <c r="A1459" s="19">
        <v>41226</v>
      </c>
      <c r="B1459" s="20">
        <v>11533.9</v>
      </c>
      <c r="C1459" s="20">
        <v>11585.3</v>
      </c>
      <c r="D1459" s="20">
        <v>11598.25</v>
      </c>
      <c r="E1459" s="20">
        <v>11513.4</v>
      </c>
      <c r="F1459" s="20" t="s">
        <v>1252</v>
      </c>
      <c r="G1459" s="21">
        <v>-4.3E-3</v>
      </c>
      <c r="H1459">
        <f t="shared" si="28"/>
        <v>-4.4366567978386092E-3</v>
      </c>
    </row>
    <row r="1460" spans="1:8" x14ac:dyDescent="0.3">
      <c r="A1460" s="26">
        <v>41228</v>
      </c>
      <c r="B1460" s="27">
        <v>11521.4</v>
      </c>
      <c r="C1460" s="27">
        <v>11493.1</v>
      </c>
      <c r="D1460" s="27">
        <v>11530.25</v>
      </c>
      <c r="E1460" s="27">
        <v>11419.05</v>
      </c>
      <c r="F1460" s="27" t="s">
        <v>1253</v>
      </c>
      <c r="G1460" s="28">
        <v>-1.1000000000000001E-3</v>
      </c>
      <c r="H1460">
        <f t="shared" si="28"/>
        <v>2.4623469734013689E-3</v>
      </c>
    </row>
    <row r="1461" spans="1:8" x14ac:dyDescent="0.3">
      <c r="A1461" s="19">
        <v>41229</v>
      </c>
      <c r="B1461" s="20">
        <v>11335.5</v>
      </c>
      <c r="C1461" s="20">
        <v>11487.55</v>
      </c>
      <c r="D1461" s="20">
        <v>11537.15</v>
      </c>
      <c r="E1461" s="20">
        <v>11306.05</v>
      </c>
      <c r="F1461" s="20" t="s">
        <v>1254</v>
      </c>
      <c r="G1461" s="21">
        <v>-1.61E-2</v>
      </c>
      <c r="H1461">
        <f t="shared" si="28"/>
        <v>-1.3236068613411849E-2</v>
      </c>
    </row>
    <row r="1462" spans="1:8" x14ac:dyDescent="0.3">
      <c r="A1462" s="26">
        <v>41232</v>
      </c>
      <c r="B1462" s="27">
        <v>11306.95</v>
      </c>
      <c r="C1462" s="27">
        <v>11342.65</v>
      </c>
      <c r="D1462" s="27">
        <v>11378.25</v>
      </c>
      <c r="E1462" s="27">
        <v>11256.4</v>
      </c>
      <c r="F1462" s="27" t="s">
        <v>1255</v>
      </c>
      <c r="G1462" s="28">
        <v>-2.5000000000000001E-3</v>
      </c>
      <c r="H1462">
        <f t="shared" si="28"/>
        <v>-3.1474126416665337E-3</v>
      </c>
    </row>
    <row r="1463" spans="1:8" x14ac:dyDescent="0.3">
      <c r="A1463" s="19">
        <v>41233</v>
      </c>
      <c r="B1463" s="20">
        <v>11318.3</v>
      </c>
      <c r="C1463" s="20">
        <v>11373.95</v>
      </c>
      <c r="D1463" s="20">
        <v>11409.8</v>
      </c>
      <c r="E1463" s="20">
        <v>11269.7</v>
      </c>
      <c r="F1463" s="20" t="s">
        <v>1256</v>
      </c>
      <c r="G1463" s="21">
        <v>1E-3</v>
      </c>
      <c r="H1463">
        <f t="shared" si="28"/>
        <v>-4.8927593316307394E-3</v>
      </c>
    </row>
    <row r="1464" spans="1:8" x14ac:dyDescent="0.3">
      <c r="A1464" s="26">
        <v>41234</v>
      </c>
      <c r="B1464" s="27">
        <v>11465.35</v>
      </c>
      <c r="C1464" s="27">
        <v>11352.2</v>
      </c>
      <c r="D1464" s="27">
        <v>11477.35</v>
      </c>
      <c r="E1464" s="27">
        <v>11303.75</v>
      </c>
      <c r="F1464" s="27" t="s">
        <v>227</v>
      </c>
      <c r="G1464" s="28">
        <v>1.2999999999999999E-2</v>
      </c>
      <c r="H1464">
        <f t="shared" si="28"/>
        <v>9.9672310212998039E-3</v>
      </c>
    </row>
    <row r="1465" spans="1:8" x14ac:dyDescent="0.3">
      <c r="A1465" s="19">
        <v>41235</v>
      </c>
      <c r="B1465" s="20">
        <v>11508.35</v>
      </c>
      <c r="C1465" s="20">
        <v>11497.35</v>
      </c>
      <c r="D1465" s="20">
        <v>11570.85</v>
      </c>
      <c r="E1465" s="20">
        <v>11495.05</v>
      </c>
      <c r="F1465" s="20" t="s">
        <v>1257</v>
      </c>
      <c r="G1465" s="21">
        <v>3.8E-3</v>
      </c>
      <c r="H1465">
        <f t="shared" si="28"/>
        <v>9.5674220581264374E-4</v>
      </c>
    </row>
    <row r="1466" spans="1:8" x14ac:dyDescent="0.3">
      <c r="A1466" s="26">
        <v>41236</v>
      </c>
      <c r="B1466" s="27">
        <v>11475.8</v>
      </c>
      <c r="C1466" s="27">
        <v>11540.6</v>
      </c>
      <c r="D1466" s="27">
        <v>11549</v>
      </c>
      <c r="E1466" s="27">
        <v>11392</v>
      </c>
      <c r="F1466" s="27" t="s">
        <v>238</v>
      </c>
      <c r="G1466" s="28">
        <v>-2.8E-3</v>
      </c>
      <c r="H1466">
        <f t="shared" si="28"/>
        <v>-5.6149593608652137E-3</v>
      </c>
    </row>
    <row r="1467" spans="1:8" x14ac:dyDescent="0.3">
      <c r="A1467" s="19">
        <v>41239</v>
      </c>
      <c r="B1467" s="20">
        <v>11432.45</v>
      </c>
      <c r="C1467" s="20">
        <v>11534.2</v>
      </c>
      <c r="D1467" s="20">
        <v>11534.2</v>
      </c>
      <c r="E1467" s="20">
        <v>11411.1</v>
      </c>
      <c r="F1467" s="20" t="s">
        <v>1258</v>
      </c>
      <c r="G1467" s="21">
        <v>-3.8E-3</v>
      </c>
      <c r="H1467">
        <f t="shared" si="28"/>
        <v>-8.821591441105581E-3</v>
      </c>
    </row>
    <row r="1468" spans="1:8" x14ac:dyDescent="0.3">
      <c r="A1468" s="26">
        <v>41240</v>
      </c>
      <c r="B1468" s="27">
        <v>11657.4</v>
      </c>
      <c r="C1468" s="27">
        <v>11502.2</v>
      </c>
      <c r="D1468" s="27">
        <v>11663.5</v>
      </c>
      <c r="E1468" s="27">
        <v>11502.2</v>
      </c>
      <c r="F1468" s="27" t="s">
        <v>1259</v>
      </c>
      <c r="G1468" s="28">
        <v>1.9699999999999999E-2</v>
      </c>
      <c r="H1468">
        <f t="shared" si="28"/>
        <v>1.3493070890786016E-2</v>
      </c>
    </row>
    <row r="1469" spans="1:8" x14ac:dyDescent="0.3">
      <c r="A1469" s="19">
        <v>41242</v>
      </c>
      <c r="B1469" s="20">
        <v>11992.8</v>
      </c>
      <c r="C1469" s="20">
        <v>11706.9</v>
      </c>
      <c r="D1469" s="20">
        <v>12035.4</v>
      </c>
      <c r="E1469" s="20">
        <v>11703.25</v>
      </c>
      <c r="F1469" s="20" t="s">
        <v>1260</v>
      </c>
      <c r="G1469" s="21">
        <v>2.8799999999999999E-2</v>
      </c>
      <c r="H1469" s="15">
        <f t="shared" si="28"/>
        <v>2.4421495015759905E-2</v>
      </c>
    </row>
    <row r="1470" spans="1:8" x14ac:dyDescent="0.3">
      <c r="A1470" s="26">
        <v>41243</v>
      </c>
      <c r="B1470" s="27">
        <v>12158.9</v>
      </c>
      <c r="C1470" s="27">
        <v>12082.55</v>
      </c>
      <c r="D1470" s="27">
        <v>12175.3</v>
      </c>
      <c r="E1470" s="27">
        <v>12001.15</v>
      </c>
      <c r="F1470" s="27" t="s">
        <v>1261</v>
      </c>
      <c r="G1470" s="28">
        <v>1.3899999999999999E-2</v>
      </c>
      <c r="H1470">
        <f t="shared" si="28"/>
        <v>6.319030337139128E-3</v>
      </c>
    </row>
    <row r="1471" spans="1:8" x14ac:dyDescent="0.3">
      <c r="A1471" s="19">
        <v>41246</v>
      </c>
      <c r="B1471" s="20">
        <v>12103.9</v>
      </c>
      <c r="C1471" s="20">
        <v>12126.6</v>
      </c>
      <c r="D1471" s="20">
        <v>12165.65</v>
      </c>
      <c r="E1471" s="20">
        <v>12053.45</v>
      </c>
      <c r="F1471" s="20" t="s">
        <v>1262</v>
      </c>
      <c r="G1471" s="21">
        <v>-4.4999999999999997E-3</v>
      </c>
      <c r="H1471">
        <f t="shared" si="28"/>
        <v>-1.871917932479073E-3</v>
      </c>
    </row>
    <row r="1472" spans="1:8" x14ac:dyDescent="0.3">
      <c r="A1472" s="26">
        <v>41247</v>
      </c>
      <c r="B1472" s="27">
        <v>12197.15</v>
      </c>
      <c r="C1472" s="27">
        <v>12092.75</v>
      </c>
      <c r="D1472" s="27">
        <v>12215.5</v>
      </c>
      <c r="E1472" s="27">
        <v>12075.9</v>
      </c>
      <c r="F1472" s="27" t="s">
        <v>1263</v>
      </c>
      <c r="G1472" s="28">
        <v>7.7000000000000002E-3</v>
      </c>
      <c r="H1472">
        <f t="shared" si="28"/>
        <v>8.6332720018192418E-3</v>
      </c>
    </row>
    <row r="1473" spans="1:8" x14ac:dyDescent="0.3">
      <c r="A1473" s="19">
        <v>41248</v>
      </c>
      <c r="B1473" s="20">
        <v>12281.6</v>
      </c>
      <c r="C1473" s="20">
        <v>12240.85</v>
      </c>
      <c r="D1473" s="20">
        <v>12314.8</v>
      </c>
      <c r="E1473" s="20">
        <v>12219.3</v>
      </c>
      <c r="F1473" s="20" t="s">
        <v>1264</v>
      </c>
      <c r="G1473" s="21">
        <v>6.8999999999999999E-3</v>
      </c>
      <c r="H1473">
        <f t="shared" si="28"/>
        <v>3.3290171842641648E-3</v>
      </c>
    </row>
    <row r="1474" spans="1:8" x14ac:dyDescent="0.3">
      <c r="A1474" s="26">
        <v>41249</v>
      </c>
      <c r="B1474" s="27">
        <v>12427.55</v>
      </c>
      <c r="C1474" s="27">
        <v>12358.35</v>
      </c>
      <c r="D1474" s="27">
        <v>12480.6</v>
      </c>
      <c r="E1474" s="27">
        <v>12142.6</v>
      </c>
      <c r="F1474" s="27" t="s">
        <v>1265</v>
      </c>
      <c r="G1474" s="28">
        <v>1.1900000000000001E-2</v>
      </c>
      <c r="H1474">
        <f t="shared" si="28"/>
        <v>5.5994530014119121E-3</v>
      </c>
    </row>
    <row r="1475" spans="1:8" x14ac:dyDescent="0.3">
      <c r="A1475" s="19">
        <v>41250</v>
      </c>
      <c r="B1475" s="20">
        <v>12363.7</v>
      </c>
      <c r="C1475" s="20">
        <v>12462.4</v>
      </c>
      <c r="D1475" s="20">
        <v>12477.85</v>
      </c>
      <c r="E1475" s="20">
        <v>12305.65</v>
      </c>
      <c r="F1475" s="20" t="s">
        <v>460</v>
      </c>
      <c r="G1475" s="21">
        <v>-5.1000000000000004E-3</v>
      </c>
      <c r="H1475">
        <f t="shared" si="28"/>
        <v>-7.9198228270637213E-3</v>
      </c>
    </row>
    <row r="1476" spans="1:8" x14ac:dyDescent="0.3">
      <c r="A1476" s="26">
        <v>41253</v>
      </c>
      <c r="B1476" s="27">
        <v>12381.65</v>
      </c>
      <c r="C1476" s="27">
        <v>12380</v>
      </c>
      <c r="D1476" s="27">
        <v>12409.75</v>
      </c>
      <c r="E1476" s="27">
        <v>12341.15</v>
      </c>
      <c r="F1476" s="27" t="s">
        <v>1266</v>
      </c>
      <c r="G1476" s="28">
        <v>1.5E-3</v>
      </c>
      <c r="H1476">
        <f t="shared" si="28"/>
        <v>1.3327948303712731E-4</v>
      </c>
    </row>
    <row r="1477" spans="1:8" x14ac:dyDescent="0.3">
      <c r="A1477" s="19">
        <v>41254</v>
      </c>
      <c r="B1477" s="20">
        <v>12344.6</v>
      </c>
      <c r="C1477" s="20">
        <v>12418.95</v>
      </c>
      <c r="D1477" s="20">
        <v>12538.9</v>
      </c>
      <c r="E1477" s="20">
        <v>12238</v>
      </c>
      <c r="F1477" s="20" t="s">
        <v>1267</v>
      </c>
      <c r="G1477" s="21">
        <v>-3.0000000000000001E-3</v>
      </c>
      <c r="H1477">
        <f t="shared" si="28"/>
        <v>-5.9868185313573501E-3</v>
      </c>
    </row>
    <row r="1478" spans="1:8" x14ac:dyDescent="0.3">
      <c r="A1478" s="26">
        <v>41255</v>
      </c>
      <c r="B1478" s="27">
        <v>12301.7</v>
      </c>
      <c r="C1478" s="27">
        <v>12374.7</v>
      </c>
      <c r="D1478" s="27">
        <v>12385.55</v>
      </c>
      <c r="E1478" s="27">
        <v>12271.35</v>
      </c>
      <c r="F1478" s="27" t="s">
        <v>1031</v>
      </c>
      <c r="G1478" s="28">
        <v>-3.5000000000000001E-3</v>
      </c>
      <c r="H1478">
        <f t="shared" si="28"/>
        <v>-5.8991329082725237E-3</v>
      </c>
    </row>
    <row r="1479" spans="1:8" x14ac:dyDescent="0.3">
      <c r="A1479" s="19">
        <v>41256</v>
      </c>
      <c r="B1479" s="20">
        <v>12269.15</v>
      </c>
      <c r="C1479" s="20">
        <v>12337.35</v>
      </c>
      <c r="D1479" s="20">
        <v>12438.85</v>
      </c>
      <c r="E1479" s="20">
        <v>12251.05</v>
      </c>
      <c r="F1479" s="20" t="s">
        <v>988</v>
      </c>
      <c r="G1479" s="21">
        <v>-2.5999999999999999E-3</v>
      </c>
      <c r="H1479">
        <f t="shared" ref="H1479:H1542" si="29">(B1479-C1479)/C1479</f>
        <v>-5.5279294175816299E-3</v>
      </c>
    </row>
    <row r="1480" spans="1:8" x14ac:dyDescent="0.3">
      <c r="A1480" s="26">
        <v>41257</v>
      </c>
      <c r="B1480" s="27">
        <v>12424.7</v>
      </c>
      <c r="C1480" s="27">
        <v>12247.25</v>
      </c>
      <c r="D1480" s="27">
        <v>12447.35</v>
      </c>
      <c r="E1480" s="27">
        <v>12242.8</v>
      </c>
      <c r="F1480" s="27" t="s">
        <v>1268</v>
      </c>
      <c r="G1480" s="28">
        <v>1.2699999999999999E-2</v>
      </c>
      <c r="H1480">
        <f t="shared" si="29"/>
        <v>1.448896691093925E-2</v>
      </c>
    </row>
    <row r="1481" spans="1:8" x14ac:dyDescent="0.3">
      <c r="A1481" s="19">
        <v>41260</v>
      </c>
      <c r="B1481" s="20">
        <v>12427.45</v>
      </c>
      <c r="C1481" s="20">
        <v>12403.65</v>
      </c>
      <c r="D1481" s="20">
        <v>12462.25</v>
      </c>
      <c r="E1481" s="20">
        <v>12402.7</v>
      </c>
      <c r="F1481" s="20" t="s">
        <v>746</v>
      </c>
      <c r="G1481" s="21">
        <v>2.0000000000000001E-4</v>
      </c>
      <c r="H1481">
        <f t="shared" si="29"/>
        <v>1.9187900335789136E-3</v>
      </c>
    </row>
    <row r="1482" spans="1:8" x14ac:dyDescent="0.3">
      <c r="A1482" s="26">
        <v>41261</v>
      </c>
      <c r="B1482" s="27">
        <v>12477.15</v>
      </c>
      <c r="C1482" s="27">
        <v>12455.7</v>
      </c>
      <c r="D1482" s="27">
        <v>12522.65</v>
      </c>
      <c r="E1482" s="27">
        <v>12197.2</v>
      </c>
      <c r="F1482" s="27" t="s">
        <v>1269</v>
      </c>
      <c r="G1482" s="28">
        <v>4.0000000000000001E-3</v>
      </c>
      <c r="H1482">
        <f t="shared" si="29"/>
        <v>1.7221031335050545E-3</v>
      </c>
    </row>
    <row r="1483" spans="1:8" x14ac:dyDescent="0.3">
      <c r="A1483" s="19">
        <v>41262</v>
      </c>
      <c r="B1483" s="20">
        <v>12510.25</v>
      </c>
      <c r="C1483" s="20">
        <v>12514</v>
      </c>
      <c r="D1483" s="20">
        <v>12571.6</v>
      </c>
      <c r="E1483" s="20">
        <v>12455.55</v>
      </c>
      <c r="F1483" s="20" t="s">
        <v>1270</v>
      </c>
      <c r="G1483" s="21">
        <v>2.7000000000000001E-3</v>
      </c>
      <c r="H1483">
        <f t="shared" si="29"/>
        <v>-2.9966437589899313E-4</v>
      </c>
    </row>
    <row r="1484" spans="1:8" x14ac:dyDescent="0.3">
      <c r="A1484" s="26">
        <v>41263</v>
      </c>
      <c r="B1484" s="27">
        <v>12486.5</v>
      </c>
      <c r="C1484" s="27">
        <v>12514.6</v>
      </c>
      <c r="D1484" s="27">
        <v>12514.6</v>
      </c>
      <c r="E1484" s="27">
        <v>12385.1</v>
      </c>
      <c r="F1484" s="27" t="s">
        <v>216</v>
      </c>
      <c r="G1484" s="28">
        <v>-1.9E-3</v>
      </c>
      <c r="H1484">
        <f t="shared" si="29"/>
        <v>-2.2453773991977662E-3</v>
      </c>
    </row>
    <row r="1485" spans="1:8" x14ac:dyDescent="0.3">
      <c r="A1485" s="19">
        <v>41264</v>
      </c>
      <c r="B1485" s="20">
        <v>12315.05</v>
      </c>
      <c r="C1485" s="20">
        <v>12423.6</v>
      </c>
      <c r="D1485" s="20">
        <v>12432.2</v>
      </c>
      <c r="E1485" s="20">
        <v>12288.9</v>
      </c>
      <c r="F1485" s="20" t="s">
        <v>1271</v>
      </c>
      <c r="G1485" s="21">
        <v>-1.37E-2</v>
      </c>
      <c r="H1485">
        <f t="shared" si="29"/>
        <v>-8.7374030071799714E-3</v>
      </c>
    </row>
    <row r="1486" spans="1:8" x14ac:dyDescent="0.3">
      <c r="A1486" s="26">
        <v>41267</v>
      </c>
      <c r="B1486" s="27">
        <v>12317.7</v>
      </c>
      <c r="C1486" s="27">
        <v>12363.85</v>
      </c>
      <c r="D1486" s="27">
        <v>12366.25</v>
      </c>
      <c r="E1486" s="27">
        <v>12265.75</v>
      </c>
      <c r="F1486" s="27" t="s">
        <v>1272</v>
      </c>
      <c r="G1486" s="28">
        <v>2.0000000000000001E-4</v>
      </c>
      <c r="H1486">
        <f t="shared" si="29"/>
        <v>-3.7326560901337069E-3</v>
      </c>
    </row>
    <row r="1487" spans="1:8" x14ac:dyDescent="0.3">
      <c r="A1487" s="19">
        <v>41269</v>
      </c>
      <c r="B1487" s="20">
        <v>12479.45</v>
      </c>
      <c r="C1487" s="20">
        <v>12350.25</v>
      </c>
      <c r="D1487" s="20">
        <v>12519</v>
      </c>
      <c r="E1487" s="20">
        <v>12304.7</v>
      </c>
      <c r="F1487" s="20" t="s">
        <v>153</v>
      </c>
      <c r="G1487" s="21">
        <v>1.3100000000000001E-2</v>
      </c>
      <c r="H1487">
        <f t="shared" si="29"/>
        <v>1.0461326693791682E-2</v>
      </c>
    </row>
    <row r="1488" spans="1:8" x14ac:dyDescent="0.3">
      <c r="A1488" s="26">
        <v>41270</v>
      </c>
      <c r="B1488" s="27">
        <v>12459.7</v>
      </c>
      <c r="C1488" s="27">
        <v>12516.05</v>
      </c>
      <c r="D1488" s="27">
        <v>12523.5</v>
      </c>
      <c r="E1488" s="27">
        <v>12436.65</v>
      </c>
      <c r="F1488" s="27" t="s">
        <v>1273</v>
      </c>
      <c r="G1488" s="28">
        <v>-1.6000000000000001E-3</v>
      </c>
      <c r="H1488">
        <f t="shared" si="29"/>
        <v>-4.5022191506104998E-3</v>
      </c>
    </row>
    <row r="1489" spans="1:8" x14ac:dyDescent="0.3">
      <c r="A1489" s="19">
        <v>41271</v>
      </c>
      <c r="B1489" s="20">
        <v>12458.15</v>
      </c>
      <c r="C1489" s="20">
        <v>12494.15</v>
      </c>
      <c r="D1489" s="20">
        <v>12494.15</v>
      </c>
      <c r="E1489" s="20">
        <v>12394.15</v>
      </c>
      <c r="F1489" s="20" t="s">
        <v>1274</v>
      </c>
      <c r="G1489" s="21">
        <v>-1E-4</v>
      </c>
      <c r="H1489">
        <f t="shared" si="29"/>
        <v>-2.8813484710844676E-3</v>
      </c>
    </row>
    <row r="1490" spans="1:8" x14ac:dyDescent="0.3">
      <c r="A1490" s="26">
        <v>41274</v>
      </c>
      <c r="B1490" s="27">
        <v>12474.25</v>
      </c>
      <c r="C1490" s="27">
        <v>12442.85</v>
      </c>
      <c r="D1490" s="27">
        <v>12512.7</v>
      </c>
      <c r="E1490" s="27">
        <v>12427.7</v>
      </c>
      <c r="F1490" s="27" t="s">
        <v>1275</v>
      </c>
      <c r="G1490" s="28">
        <v>1.2999999999999999E-3</v>
      </c>
      <c r="H1490">
        <f t="shared" si="29"/>
        <v>2.5235376139710465E-3</v>
      </c>
    </row>
    <row r="1491" spans="1:8" x14ac:dyDescent="0.3">
      <c r="A1491" s="19">
        <v>41275</v>
      </c>
      <c r="B1491" s="20">
        <v>12654.15</v>
      </c>
      <c r="C1491" s="20">
        <v>12549.95</v>
      </c>
      <c r="D1491" s="20">
        <v>12663.5</v>
      </c>
      <c r="E1491" s="20">
        <v>12547.15</v>
      </c>
      <c r="F1491" s="20" t="s">
        <v>1276</v>
      </c>
      <c r="G1491" s="21">
        <v>1.44E-2</v>
      </c>
      <c r="H1491">
        <f t="shared" si="29"/>
        <v>8.3028219235932333E-3</v>
      </c>
    </row>
    <row r="1492" spans="1:8" x14ac:dyDescent="0.3">
      <c r="A1492" s="26">
        <v>41276</v>
      </c>
      <c r="B1492" s="27">
        <v>12786.85</v>
      </c>
      <c r="C1492" s="27">
        <v>12748.85</v>
      </c>
      <c r="D1492" s="27">
        <v>12811.45</v>
      </c>
      <c r="E1492" s="27">
        <v>12748.85</v>
      </c>
      <c r="F1492" s="27" t="s">
        <v>1060</v>
      </c>
      <c r="G1492" s="28">
        <v>1.0500000000000001E-2</v>
      </c>
      <c r="H1492">
        <f t="shared" si="29"/>
        <v>2.9806610007961504E-3</v>
      </c>
    </row>
    <row r="1493" spans="1:8" x14ac:dyDescent="0.3">
      <c r="A1493" s="19">
        <v>41277</v>
      </c>
      <c r="B1493" s="20">
        <v>12778.15</v>
      </c>
      <c r="C1493" s="20">
        <v>12828.3</v>
      </c>
      <c r="D1493" s="20">
        <v>12837.8</v>
      </c>
      <c r="E1493" s="20">
        <v>12722.45</v>
      </c>
      <c r="F1493" s="20" t="s">
        <v>176</v>
      </c>
      <c r="G1493" s="21">
        <v>-6.9999999999999999E-4</v>
      </c>
      <c r="H1493">
        <f t="shared" si="29"/>
        <v>-3.9093254757060283E-3</v>
      </c>
    </row>
    <row r="1494" spans="1:8" x14ac:dyDescent="0.3">
      <c r="A1494" s="26">
        <v>41278</v>
      </c>
      <c r="B1494" s="27">
        <v>12787.35</v>
      </c>
      <c r="C1494" s="27">
        <v>12774.8</v>
      </c>
      <c r="D1494" s="27">
        <v>12801.7</v>
      </c>
      <c r="E1494" s="27">
        <v>12684.65</v>
      </c>
      <c r="F1494" s="27" t="s">
        <v>967</v>
      </c>
      <c r="G1494" s="28">
        <v>6.9999999999999999E-4</v>
      </c>
      <c r="H1494">
        <f t="shared" si="29"/>
        <v>9.8240285562209125E-4</v>
      </c>
    </row>
    <row r="1495" spans="1:8" x14ac:dyDescent="0.3">
      <c r="A1495" s="19">
        <v>41281</v>
      </c>
      <c r="B1495" s="20">
        <v>12708.7</v>
      </c>
      <c r="C1495" s="20">
        <v>12837.45</v>
      </c>
      <c r="D1495" s="20">
        <v>12837.45</v>
      </c>
      <c r="E1495" s="20">
        <v>12682.8</v>
      </c>
      <c r="F1495" s="20" t="s">
        <v>1277</v>
      </c>
      <c r="G1495" s="21">
        <v>-6.1999999999999998E-3</v>
      </c>
      <c r="H1495">
        <f t="shared" si="29"/>
        <v>-1.0029250357352901E-2</v>
      </c>
    </row>
    <row r="1496" spans="1:8" x14ac:dyDescent="0.3">
      <c r="A1496" s="26">
        <v>41282</v>
      </c>
      <c r="B1496" s="27">
        <v>12725.5</v>
      </c>
      <c r="C1496" s="27">
        <v>12693.6</v>
      </c>
      <c r="D1496" s="27">
        <v>12743.95</v>
      </c>
      <c r="E1496" s="27">
        <v>12632.35</v>
      </c>
      <c r="F1496" s="27" t="s">
        <v>792</v>
      </c>
      <c r="G1496" s="28">
        <v>1.2999999999999999E-3</v>
      </c>
      <c r="H1496">
        <f t="shared" si="29"/>
        <v>2.5130774563559303E-3</v>
      </c>
    </row>
    <row r="1497" spans="1:8" x14ac:dyDescent="0.3">
      <c r="A1497" s="19">
        <v>41283</v>
      </c>
      <c r="B1497" s="20">
        <v>12718</v>
      </c>
      <c r="C1497" s="20">
        <v>12724.4</v>
      </c>
      <c r="D1497" s="20">
        <v>12791.7</v>
      </c>
      <c r="E1497" s="20">
        <v>12687.95</v>
      </c>
      <c r="F1497" s="20" t="s">
        <v>1185</v>
      </c>
      <c r="G1497" s="21">
        <v>-5.9999999999999995E-4</v>
      </c>
      <c r="H1497">
        <f t="shared" si="29"/>
        <v>-5.0297067052274653E-4</v>
      </c>
    </row>
    <row r="1498" spans="1:8" x14ac:dyDescent="0.3">
      <c r="A1498" s="26">
        <v>41284</v>
      </c>
      <c r="B1498" s="27">
        <v>12802.25</v>
      </c>
      <c r="C1498" s="27">
        <v>12775.25</v>
      </c>
      <c r="D1498" s="27">
        <v>12822.8</v>
      </c>
      <c r="E1498" s="27">
        <v>12697.75</v>
      </c>
      <c r="F1498" s="27" t="s">
        <v>1278</v>
      </c>
      <c r="G1498" s="28">
        <v>6.6E-3</v>
      </c>
      <c r="H1498">
        <f t="shared" si="29"/>
        <v>2.1134615760944014E-3</v>
      </c>
    </row>
    <row r="1499" spans="1:8" x14ac:dyDescent="0.3">
      <c r="A1499" s="19">
        <v>41285</v>
      </c>
      <c r="B1499" s="20">
        <v>12617.85</v>
      </c>
      <c r="C1499" s="20">
        <v>12832.45</v>
      </c>
      <c r="D1499" s="20">
        <v>12834.55</v>
      </c>
      <c r="E1499" s="20">
        <v>12582.65</v>
      </c>
      <c r="F1499" s="20" t="s">
        <v>1279</v>
      </c>
      <c r="G1499" s="21">
        <v>-1.44E-2</v>
      </c>
      <c r="H1499">
        <f t="shared" si="29"/>
        <v>-1.6723229001476752E-2</v>
      </c>
    </row>
    <row r="1500" spans="1:8" x14ac:dyDescent="0.3">
      <c r="A1500" s="26">
        <v>41288</v>
      </c>
      <c r="B1500" s="27">
        <v>12758.75</v>
      </c>
      <c r="C1500" s="27">
        <v>12622.05</v>
      </c>
      <c r="D1500" s="27">
        <v>12773.35</v>
      </c>
      <c r="E1500" s="27">
        <v>12609.9</v>
      </c>
      <c r="F1500" s="27" t="s">
        <v>1280</v>
      </c>
      <c r="G1500" s="28">
        <v>1.12E-2</v>
      </c>
      <c r="H1500">
        <f t="shared" si="29"/>
        <v>1.0830253405746351E-2</v>
      </c>
    </row>
    <row r="1501" spans="1:8" x14ac:dyDescent="0.3">
      <c r="A1501" s="19">
        <v>41289</v>
      </c>
      <c r="B1501" s="20">
        <v>12855.4</v>
      </c>
      <c r="C1501" s="20">
        <v>12766.55</v>
      </c>
      <c r="D1501" s="20">
        <v>12908.2</v>
      </c>
      <c r="E1501" s="20">
        <v>12718.4</v>
      </c>
      <c r="F1501" s="20" t="s">
        <v>1281</v>
      </c>
      <c r="G1501" s="21">
        <v>7.6E-3</v>
      </c>
      <c r="H1501">
        <f t="shared" si="29"/>
        <v>6.9595936255292439E-3</v>
      </c>
    </row>
    <row r="1502" spans="1:8" x14ac:dyDescent="0.3">
      <c r="A1502" s="26">
        <v>41290</v>
      </c>
      <c r="B1502" s="27">
        <v>12638.5</v>
      </c>
      <c r="C1502" s="27">
        <v>12836.2</v>
      </c>
      <c r="D1502" s="27">
        <v>12836.2</v>
      </c>
      <c r="E1502" s="27">
        <v>12616.2</v>
      </c>
      <c r="F1502" s="27" t="s">
        <v>533</v>
      </c>
      <c r="G1502" s="28">
        <v>-1.6899999999999998E-2</v>
      </c>
      <c r="H1502">
        <f t="shared" si="29"/>
        <v>-1.5401754413299941E-2</v>
      </c>
    </row>
    <row r="1503" spans="1:8" x14ac:dyDescent="0.3">
      <c r="A1503" s="19">
        <v>41291</v>
      </c>
      <c r="B1503" s="20">
        <v>12649.6</v>
      </c>
      <c r="C1503" s="20">
        <v>12608.85</v>
      </c>
      <c r="D1503" s="20">
        <v>12714.6</v>
      </c>
      <c r="E1503" s="20">
        <v>12583.35</v>
      </c>
      <c r="F1503" s="20" t="s">
        <v>422</v>
      </c>
      <c r="G1503" s="21">
        <v>8.9999999999999998E-4</v>
      </c>
      <c r="H1503">
        <f t="shared" si="29"/>
        <v>3.2318569893368546E-3</v>
      </c>
    </row>
    <row r="1504" spans="1:8" x14ac:dyDescent="0.3">
      <c r="A1504" s="26">
        <v>41292</v>
      </c>
      <c r="B1504" s="27">
        <v>12680</v>
      </c>
      <c r="C1504" s="27">
        <v>12688.15</v>
      </c>
      <c r="D1504" s="27">
        <v>12778.35</v>
      </c>
      <c r="E1504" s="27">
        <v>12624.4</v>
      </c>
      <c r="F1504" s="27" t="s">
        <v>1282</v>
      </c>
      <c r="G1504" s="28">
        <v>2.3999999999999998E-3</v>
      </c>
      <c r="H1504">
        <f t="shared" si="29"/>
        <v>-6.4233162438965782E-4</v>
      </c>
    </row>
    <row r="1505" spans="1:8" x14ac:dyDescent="0.3">
      <c r="A1505" s="19">
        <v>41295</v>
      </c>
      <c r="B1505" s="20">
        <v>12651.35</v>
      </c>
      <c r="C1505" s="20">
        <v>12678</v>
      </c>
      <c r="D1505" s="20">
        <v>12690.4</v>
      </c>
      <c r="E1505" s="20">
        <v>12608.5</v>
      </c>
      <c r="F1505" s="20" t="s">
        <v>1283</v>
      </c>
      <c r="G1505" s="21">
        <v>-2.3E-3</v>
      </c>
      <c r="H1505">
        <f t="shared" si="29"/>
        <v>-2.1020665720144845E-3</v>
      </c>
    </row>
    <row r="1506" spans="1:8" x14ac:dyDescent="0.3">
      <c r="A1506" s="26">
        <v>41296</v>
      </c>
      <c r="B1506" s="27">
        <v>12574.35</v>
      </c>
      <c r="C1506" s="27">
        <v>12640.4</v>
      </c>
      <c r="D1506" s="27">
        <v>12748.95</v>
      </c>
      <c r="E1506" s="27">
        <v>12544.4</v>
      </c>
      <c r="F1506" s="27" t="s">
        <v>1284</v>
      </c>
      <c r="G1506" s="28">
        <v>-6.1000000000000004E-3</v>
      </c>
      <c r="H1506">
        <f t="shared" si="29"/>
        <v>-5.2253093256541937E-3</v>
      </c>
    </row>
    <row r="1507" spans="1:8" x14ac:dyDescent="0.3">
      <c r="A1507" s="19">
        <v>41297</v>
      </c>
      <c r="B1507" s="20">
        <v>12635.2</v>
      </c>
      <c r="C1507" s="20">
        <v>12635.25</v>
      </c>
      <c r="D1507" s="20">
        <v>12695.95</v>
      </c>
      <c r="E1507" s="20">
        <v>12509.45</v>
      </c>
      <c r="F1507" s="20" t="s">
        <v>727</v>
      </c>
      <c r="G1507" s="21">
        <v>4.7999999999999996E-3</v>
      </c>
      <c r="H1507">
        <f t="shared" si="29"/>
        <v>-3.9571832768858871E-6</v>
      </c>
    </row>
    <row r="1508" spans="1:8" x14ac:dyDescent="0.3">
      <c r="A1508" s="26">
        <v>41298</v>
      </c>
      <c r="B1508" s="27">
        <v>12561.4</v>
      </c>
      <c r="C1508" s="27">
        <v>12624.45</v>
      </c>
      <c r="D1508" s="27">
        <v>12662.85</v>
      </c>
      <c r="E1508" s="27">
        <v>12534.25</v>
      </c>
      <c r="F1508" s="27" t="s">
        <v>680</v>
      </c>
      <c r="G1508" s="28">
        <v>-5.7999999999999996E-3</v>
      </c>
      <c r="H1508">
        <f t="shared" si="29"/>
        <v>-4.9942769784031057E-3</v>
      </c>
    </row>
    <row r="1509" spans="1:8" x14ac:dyDescent="0.3">
      <c r="A1509" s="19">
        <v>41299</v>
      </c>
      <c r="B1509" s="20">
        <v>12693.25</v>
      </c>
      <c r="C1509" s="20">
        <v>12575.85</v>
      </c>
      <c r="D1509" s="20">
        <v>12717.9</v>
      </c>
      <c r="E1509" s="20">
        <v>12535.75</v>
      </c>
      <c r="F1509" s="20" t="s">
        <v>1285</v>
      </c>
      <c r="G1509" s="21">
        <v>1.0500000000000001E-2</v>
      </c>
      <c r="H1509">
        <f t="shared" si="29"/>
        <v>9.3353530775255461E-3</v>
      </c>
    </row>
    <row r="1510" spans="1:8" x14ac:dyDescent="0.3">
      <c r="A1510" s="26">
        <v>41302</v>
      </c>
      <c r="B1510" s="27">
        <v>12781.35</v>
      </c>
      <c r="C1510" s="27">
        <v>12705.8</v>
      </c>
      <c r="D1510" s="27">
        <v>12822.05</v>
      </c>
      <c r="E1510" s="27">
        <v>12698.85</v>
      </c>
      <c r="F1510" s="27" t="s">
        <v>1139</v>
      </c>
      <c r="G1510" s="28">
        <v>6.8999999999999999E-3</v>
      </c>
      <c r="H1510">
        <f t="shared" si="29"/>
        <v>5.9461033543736792E-3</v>
      </c>
    </row>
    <row r="1511" spans="1:8" x14ac:dyDescent="0.3">
      <c r="A1511" s="19">
        <v>41303</v>
      </c>
      <c r="B1511" s="20">
        <v>12722.8</v>
      </c>
      <c r="C1511" s="20">
        <v>12804.4</v>
      </c>
      <c r="D1511" s="20">
        <v>12960.65</v>
      </c>
      <c r="E1511" s="20">
        <v>12685.9</v>
      </c>
      <c r="F1511" s="20" t="s">
        <v>1286</v>
      </c>
      <c r="G1511" s="21">
        <v>-4.5999999999999999E-3</v>
      </c>
      <c r="H1511">
        <f t="shared" si="29"/>
        <v>-6.3728093467870705E-3</v>
      </c>
    </row>
    <row r="1512" spans="1:8" x14ac:dyDescent="0.3">
      <c r="A1512" s="26">
        <v>41304</v>
      </c>
      <c r="B1512" s="27">
        <v>12767.5</v>
      </c>
      <c r="C1512" s="27">
        <v>12754.85</v>
      </c>
      <c r="D1512" s="27">
        <v>12825.65</v>
      </c>
      <c r="E1512" s="27">
        <v>12726.65</v>
      </c>
      <c r="F1512" s="27" t="s">
        <v>1287</v>
      </c>
      <c r="G1512" s="28">
        <v>3.5000000000000001E-3</v>
      </c>
      <c r="H1512">
        <f t="shared" si="29"/>
        <v>9.9177959756481938E-4</v>
      </c>
    </row>
    <row r="1513" spans="1:8" x14ac:dyDescent="0.3">
      <c r="A1513" s="19">
        <v>41305</v>
      </c>
      <c r="B1513" s="20">
        <v>12708.6</v>
      </c>
      <c r="C1513" s="20">
        <v>12741.3</v>
      </c>
      <c r="D1513" s="20">
        <v>12852.5</v>
      </c>
      <c r="E1513" s="20">
        <v>12688.75</v>
      </c>
      <c r="F1513" s="20" t="s">
        <v>1138</v>
      </c>
      <c r="G1513" s="21">
        <v>-4.5999999999999999E-3</v>
      </c>
      <c r="H1513">
        <f t="shared" si="29"/>
        <v>-2.5664571119115719E-3</v>
      </c>
    </row>
    <row r="1514" spans="1:8" x14ac:dyDescent="0.3">
      <c r="A1514" s="26">
        <v>41306</v>
      </c>
      <c r="B1514" s="27">
        <v>12606.25</v>
      </c>
      <c r="C1514" s="27">
        <v>12718.55</v>
      </c>
      <c r="D1514" s="27">
        <v>12743.2</v>
      </c>
      <c r="E1514" s="27">
        <v>12580.85</v>
      </c>
      <c r="F1514" s="27" t="s">
        <v>1288</v>
      </c>
      <c r="G1514" s="28">
        <v>-8.0999999999999996E-3</v>
      </c>
      <c r="H1514">
        <f t="shared" si="29"/>
        <v>-8.8296228736765812E-3</v>
      </c>
    </row>
    <row r="1515" spans="1:8" x14ac:dyDescent="0.3">
      <c r="A1515" s="19">
        <v>41309</v>
      </c>
      <c r="B1515" s="20">
        <v>12548.35</v>
      </c>
      <c r="C1515" s="20">
        <v>12656.85</v>
      </c>
      <c r="D1515" s="20">
        <v>12723.3</v>
      </c>
      <c r="E1515" s="20">
        <v>12515.35</v>
      </c>
      <c r="F1515" s="20" t="s">
        <v>1289</v>
      </c>
      <c r="G1515" s="21">
        <v>-4.5999999999999999E-3</v>
      </c>
      <c r="H1515">
        <f t="shared" si="29"/>
        <v>-8.5724331093439514E-3</v>
      </c>
    </row>
    <row r="1516" spans="1:8" x14ac:dyDescent="0.3">
      <c r="A1516" s="26">
        <v>41310</v>
      </c>
      <c r="B1516" s="27">
        <v>12467.75</v>
      </c>
      <c r="C1516" s="27">
        <v>12426.45</v>
      </c>
      <c r="D1516" s="27">
        <v>12501.5</v>
      </c>
      <c r="E1516" s="27">
        <v>12415.15</v>
      </c>
      <c r="F1516" s="27" t="s">
        <v>740</v>
      </c>
      <c r="G1516" s="28">
        <v>-6.4000000000000003E-3</v>
      </c>
      <c r="H1516">
        <f t="shared" si="29"/>
        <v>3.3235558023409157E-3</v>
      </c>
    </row>
    <row r="1517" spans="1:8" x14ac:dyDescent="0.3">
      <c r="A1517" s="19">
        <v>41311</v>
      </c>
      <c r="B1517" s="20">
        <v>12417.7</v>
      </c>
      <c r="C1517" s="20">
        <v>12525.4</v>
      </c>
      <c r="D1517" s="20">
        <v>12525.4</v>
      </c>
      <c r="E1517" s="20">
        <v>12396.8</v>
      </c>
      <c r="F1517" s="20" t="s">
        <v>1290</v>
      </c>
      <c r="G1517" s="21">
        <v>-4.0000000000000001E-3</v>
      </c>
      <c r="H1517">
        <f t="shared" si="29"/>
        <v>-8.5985277915275292E-3</v>
      </c>
    </row>
    <row r="1518" spans="1:8" x14ac:dyDescent="0.3">
      <c r="A1518" s="26">
        <v>41312</v>
      </c>
      <c r="B1518" s="27">
        <v>12349.3</v>
      </c>
      <c r="C1518" s="27">
        <v>12372.5</v>
      </c>
      <c r="D1518" s="27">
        <v>12474.5</v>
      </c>
      <c r="E1518" s="27">
        <v>12305.45</v>
      </c>
      <c r="F1518" s="27" t="s">
        <v>1291</v>
      </c>
      <c r="G1518" s="28">
        <v>-5.4999999999999997E-3</v>
      </c>
      <c r="H1518">
        <f t="shared" si="29"/>
        <v>-1.8751262881390768E-3</v>
      </c>
    </row>
    <row r="1519" spans="1:8" x14ac:dyDescent="0.3">
      <c r="A1519" s="19">
        <v>41313</v>
      </c>
      <c r="B1519" s="20">
        <v>12280.15</v>
      </c>
      <c r="C1519" s="20">
        <v>12341.45</v>
      </c>
      <c r="D1519" s="20">
        <v>12389.8</v>
      </c>
      <c r="E1519" s="20">
        <v>12245.95</v>
      </c>
      <c r="F1519" s="20" t="s">
        <v>1292</v>
      </c>
      <c r="G1519" s="21">
        <v>-5.5999999999999999E-3</v>
      </c>
      <c r="H1519">
        <f t="shared" si="29"/>
        <v>-4.9670014463455339E-3</v>
      </c>
    </row>
    <row r="1520" spans="1:8" x14ac:dyDescent="0.3">
      <c r="A1520" s="26">
        <v>41316</v>
      </c>
      <c r="B1520" s="27">
        <v>12333</v>
      </c>
      <c r="C1520" s="27">
        <v>12298.1</v>
      </c>
      <c r="D1520" s="27">
        <v>12361.1</v>
      </c>
      <c r="E1520" s="27">
        <v>12273.65</v>
      </c>
      <c r="F1520" s="27" t="s">
        <v>535</v>
      </c>
      <c r="G1520" s="28">
        <v>4.3E-3</v>
      </c>
      <c r="H1520">
        <f t="shared" si="29"/>
        <v>2.837836739008435E-3</v>
      </c>
    </row>
    <row r="1521" spans="1:8" x14ac:dyDescent="0.3">
      <c r="A1521" s="19">
        <v>41317</v>
      </c>
      <c r="B1521" s="20">
        <v>12405.25</v>
      </c>
      <c r="C1521" s="20">
        <v>12331.4</v>
      </c>
      <c r="D1521" s="20">
        <v>12415.8</v>
      </c>
      <c r="E1521" s="20">
        <v>12301.65</v>
      </c>
      <c r="F1521" s="20" t="s">
        <v>1216</v>
      </c>
      <c r="G1521" s="21">
        <v>5.8999999999999999E-3</v>
      </c>
      <c r="H1521">
        <f t="shared" si="29"/>
        <v>5.9887766190376088E-3</v>
      </c>
    </row>
    <row r="1522" spans="1:8" x14ac:dyDescent="0.3">
      <c r="A1522" s="26">
        <v>41318</v>
      </c>
      <c r="B1522" s="27">
        <v>12385.1</v>
      </c>
      <c r="C1522" s="27">
        <v>12424.95</v>
      </c>
      <c r="D1522" s="27">
        <v>12485.95</v>
      </c>
      <c r="E1522" s="27">
        <v>12361.9</v>
      </c>
      <c r="F1522" s="27" t="s">
        <v>958</v>
      </c>
      <c r="G1522" s="28">
        <v>-1.6000000000000001E-3</v>
      </c>
      <c r="H1522">
        <f t="shared" si="29"/>
        <v>-3.2072563672288709E-3</v>
      </c>
    </row>
    <row r="1523" spans="1:8" x14ac:dyDescent="0.3">
      <c r="A1523" s="19">
        <v>41319</v>
      </c>
      <c r="B1523" s="20">
        <v>12311.3</v>
      </c>
      <c r="C1523" s="20">
        <v>12400.65</v>
      </c>
      <c r="D1523" s="20">
        <v>12434</v>
      </c>
      <c r="E1523" s="20">
        <v>12284.5</v>
      </c>
      <c r="F1523" s="20" t="s">
        <v>364</v>
      </c>
      <c r="G1523" s="21">
        <v>-6.0000000000000001E-3</v>
      </c>
      <c r="H1523">
        <f t="shared" si="29"/>
        <v>-7.205267465818354E-3</v>
      </c>
    </row>
    <row r="1524" spans="1:8" x14ac:dyDescent="0.3">
      <c r="A1524" s="26">
        <v>41320</v>
      </c>
      <c r="B1524" s="27">
        <v>12336.55</v>
      </c>
      <c r="C1524" s="27">
        <v>12284.45</v>
      </c>
      <c r="D1524" s="27">
        <v>12373.15</v>
      </c>
      <c r="E1524" s="27">
        <v>12256.8</v>
      </c>
      <c r="F1524" s="27" t="s">
        <v>824</v>
      </c>
      <c r="G1524" s="28">
        <v>2.0999999999999999E-3</v>
      </c>
      <c r="H1524">
        <f t="shared" si="29"/>
        <v>4.2411341167084031E-3</v>
      </c>
    </row>
    <row r="1525" spans="1:8" x14ac:dyDescent="0.3">
      <c r="A1525" s="19">
        <v>41323</v>
      </c>
      <c r="B1525" s="20">
        <v>12347.2</v>
      </c>
      <c r="C1525" s="20">
        <v>12353</v>
      </c>
      <c r="D1525" s="20">
        <v>12399.85</v>
      </c>
      <c r="E1525" s="20">
        <v>12329.35</v>
      </c>
      <c r="F1525" s="20" t="s">
        <v>1293</v>
      </c>
      <c r="G1525" s="21">
        <v>8.9999999999999998E-4</v>
      </c>
      <c r="H1525">
        <f t="shared" si="29"/>
        <v>-4.6952157370673298E-4</v>
      </c>
    </row>
    <row r="1526" spans="1:8" x14ac:dyDescent="0.3">
      <c r="A1526" s="26">
        <v>41324</v>
      </c>
      <c r="B1526" s="27">
        <v>12413.65</v>
      </c>
      <c r="C1526" s="27">
        <v>12347.55</v>
      </c>
      <c r="D1526" s="27">
        <v>12426.9</v>
      </c>
      <c r="E1526" s="27">
        <v>12303.7</v>
      </c>
      <c r="F1526" s="27" t="s">
        <v>1294</v>
      </c>
      <c r="G1526" s="28">
        <v>5.4000000000000003E-3</v>
      </c>
      <c r="H1526">
        <f t="shared" si="29"/>
        <v>5.3532887090961667E-3</v>
      </c>
    </row>
    <row r="1527" spans="1:8" x14ac:dyDescent="0.3">
      <c r="A1527" s="19">
        <v>41325</v>
      </c>
      <c r="B1527" s="20">
        <v>12363.7</v>
      </c>
      <c r="C1527" s="20">
        <v>12460.4</v>
      </c>
      <c r="D1527" s="20">
        <v>12470.7</v>
      </c>
      <c r="E1527" s="20">
        <v>12351.7</v>
      </c>
      <c r="F1527" s="20" t="s">
        <v>163</v>
      </c>
      <c r="G1527" s="21">
        <v>-4.0000000000000001E-3</v>
      </c>
      <c r="H1527">
        <f t="shared" si="29"/>
        <v>-7.7605855349747125E-3</v>
      </c>
    </row>
    <row r="1528" spans="1:8" x14ac:dyDescent="0.3">
      <c r="A1528" s="26">
        <v>41326</v>
      </c>
      <c r="B1528" s="27">
        <v>12055.5</v>
      </c>
      <c r="C1528" s="27">
        <v>12295.15</v>
      </c>
      <c r="D1528" s="27">
        <v>12301.25</v>
      </c>
      <c r="E1528" s="27">
        <v>12036.45</v>
      </c>
      <c r="F1528" s="27" t="s">
        <v>1279</v>
      </c>
      <c r="G1528" s="28">
        <v>-2.4899999999999999E-2</v>
      </c>
      <c r="H1528" s="15">
        <f t="shared" si="29"/>
        <v>-1.9491425480778979E-2</v>
      </c>
    </row>
    <row r="1529" spans="1:8" x14ac:dyDescent="0.3">
      <c r="A1529" s="19">
        <v>41327</v>
      </c>
      <c r="B1529" s="20">
        <v>12068.95</v>
      </c>
      <c r="C1529" s="20">
        <v>12024.4</v>
      </c>
      <c r="D1529" s="20">
        <v>12139.65</v>
      </c>
      <c r="E1529" s="20">
        <v>12024.4</v>
      </c>
      <c r="F1529" s="20" t="s">
        <v>1257</v>
      </c>
      <c r="G1529" s="21">
        <v>1.1000000000000001E-3</v>
      </c>
      <c r="H1529">
        <f t="shared" si="29"/>
        <v>3.7049665679785345E-3</v>
      </c>
    </row>
    <row r="1530" spans="1:8" x14ac:dyDescent="0.3">
      <c r="A1530" s="26">
        <v>41330</v>
      </c>
      <c r="B1530" s="27">
        <v>12037.3</v>
      </c>
      <c r="C1530" s="27">
        <v>12119.95</v>
      </c>
      <c r="D1530" s="27">
        <v>12137.85</v>
      </c>
      <c r="E1530" s="27">
        <v>11961.5</v>
      </c>
      <c r="F1530" s="27" t="s">
        <v>1295</v>
      </c>
      <c r="G1530" s="28">
        <v>-2.5999999999999999E-3</v>
      </c>
      <c r="H1530">
        <f t="shared" si="29"/>
        <v>-6.819335063263582E-3</v>
      </c>
    </row>
    <row r="1531" spans="1:8" x14ac:dyDescent="0.3">
      <c r="A1531" s="19">
        <v>41331</v>
      </c>
      <c r="B1531" s="20">
        <v>11844.85</v>
      </c>
      <c r="C1531" s="20">
        <v>11995</v>
      </c>
      <c r="D1531" s="20">
        <v>11995</v>
      </c>
      <c r="E1531" s="20">
        <v>11808.8</v>
      </c>
      <c r="F1531" s="20" t="s">
        <v>1296</v>
      </c>
      <c r="G1531" s="21">
        <v>-1.6E-2</v>
      </c>
      <c r="H1531">
        <f t="shared" si="29"/>
        <v>-1.251771571488117E-2</v>
      </c>
    </row>
    <row r="1532" spans="1:8" x14ac:dyDescent="0.3">
      <c r="A1532" s="26">
        <v>41332</v>
      </c>
      <c r="B1532" s="27">
        <v>11930.5</v>
      </c>
      <c r="C1532" s="27">
        <v>11882.7</v>
      </c>
      <c r="D1532" s="27">
        <v>11971.35</v>
      </c>
      <c r="E1532" s="27">
        <v>11838.35</v>
      </c>
      <c r="F1532" s="27" t="s">
        <v>360</v>
      </c>
      <c r="G1532" s="28">
        <v>7.1999999999999998E-3</v>
      </c>
      <c r="H1532">
        <f t="shared" si="29"/>
        <v>4.0226547838453607E-3</v>
      </c>
    </row>
    <row r="1533" spans="1:8" x14ac:dyDescent="0.3">
      <c r="A1533" s="19">
        <v>41333</v>
      </c>
      <c r="B1533" s="20">
        <v>11487.35</v>
      </c>
      <c r="C1533" s="20">
        <v>12007</v>
      </c>
      <c r="D1533" s="20">
        <v>12041.45</v>
      </c>
      <c r="E1533" s="20">
        <v>11401.2</v>
      </c>
      <c r="F1533" s="20" t="s">
        <v>1297</v>
      </c>
      <c r="G1533" s="21">
        <v>-3.7100000000000001E-2</v>
      </c>
      <c r="H1533" s="15">
        <f t="shared" si="29"/>
        <v>-4.3278920629632685E-2</v>
      </c>
    </row>
    <row r="1534" spans="1:8" x14ac:dyDescent="0.3">
      <c r="A1534" s="26">
        <v>41334</v>
      </c>
      <c r="B1534" s="27">
        <v>11540.05</v>
      </c>
      <c r="C1534" s="27">
        <v>11533.05</v>
      </c>
      <c r="D1534" s="27">
        <v>11592.55</v>
      </c>
      <c r="E1534" s="27">
        <v>11458.7</v>
      </c>
      <c r="F1534" s="27" t="s">
        <v>1298</v>
      </c>
      <c r="G1534" s="28">
        <v>4.5999999999999999E-3</v>
      </c>
      <c r="H1534">
        <f t="shared" si="29"/>
        <v>6.0695132683895423E-4</v>
      </c>
    </row>
    <row r="1535" spans="1:8" x14ac:dyDescent="0.3">
      <c r="A1535" s="19">
        <v>41337</v>
      </c>
      <c r="B1535" s="20">
        <v>11575.6</v>
      </c>
      <c r="C1535" s="20">
        <v>11515.4</v>
      </c>
      <c r="D1535" s="20">
        <v>11602.5</v>
      </c>
      <c r="E1535" s="20">
        <v>11453.1</v>
      </c>
      <c r="F1535" s="20" t="s">
        <v>360</v>
      </c>
      <c r="G1535" s="21">
        <v>3.0999999999999999E-3</v>
      </c>
      <c r="H1535">
        <f t="shared" si="29"/>
        <v>5.2277819268111165E-3</v>
      </c>
    </row>
    <row r="1536" spans="1:8" x14ac:dyDescent="0.3">
      <c r="A1536" s="26">
        <v>41338</v>
      </c>
      <c r="B1536" s="27">
        <v>11792.05</v>
      </c>
      <c r="C1536" s="27">
        <v>11642.8</v>
      </c>
      <c r="D1536" s="27">
        <v>11814.05</v>
      </c>
      <c r="E1536" s="27">
        <v>11623.65</v>
      </c>
      <c r="F1536" s="27" t="s">
        <v>1299</v>
      </c>
      <c r="G1536" s="28">
        <v>1.8700000000000001E-2</v>
      </c>
      <c r="H1536">
        <f t="shared" si="29"/>
        <v>1.2819081320644519E-2</v>
      </c>
    </row>
    <row r="1537" spans="1:8" x14ac:dyDescent="0.3">
      <c r="A1537" s="19">
        <v>41339</v>
      </c>
      <c r="B1537" s="20">
        <v>11876.2</v>
      </c>
      <c r="C1537" s="20">
        <v>11871.55</v>
      </c>
      <c r="D1537" s="20">
        <v>11904.15</v>
      </c>
      <c r="E1537" s="20">
        <v>11822.35</v>
      </c>
      <c r="F1537" s="20" t="s">
        <v>1300</v>
      </c>
      <c r="G1537" s="21">
        <v>7.1000000000000004E-3</v>
      </c>
      <c r="H1537">
        <f t="shared" si="29"/>
        <v>3.9169274441850098E-4</v>
      </c>
    </row>
    <row r="1538" spans="1:8" x14ac:dyDescent="0.3">
      <c r="A1538" s="26">
        <v>41340</v>
      </c>
      <c r="B1538" s="27">
        <v>11970.25</v>
      </c>
      <c r="C1538" s="27">
        <v>11829.2</v>
      </c>
      <c r="D1538" s="27">
        <v>11989.85</v>
      </c>
      <c r="E1538" s="27">
        <v>11819.6</v>
      </c>
      <c r="F1538" s="27" t="s">
        <v>333</v>
      </c>
      <c r="G1538" s="28">
        <v>7.9000000000000008E-3</v>
      </c>
      <c r="H1538">
        <f t="shared" si="29"/>
        <v>1.1923883271903362E-2</v>
      </c>
    </row>
    <row r="1539" spans="1:8" x14ac:dyDescent="0.3">
      <c r="A1539" s="19">
        <v>41341</v>
      </c>
      <c r="B1539" s="20">
        <v>12197.25</v>
      </c>
      <c r="C1539" s="20">
        <v>12008.8</v>
      </c>
      <c r="D1539" s="20">
        <v>12219.45</v>
      </c>
      <c r="E1539" s="20">
        <v>12008.8</v>
      </c>
      <c r="F1539" s="20" t="s">
        <v>1301</v>
      </c>
      <c r="G1539" s="21">
        <v>1.9E-2</v>
      </c>
      <c r="H1539">
        <f t="shared" si="29"/>
        <v>1.569265871694097E-2</v>
      </c>
    </row>
    <row r="1540" spans="1:8" x14ac:dyDescent="0.3">
      <c r="A1540" s="26">
        <v>41344</v>
      </c>
      <c r="B1540" s="27">
        <v>12165.4</v>
      </c>
      <c r="C1540" s="27">
        <v>12221.5</v>
      </c>
      <c r="D1540" s="27">
        <v>12241.3</v>
      </c>
      <c r="E1540" s="27">
        <v>12130.25</v>
      </c>
      <c r="F1540" s="27" t="s">
        <v>902</v>
      </c>
      <c r="G1540" s="28">
        <v>-2.5999999999999999E-3</v>
      </c>
      <c r="H1540">
        <f t="shared" si="29"/>
        <v>-4.5902712433007701E-3</v>
      </c>
    </row>
    <row r="1541" spans="1:8" x14ac:dyDescent="0.3">
      <c r="A1541" s="19">
        <v>41345</v>
      </c>
      <c r="B1541" s="20">
        <v>12054.5</v>
      </c>
      <c r="C1541" s="20">
        <v>12150.7</v>
      </c>
      <c r="D1541" s="20">
        <v>12183.5</v>
      </c>
      <c r="E1541" s="20">
        <v>11970.9</v>
      </c>
      <c r="F1541" s="20" t="s">
        <v>561</v>
      </c>
      <c r="G1541" s="21">
        <v>-9.1000000000000004E-3</v>
      </c>
      <c r="H1541">
        <f t="shared" si="29"/>
        <v>-7.9172393360053932E-3</v>
      </c>
    </row>
    <row r="1542" spans="1:8" x14ac:dyDescent="0.3">
      <c r="A1542" s="26">
        <v>41346</v>
      </c>
      <c r="B1542" s="27">
        <v>11777.5</v>
      </c>
      <c r="C1542" s="27">
        <v>11989.55</v>
      </c>
      <c r="D1542" s="27">
        <v>11989.55</v>
      </c>
      <c r="E1542" s="27">
        <v>11754.3</v>
      </c>
      <c r="F1542" s="27" t="s">
        <v>1302</v>
      </c>
      <c r="G1542" s="28">
        <v>-2.3E-2</v>
      </c>
      <c r="H1542" s="15">
        <f t="shared" si="29"/>
        <v>-1.7686235096396385E-2</v>
      </c>
    </row>
    <row r="1543" spans="1:8" x14ac:dyDescent="0.3">
      <c r="A1543" s="19">
        <v>41347</v>
      </c>
      <c r="B1543" s="20">
        <v>12020.75</v>
      </c>
      <c r="C1543" s="20">
        <v>11772.45</v>
      </c>
      <c r="D1543" s="20">
        <v>12058.55</v>
      </c>
      <c r="E1543" s="20">
        <v>11555.45</v>
      </c>
      <c r="F1543" s="20" t="s">
        <v>1303</v>
      </c>
      <c r="G1543" s="21">
        <v>2.07E-2</v>
      </c>
      <c r="H1543" s="15">
        <f t="shared" ref="H1543:H1606" si="30">(B1543-C1543)/C1543</f>
        <v>2.109161644347602E-2</v>
      </c>
    </row>
    <row r="1544" spans="1:8" x14ac:dyDescent="0.3">
      <c r="A1544" s="26">
        <v>41348</v>
      </c>
      <c r="B1544" s="27">
        <v>11816.55</v>
      </c>
      <c r="C1544" s="27">
        <v>11972.75</v>
      </c>
      <c r="D1544" s="27">
        <v>12034.95</v>
      </c>
      <c r="E1544" s="27">
        <v>11749.85</v>
      </c>
      <c r="F1544" s="27" t="s">
        <v>1304</v>
      </c>
      <c r="G1544" s="28">
        <v>-1.7000000000000001E-2</v>
      </c>
      <c r="H1544">
        <f t="shared" si="30"/>
        <v>-1.3046292622831072E-2</v>
      </c>
    </row>
    <row r="1545" spans="1:8" x14ac:dyDescent="0.3">
      <c r="A1545" s="19">
        <v>41351</v>
      </c>
      <c r="B1545" s="20">
        <v>11735.5</v>
      </c>
      <c r="C1545" s="20">
        <v>11679.35</v>
      </c>
      <c r="D1545" s="20">
        <v>11810.4</v>
      </c>
      <c r="E1545" s="20">
        <v>11625.6</v>
      </c>
      <c r="F1545" s="20" t="s">
        <v>1280</v>
      </c>
      <c r="G1545" s="21">
        <v>-6.8999999999999999E-3</v>
      </c>
      <c r="H1545">
        <f t="shared" si="30"/>
        <v>4.8076305616322514E-3</v>
      </c>
    </row>
    <row r="1546" spans="1:8" x14ac:dyDescent="0.3">
      <c r="A1546" s="26">
        <v>41352</v>
      </c>
      <c r="B1546" s="27">
        <v>11508.05</v>
      </c>
      <c r="C1546" s="27">
        <v>11796.2</v>
      </c>
      <c r="D1546" s="27">
        <v>11814.75</v>
      </c>
      <c r="E1546" s="27">
        <v>11416.75</v>
      </c>
      <c r="F1546" s="27" t="s">
        <v>1305</v>
      </c>
      <c r="G1546" s="28">
        <v>-1.9400000000000001E-2</v>
      </c>
      <c r="H1546" s="15">
        <f t="shared" si="30"/>
        <v>-2.4427357962733882E-2</v>
      </c>
    </row>
    <row r="1547" spans="1:8" x14ac:dyDescent="0.3">
      <c r="A1547" s="19">
        <v>41353</v>
      </c>
      <c r="B1547" s="20">
        <v>11254.85</v>
      </c>
      <c r="C1547" s="20">
        <v>11491.8</v>
      </c>
      <c r="D1547" s="20">
        <v>11491.8</v>
      </c>
      <c r="E1547" s="20">
        <v>11231.75</v>
      </c>
      <c r="F1547" s="20" t="s">
        <v>920</v>
      </c>
      <c r="G1547" s="21">
        <v>-2.1999999999999999E-2</v>
      </c>
      <c r="H1547" s="15">
        <f t="shared" si="30"/>
        <v>-2.0619050105292375E-2</v>
      </c>
    </row>
    <row r="1548" spans="1:8" x14ac:dyDescent="0.3">
      <c r="A1548" s="26">
        <v>41354</v>
      </c>
      <c r="B1548" s="27">
        <v>11238.35</v>
      </c>
      <c r="C1548" s="27">
        <v>11285.65</v>
      </c>
      <c r="D1548" s="27">
        <v>11512.1</v>
      </c>
      <c r="E1548" s="27">
        <v>11209.65</v>
      </c>
      <c r="F1548" s="27" t="s">
        <v>1306</v>
      </c>
      <c r="G1548" s="28">
        <v>-1.5E-3</v>
      </c>
      <c r="H1548">
        <f t="shared" si="30"/>
        <v>-4.1911631142202066E-3</v>
      </c>
    </row>
    <row r="1549" spans="1:8" x14ac:dyDescent="0.3">
      <c r="A1549" s="19">
        <v>41355</v>
      </c>
      <c r="B1549" s="20">
        <v>11204.05</v>
      </c>
      <c r="C1549" s="20">
        <v>11275.45</v>
      </c>
      <c r="D1549" s="20">
        <v>11331.2</v>
      </c>
      <c r="E1549" s="20">
        <v>11173.35</v>
      </c>
      <c r="F1549" s="20" t="s">
        <v>674</v>
      </c>
      <c r="G1549" s="21">
        <v>-3.0999999999999999E-3</v>
      </c>
      <c r="H1549">
        <f t="shared" si="30"/>
        <v>-6.3323415030000088E-3</v>
      </c>
    </row>
    <row r="1550" spans="1:8" x14ac:dyDescent="0.3">
      <c r="A1550" s="26">
        <v>41358</v>
      </c>
      <c r="B1550" s="27">
        <v>11125.65</v>
      </c>
      <c r="C1550" s="27">
        <v>11327.4</v>
      </c>
      <c r="D1550" s="27">
        <v>11372.8</v>
      </c>
      <c r="E1550" s="27">
        <v>11097.95</v>
      </c>
      <c r="F1550" s="27" t="s">
        <v>1307</v>
      </c>
      <c r="G1550" s="28">
        <v>-7.0000000000000001E-3</v>
      </c>
      <c r="H1550" s="15">
        <f t="shared" si="30"/>
        <v>-1.7810795063297843E-2</v>
      </c>
    </row>
    <row r="1551" spans="1:8" x14ac:dyDescent="0.3">
      <c r="A1551" s="19">
        <v>41359</v>
      </c>
      <c r="B1551" s="20">
        <v>11163.45</v>
      </c>
      <c r="C1551" s="20">
        <v>11067.35</v>
      </c>
      <c r="D1551" s="20">
        <v>11198.45</v>
      </c>
      <c r="E1551" s="20">
        <v>11048.4</v>
      </c>
      <c r="F1551" s="20" t="s">
        <v>1308</v>
      </c>
      <c r="G1551" s="21">
        <v>3.3999999999999998E-3</v>
      </c>
      <c r="H1551">
        <f t="shared" si="30"/>
        <v>8.6831987783887159E-3</v>
      </c>
    </row>
    <row r="1552" spans="1:8" x14ac:dyDescent="0.3">
      <c r="A1552" s="26">
        <v>41361</v>
      </c>
      <c r="B1552" s="27">
        <v>11361.85</v>
      </c>
      <c r="C1552" s="27">
        <v>11188.95</v>
      </c>
      <c r="D1552" s="27">
        <v>11413.25</v>
      </c>
      <c r="E1552" s="27">
        <v>11080.05</v>
      </c>
      <c r="F1552" s="27" t="s">
        <v>445</v>
      </c>
      <c r="G1552" s="28">
        <v>1.78E-2</v>
      </c>
      <c r="H1552">
        <f t="shared" si="30"/>
        <v>1.5452745789372517E-2</v>
      </c>
    </row>
    <row r="1553" spans="1:8" x14ac:dyDescent="0.3">
      <c r="A1553" s="19">
        <v>41365</v>
      </c>
      <c r="B1553" s="20">
        <v>11425.55</v>
      </c>
      <c r="C1553" s="20">
        <v>11414.95</v>
      </c>
      <c r="D1553" s="20">
        <v>11460.6</v>
      </c>
      <c r="E1553" s="20">
        <v>11330.85</v>
      </c>
      <c r="F1553" s="20" t="s">
        <v>753</v>
      </c>
      <c r="G1553" s="21">
        <v>5.5999999999999999E-3</v>
      </c>
      <c r="H1553">
        <f t="shared" si="30"/>
        <v>9.2860678320961056E-4</v>
      </c>
    </row>
    <row r="1554" spans="1:8" x14ac:dyDescent="0.3">
      <c r="A1554" s="26">
        <v>41366</v>
      </c>
      <c r="B1554" s="27">
        <v>11523.4</v>
      </c>
      <c r="C1554" s="27">
        <v>11430.85</v>
      </c>
      <c r="D1554" s="27">
        <v>11548.05</v>
      </c>
      <c r="E1554" s="27">
        <v>11361.15</v>
      </c>
      <c r="F1554" s="27" t="s">
        <v>1309</v>
      </c>
      <c r="G1554" s="28">
        <v>8.6E-3</v>
      </c>
      <c r="H1554">
        <f t="shared" si="30"/>
        <v>8.0965107581675265E-3</v>
      </c>
    </row>
    <row r="1555" spans="1:8" x14ac:dyDescent="0.3">
      <c r="A1555" s="19">
        <v>41367</v>
      </c>
      <c r="B1555" s="20">
        <v>11344.1</v>
      </c>
      <c r="C1555" s="20">
        <v>11512.75</v>
      </c>
      <c r="D1555" s="20">
        <v>11590.6</v>
      </c>
      <c r="E1555" s="20">
        <v>11283.4</v>
      </c>
      <c r="F1555" s="20" t="s">
        <v>391</v>
      </c>
      <c r="G1555" s="21">
        <v>-1.5599999999999999E-2</v>
      </c>
      <c r="H1555">
        <f t="shared" si="30"/>
        <v>-1.464897613515447E-2</v>
      </c>
    </row>
    <row r="1556" spans="1:8" x14ac:dyDescent="0.3">
      <c r="A1556" s="26">
        <v>41368</v>
      </c>
      <c r="B1556" s="27">
        <v>11126.25</v>
      </c>
      <c r="C1556" s="27">
        <v>11243.2</v>
      </c>
      <c r="D1556" s="27">
        <v>11254.25</v>
      </c>
      <c r="E1556" s="27">
        <v>11105.1</v>
      </c>
      <c r="F1556" s="27" t="s">
        <v>390</v>
      </c>
      <c r="G1556" s="28">
        <v>-1.9199999999999998E-2</v>
      </c>
      <c r="H1556">
        <f t="shared" si="30"/>
        <v>-1.0401842891703494E-2</v>
      </c>
    </row>
    <row r="1557" spans="1:8" x14ac:dyDescent="0.3">
      <c r="A1557" s="19">
        <v>41369</v>
      </c>
      <c r="B1557" s="20">
        <v>11098.95</v>
      </c>
      <c r="C1557" s="20">
        <v>11120.15</v>
      </c>
      <c r="D1557" s="20">
        <v>11168.25</v>
      </c>
      <c r="E1557" s="20">
        <v>11021.4</v>
      </c>
      <c r="F1557" s="20" t="s">
        <v>1310</v>
      </c>
      <c r="G1557" s="21">
        <v>-2.5000000000000001E-3</v>
      </c>
      <c r="H1557">
        <f t="shared" si="30"/>
        <v>-1.9064491036540792E-3</v>
      </c>
    </row>
    <row r="1558" spans="1:8" x14ac:dyDescent="0.3">
      <c r="A1558" s="26">
        <v>41372</v>
      </c>
      <c r="B1558" s="27">
        <v>11012.65</v>
      </c>
      <c r="C1558" s="27">
        <v>11075.85</v>
      </c>
      <c r="D1558" s="27">
        <v>11133.85</v>
      </c>
      <c r="E1558" s="27">
        <v>11002.1</v>
      </c>
      <c r="F1558" s="27" t="s">
        <v>824</v>
      </c>
      <c r="G1558" s="28">
        <v>-7.7999999999999996E-3</v>
      </c>
      <c r="H1558">
        <f t="shared" si="30"/>
        <v>-5.706108334800555E-3</v>
      </c>
    </row>
    <row r="1559" spans="1:8" x14ac:dyDescent="0.3">
      <c r="A1559" s="19">
        <v>41373</v>
      </c>
      <c r="B1559" s="20">
        <v>10929.15</v>
      </c>
      <c r="C1559" s="20">
        <v>11085.8</v>
      </c>
      <c r="D1559" s="20">
        <v>11210.35</v>
      </c>
      <c r="E1559" s="20">
        <v>10897.15</v>
      </c>
      <c r="F1559" s="20" t="s">
        <v>1150</v>
      </c>
      <c r="G1559" s="21">
        <v>-7.6E-3</v>
      </c>
      <c r="H1559">
        <f t="shared" si="30"/>
        <v>-1.4130689711161996E-2</v>
      </c>
    </row>
    <row r="1560" spans="1:8" x14ac:dyDescent="0.3">
      <c r="A1560" s="26">
        <v>41374</v>
      </c>
      <c r="B1560" s="27">
        <v>11122.25</v>
      </c>
      <c r="C1560" s="27">
        <v>11009.45</v>
      </c>
      <c r="D1560" s="27">
        <v>11143.6</v>
      </c>
      <c r="E1560" s="27">
        <v>10888.75</v>
      </c>
      <c r="F1560" s="27" t="s">
        <v>1311</v>
      </c>
      <c r="G1560" s="28">
        <v>1.77E-2</v>
      </c>
      <c r="H1560">
        <f t="shared" si="30"/>
        <v>1.0245743429508219E-2</v>
      </c>
    </row>
    <row r="1561" spans="1:8" x14ac:dyDescent="0.3">
      <c r="A1561" s="19">
        <v>41375</v>
      </c>
      <c r="B1561" s="20">
        <v>11306.5</v>
      </c>
      <c r="C1561" s="20">
        <v>11220.5</v>
      </c>
      <c r="D1561" s="20">
        <v>11341.85</v>
      </c>
      <c r="E1561" s="20">
        <v>11154.05</v>
      </c>
      <c r="F1561" s="20" t="s">
        <v>420</v>
      </c>
      <c r="G1561" s="21">
        <v>1.66E-2</v>
      </c>
      <c r="H1561">
        <f t="shared" si="30"/>
        <v>7.6645425783164745E-3</v>
      </c>
    </row>
    <row r="1562" spans="1:8" x14ac:dyDescent="0.3">
      <c r="A1562" s="26">
        <v>41376</v>
      </c>
      <c r="B1562" s="27">
        <v>11410.1</v>
      </c>
      <c r="C1562" s="27">
        <v>11239.15</v>
      </c>
      <c r="D1562" s="27">
        <v>11442.9</v>
      </c>
      <c r="E1562" s="27">
        <v>11236.05</v>
      </c>
      <c r="F1562" s="27" t="s">
        <v>901</v>
      </c>
      <c r="G1562" s="28">
        <v>9.1999999999999998E-3</v>
      </c>
      <c r="H1562">
        <f t="shared" si="30"/>
        <v>1.5210224972529126E-2</v>
      </c>
    </row>
    <row r="1563" spans="1:8" x14ac:dyDescent="0.3">
      <c r="A1563" s="19">
        <v>41379</v>
      </c>
      <c r="B1563" s="20">
        <v>11526.25</v>
      </c>
      <c r="C1563" s="20">
        <v>11357.95</v>
      </c>
      <c r="D1563" s="20">
        <v>11643.3</v>
      </c>
      <c r="E1563" s="20">
        <v>11334.75</v>
      </c>
      <c r="F1563" s="20" t="s">
        <v>1108</v>
      </c>
      <c r="G1563" s="21">
        <v>1.0200000000000001E-2</v>
      </c>
      <c r="H1563">
        <f t="shared" si="30"/>
        <v>1.481781483454314E-2</v>
      </c>
    </row>
    <row r="1564" spans="1:8" x14ac:dyDescent="0.3">
      <c r="A1564" s="26">
        <v>41380</v>
      </c>
      <c r="B1564" s="27">
        <v>11871.6</v>
      </c>
      <c r="C1564" s="27">
        <v>11517.9</v>
      </c>
      <c r="D1564" s="27">
        <v>11906.25</v>
      </c>
      <c r="E1564" s="27">
        <v>11515.3</v>
      </c>
      <c r="F1564" s="27" t="s">
        <v>1312</v>
      </c>
      <c r="G1564" s="28">
        <v>0.03</v>
      </c>
      <c r="H1564" s="15">
        <f t="shared" si="30"/>
        <v>3.0708722944286782E-2</v>
      </c>
    </row>
    <row r="1565" spans="1:8" x14ac:dyDescent="0.3">
      <c r="A1565" s="19">
        <v>41381</v>
      </c>
      <c r="B1565" s="20">
        <v>11981.05</v>
      </c>
      <c r="C1565" s="20">
        <v>11924.7</v>
      </c>
      <c r="D1565" s="20">
        <v>12112.25</v>
      </c>
      <c r="E1565" s="20">
        <v>11913.95</v>
      </c>
      <c r="F1565" s="20" t="s">
        <v>1313</v>
      </c>
      <c r="G1565" s="21">
        <v>9.1999999999999998E-3</v>
      </c>
      <c r="H1565">
        <f t="shared" si="30"/>
        <v>4.725485756454967E-3</v>
      </c>
    </row>
    <row r="1566" spans="1:8" x14ac:dyDescent="0.3">
      <c r="A1566" s="26">
        <v>41382</v>
      </c>
      <c r="B1566" s="27">
        <v>12288.25</v>
      </c>
      <c r="C1566" s="27">
        <v>11902.55</v>
      </c>
      <c r="D1566" s="27">
        <v>12313</v>
      </c>
      <c r="E1566" s="27">
        <v>11891.95</v>
      </c>
      <c r="F1566" s="27" t="s">
        <v>1314</v>
      </c>
      <c r="G1566" s="28">
        <v>2.5600000000000001E-2</v>
      </c>
      <c r="H1566" s="15">
        <f t="shared" si="30"/>
        <v>3.240482081570762E-2</v>
      </c>
    </row>
    <row r="1567" spans="1:8" x14ac:dyDescent="0.3">
      <c r="A1567" s="19">
        <v>41386</v>
      </c>
      <c r="B1567" s="20">
        <v>12576.2</v>
      </c>
      <c r="C1567" s="20">
        <v>12317.4</v>
      </c>
      <c r="D1567" s="20">
        <v>12637.95</v>
      </c>
      <c r="E1567" s="20">
        <v>12317.4</v>
      </c>
      <c r="F1567" s="20" t="s">
        <v>1315</v>
      </c>
      <c r="G1567" s="21">
        <v>2.3400000000000001E-2</v>
      </c>
      <c r="H1567" s="15">
        <f t="shared" si="30"/>
        <v>2.1010927630831271E-2</v>
      </c>
    </row>
    <row r="1568" spans="1:8" x14ac:dyDescent="0.3">
      <c r="A1568" s="26">
        <v>41387</v>
      </c>
      <c r="B1568" s="27">
        <v>12543.4</v>
      </c>
      <c r="C1568" s="27">
        <v>12601.05</v>
      </c>
      <c r="D1568" s="27">
        <v>12605.7</v>
      </c>
      <c r="E1568" s="27">
        <v>12333</v>
      </c>
      <c r="F1568" s="27" t="s">
        <v>1086</v>
      </c>
      <c r="G1568" s="28">
        <v>-2.5999999999999999E-3</v>
      </c>
      <c r="H1568">
        <f t="shared" si="30"/>
        <v>-4.575015574098955E-3</v>
      </c>
    </row>
    <row r="1569" spans="1:8" x14ac:dyDescent="0.3">
      <c r="A1569" s="19">
        <v>41389</v>
      </c>
      <c r="B1569" s="20">
        <v>12726.85</v>
      </c>
      <c r="C1569" s="20">
        <v>12632.25</v>
      </c>
      <c r="D1569" s="20">
        <v>12755.8</v>
      </c>
      <c r="E1569" s="20">
        <v>12611.5</v>
      </c>
      <c r="F1569" s="20" t="s">
        <v>1316</v>
      </c>
      <c r="G1569" s="21">
        <v>1.46E-2</v>
      </c>
      <c r="H1569">
        <f t="shared" si="30"/>
        <v>7.488768825822824E-3</v>
      </c>
    </row>
    <row r="1570" spans="1:8" x14ac:dyDescent="0.3">
      <c r="A1570" s="26">
        <v>41390</v>
      </c>
      <c r="B1570" s="27">
        <v>12533.15</v>
      </c>
      <c r="C1570" s="27">
        <v>12679.3</v>
      </c>
      <c r="D1570" s="27">
        <v>12679.9</v>
      </c>
      <c r="E1570" s="27">
        <v>12470</v>
      </c>
      <c r="F1570" s="27" t="s">
        <v>1180</v>
      </c>
      <c r="G1570" s="28">
        <v>-1.52E-2</v>
      </c>
      <c r="H1570">
        <f t="shared" si="30"/>
        <v>-1.1526661566490235E-2</v>
      </c>
    </row>
    <row r="1571" spans="1:8" x14ac:dyDescent="0.3">
      <c r="A1571" s="19">
        <v>41393</v>
      </c>
      <c r="B1571" s="20">
        <v>12609.15</v>
      </c>
      <c r="C1571" s="20">
        <v>12560.35</v>
      </c>
      <c r="D1571" s="20">
        <v>12661.25</v>
      </c>
      <c r="E1571" s="20">
        <v>12508.4</v>
      </c>
      <c r="F1571" s="20" t="s">
        <v>1317</v>
      </c>
      <c r="G1571" s="21">
        <v>6.1000000000000004E-3</v>
      </c>
      <c r="H1571">
        <f t="shared" si="30"/>
        <v>3.8852420513758989E-3</v>
      </c>
    </row>
    <row r="1572" spans="1:8" x14ac:dyDescent="0.3">
      <c r="A1572" s="26">
        <v>41394</v>
      </c>
      <c r="B1572" s="27">
        <v>12561.55</v>
      </c>
      <c r="C1572" s="27">
        <v>12638</v>
      </c>
      <c r="D1572" s="27">
        <v>12658.6</v>
      </c>
      <c r="E1572" s="27">
        <v>12402.15</v>
      </c>
      <c r="F1572" s="27" t="s">
        <v>1318</v>
      </c>
      <c r="G1572" s="28">
        <v>-3.8E-3</v>
      </c>
      <c r="H1572">
        <f t="shared" si="30"/>
        <v>-6.0492166482038869E-3</v>
      </c>
    </row>
    <row r="1573" spans="1:8" x14ac:dyDescent="0.3">
      <c r="A1573" s="19">
        <v>41396</v>
      </c>
      <c r="B1573" s="20">
        <v>12709.95</v>
      </c>
      <c r="C1573" s="20">
        <v>12554.7</v>
      </c>
      <c r="D1573" s="20">
        <v>12783.3</v>
      </c>
      <c r="E1573" s="20">
        <v>12552.85</v>
      </c>
      <c r="F1573" s="20" t="s">
        <v>933</v>
      </c>
      <c r="G1573" s="21">
        <v>1.18E-2</v>
      </c>
      <c r="H1573">
        <f t="shared" si="30"/>
        <v>1.2365886879017419E-2</v>
      </c>
    </row>
    <row r="1574" spans="1:8" x14ac:dyDescent="0.3">
      <c r="A1574" s="26">
        <v>41397</v>
      </c>
      <c r="B1574" s="27">
        <v>12393.6</v>
      </c>
      <c r="C1574" s="27">
        <v>12678.9</v>
      </c>
      <c r="D1574" s="27">
        <v>12678.9</v>
      </c>
      <c r="E1574" s="27">
        <v>12364.7</v>
      </c>
      <c r="F1574" s="27" t="s">
        <v>1319</v>
      </c>
      <c r="G1574" s="28">
        <v>-2.4899999999999999E-2</v>
      </c>
      <c r="H1574" s="15">
        <f t="shared" si="30"/>
        <v>-2.2501952062087348E-2</v>
      </c>
    </row>
    <row r="1575" spans="1:8" x14ac:dyDescent="0.3">
      <c r="A1575" s="19">
        <v>41400</v>
      </c>
      <c r="B1575" s="20">
        <v>12396.4</v>
      </c>
      <c r="C1575" s="20">
        <v>12358.35</v>
      </c>
      <c r="D1575" s="20">
        <v>12436</v>
      </c>
      <c r="E1575" s="20">
        <v>12188.3</v>
      </c>
      <c r="F1575" s="20" t="s">
        <v>1153</v>
      </c>
      <c r="G1575" s="21">
        <v>2.0000000000000001E-4</v>
      </c>
      <c r="H1575">
        <f t="shared" si="30"/>
        <v>3.078889981267667E-3</v>
      </c>
    </row>
    <row r="1576" spans="1:8" x14ac:dyDescent="0.3">
      <c r="A1576" s="26">
        <v>41401</v>
      </c>
      <c r="B1576" s="27">
        <v>12631.5</v>
      </c>
      <c r="C1576" s="27">
        <v>12404.55</v>
      </c>
      <c r="D1576" s="27">
        <v>12649.45</v>
      </c>
      <c r="E1576" s="27">
        <v>12404.55</v>
      </c>
      <c r="F1576" s="27" t="s">
        <v>748</v>
      </c>
      <c r="G1576" s="28">
        <v>1.9E-2</v>
      </c>
      <c r="H1576" s="15">
        <f t="shared" si="30"/>
        <v>1.8295706011100824E-2</v>
      </c>
    </row>
    <row r="1577" spans="1:8" x14ac:dyDescent="0.3">
      <c r="A1577" s="19">
        <v>41402</v>
      </c>
      <c r="B1577" s="20">
        <v>12643.05</v>
      </c>
      <c r="C1577" s="20">
        <v>12662.1</v>
      </c>
      <c r="D1577" s="20">
        <v>12694.4</v>
      </c>
      <c r="E1577" s="20">
        <v>12514.7</v>
      </c>
      <c r="F1577" s="20" t="s">
        <v>407</v>
      </c>
      <c r="G1577" s="21">
        <v>8.9999999999999998E-4</v>
      </c>
      <c r="H1577">
        <f t="shared" si="30"/>
        <v>-1.5044897765774312E-3</v>
      </c>
    </row>
    <row r="1578" spans="1:8" x14ac:dyDescent="0.3">
      <c r="A1578" s="26">
        <v>41403</v>
      </c>
      <c r="B1578" s="27">
        <v>12596.3</v>
      </c>
      <c r="C1578" s="27">
        <v>12663.75</v>
      </c>
      <c r="D1578" s="27">
        <v>12718.9</v>
      </c>
      <c r="E1578" s="27">
        <v>12541.8</v>
      </c>
      <c r="F1578" s="27" t="s">
        <v>1320</v>
      </c>
      <c r="G1578" s="28">
        <v>-3.7000000000000002E-3</v>
      </c>
      <c r="H1578">
        <f t="shared" si="30"/>
        <v>-5.3262264337183476E-3</v>
      </c>
    </row>
    <row r="1579" spans="1:8" x14ac:dyDescent="0.3">
      <c r="A1579" s="19">
        <v>41404</v>
      </c>
      <c r="B1579" s="20">
        <v>12752.3</v>
      </c>
      <c r="C1579" s="20">
        <v>12580.4</v>
      </c>
      <c r="D1579" s="20">
        <v>12783.05</v>
      </c>
      <c r="E1579" s="20">
        <v>12580.4</v>
      </c>
      <c r="F1579" s="20" t="s">
        <v>1321</v>
      </c>
      <c r="G1579" s="21">
        <v>1.24E-2</v>
      </c>
      <c r="H1579">
        <f t="shared" si="30"/>
        <v>1.366411242885756E-2</v>
      </c>
    </row>
    <row r="1580" spans="1:8" x14ac:dyDescent="0.3">
      <c r="A1580" s="26">
        <v>41405</v>
      </c>
      <c r="B1580" s="27">
        <v>12780.15</v>
      </c>
      <c r="C1580" s="27">
        <v>12730.35</v>
      </c>
      <c r="D1580" s="27">
        <v>12811.25</v>
      </c>
      <c r="E1580" s="27">
        <v>12730.35</v>
      </c>
      <c r="F1580" s="27" t="s">
        <v>1322</v>
      </c>
      <c r="G1580" s="28">
        <v>2.2000000000000001E-3</v>
      </c>
      <c r="H1580">
        <f t="shared" si="30"/>
        <v>3.9119112985895339E-3</v>
      </c>
    </row>
    <row r="1581" spans="1:8" x14ac:dyDescent="0.3">
      <c r="A1581" s="19">
        <v>41407</v>
      </c>
      <c r="B1581" s="20">
        <v>12568.85</v>
      </c>
      <c r="C1581" s="20">
        <v>12760.45</v>
      </c>
      <c r="D1581" s="20">
        <v>12865.35</v>
      </c>
      <c r="E1581" s="20">
        <v>12546.25</v>
      </c>
      <c r="F1581" s="20" t="s">
        <v>1323</v>
      </c>
      <c r="G1581" s="21">
        <v>-1.6500000000000001E-2</v>
      </c>
      <c r="H1581">
        <f t="shared" si="30"/>
        <v>-1.5015144450234934E-2</v>
      </c>
    </row>
    <row r="1582" spans="1:8" x14ac:dyDescent="0.3">
      <c r="A1582" s="26">
        <v>41408</v>
      </c>
      <c r="B1582" s="27">
        <v>12583.6</v>
      </c>
      <c r="C1582" s="27">
        <v>12567.55</v>
      </c>
      <c r="D1582" s="27">
        <v>12698.35</v>
      </c>
      <c r="E1582" s="27">
        <v>12516.1</v>
      </c>
      <c r="F1582" s="27" t="s">
        <v>1207</v>
      </c>
      <c r="G1582" s="28">
        <v>1.1999999999999999E-3</v>
      </c>
      <c r="H1582">
        <f t="shared" si="30"/>
        <v>1.2770985593851699E-3</v>
      </c>
    </row>
    <row r="1583" spans="1:8" x14ac:dyDescent="0.3">
      <c r="A1583" s="19">
        <v>41409</v>
      </c>
      <c r="B1583" s="20">
        <v>13077.9</v>
      </c>
      <c r="C1583" s="20">
        <v>12646.35</v>
      </c>
      <c r="D1583" s="20">
        <v>13099.35</v>
      </c>
      <c r="E1583" s="20">
        <v>12646.35</v>
      </c>
      <c r="F1583" s="20" t="s">
        <v>1324</v>
      </c>
      <c r="G1583" s="21">
        <v>3.9300000000000002E-2</v>
      </c>
      <c r="H1583" s="15">
        <f t="shared" si="30"/>
        <v>3.4124470697078545E-2</v>
      </c>
    </row>
    <row r="1584" spans="1:8" x14ac:dyDescent="0.3">
      <c r="A1584" s="26">
        <v>41410</v>
      </c>
      <c r="B1584" s="27">
        <v>13239.45</v>
      </c>
      <c r="C1584" s="27">
        <v>13022.25</v>
      </c>
      <c r="D1584" s="27">
        <v>13281.8</v>
      </c>
      <c r="E1584" s="27">
        <v>13022.25</v>
      </c>
      <c r="F1584" s="27" t="s">
        <v>1325</v>
      </c>
      <c r="G1584" s="28">
        <v>1.24E-2</v>
      </c>
      <c r="H1584" s="15">
        <f t="shared" si="30"/>
        <v>1.6679145308990437E-2</v>
      </c>
    </row>
    <row r="1585" spans="1:8" x14ac:dyDescent="0.3">
      <c r="A1585" s="19">
        <v>41411</v>
      </c>
      <c r="B1585" s="20">
        <v>13317.1</v>
      </c>
      <c r="C1585" s="20">
        <v>13227.8</v>
      </c>
      <c r="D1585" s="20">
        <v>13355.1</v>
      </c>
      <c r="E1585" s="20">
        <v>13116.85</v>
      </c>
      <c r="F1585" s="20" t="s">
        <v>1164</v>
      </c>
      <c r="G1585" s="21">
        <v>5.8999999999999999E-3</v>
      </c>
      <c r="H1585">
        <f t="shared" si="30"/>
        <v>6.7509336397587726E-3</v>
      </c>
    </row>
    <row r="1586" spans="1:8" x14ac:dyDescent="0.3">
      <c r="A1586" s="26">
        <v>41414</v>
      </c>
      <c r="B1586" s="27">
        <v>13181.5</v>
      </c>
      <c r="C1586" s="27">
        <v>13332.7</v>
      </c>
      <c r="D1586" s="27">
        <v>13414.3</v>
      </c>
      <c r="E1586" s="27">
        <v>13150.3</v>
      </c>
      <c r="F1586" s="27" t="s">
        <v>1326</v>
      </c>
      <c r="G1586" s="28">
        <v>-1.0200000000000001E-2</v>
      </c>
      <c r="H1586">
        <f t="shared" si="30"/>
        <v>-1.1340538675587144E-2</v>
      </c>
    </row>
    <row r="1587" spans="1:8" x14ac:dyDescent="0.3">
      <c r="A1587" s="19">
        <v>41415</v>
      </c>
      <c r="B1587" s="20">
        <v>13066.5</v>
      </c>
      <c r="C1587" s="20">
        <v>13182.2</v>
      </c>
      <c r="D1587" s="20">
        <v>13268.25</v>
      </c>
      <c r="E1587" s="20">
        <v>13038</v>
      </c>
      <c r="F1587" s="20" t="s">
        <v>1017</v>
      </c>
      <c r="G1587" s="21">
        <v>-8.6999999999999994E-3</v>
      </c>
      <c r="H1587">
        <f t="shared" si="30"/>
        <v>-8.7769871493377973E-3</v>
      </c>
    </row>
    <row r="1588" spans="1:8" x14ac:dyDescent="0.3">
      <c r="A1588" s="26">
        <v>41416</v>
      </c>
      <c r="B1588" s="27">
        <v>13008.25</v>
      </c>
      <c r="C1588" s="27">
        <v>13105.1</v>
      </c>
      <c r="D1588" s="27">
        <v>13175.65</v>
      </c>
      <c r="E1588" s="27">
        <v>12932.2</v>
      </c>
      <c r="F1588" s="27" t="s">
        <v>1327</v>
      </c>
      <c r="G1588" s="28">
        <v>-4.4999999999999997E-3</v>
      </c>
      <c r="H1588">
        <f t="shared" si="30"/>
        <v>-7.3902526497318117E-3</v>
      </c>
    </row>
    <row r="1589" spans="1:8" x14ac:dyDescent="0.3">
      <c r="A1589" s="19">
        <v>41417</v>
      </c>
      <c r="B1589" s="20">
        <v>12636.5</v>
      </c>
      <c r="C1589" s="20">
        <v>12907.9</v>
      </c>
      <c r="D1589" s="20">
        <v>12944</v>
      </c>
      <c r="E1589" s="20">
        <v>12594.9</v>
      </c>
      <c r="F1589" s="20" t="s">
        <v>1328</v>
      </c>
      <c r="G1589" s="21">
        <v>-2.86E-2</v>
      </c>
      <c r="H1589" s="15">
        <f t="shared" si="30"/>
        <v>-2.1025883373747833E-2</v>
      </c>
    </row>
    <row r="1590" spans="1:8" x14ac:dyDescent="0.3">
      <c r="A1590" s="26">
        <v>41418</v>
      </c>
      <c r="B1590" s="27">
        <v>12769.35</v>
      </c>
      <c r="C1590" s="27">
        <v>12756.35</v>
      </c>
      <c r="D1590" s="27">
        <v>12828.6</v>
      </c>
      <c r="E1590" s="27">
        <v>12582.5</v>
      </c>
      <c r="F1590" s="27" t="s">
        <v>1317</v>
      </c>
      <c r="G1590" s="28">
        <v>1.0500000000000001E-2</v>
      </c>
      <c r="H1590">
        <f t="shared" si="30"/>
        <v>1.0191002912275063E-3</v>
      </c>
    </row>
    <row r="1591" spans="1:8" x14ac:dyDescent="0.3">
      <c r="A1591" s="19">
        <v>41421</v>
      </c>
      <c r="B1591" s="20">
        <v>12961.55</v>
      </c>
      <c r="C1591" s="20">
        <v>12751.5</v>
      </c>
      <c r="D1591" s="20">
        <v>13014.75</v>
      </c>
      <c r="E1591" s="20">
        <v>12735.05</v>
      </c>
      <c r="F1591" s="20" t="s">
        <v>1329</v>
      </c>
      <c r="G1591" s="21">
        <v>1.5100000000000001E-2</v>
      </c>
      <c r="H1591" s="15">
        <f t="shared" si="30"/>
        <v>1.6472571854291594E-2</v>
      </c>
    </row>
    <row r="1592" spans="1:8" x14ac:dyDescent="0.3">
      <c r="A1592" s="26">
        <v>41422</v>
      </c>
      <c r="B1592" s="27">
        <v>12950</v>
      </c>
      <c r="C1592" s="27">
        <v>12951.4</v>
      </c>
      <c r="D1592" s="27">
        <v>13016.45</v>
      </c>
      <c r="E1592" s="27">
        <v>12872.9</v>
      </c>
      <c r="F1592" s="27" t="s">
        <v>320</v>
      </c>
      <c r="G1592" s="28">
        <v>-8.9999999999999998E-4</v>
      </c>
      <c r="H1592">
        <f t="shared" si="30"/>
        <v>-1.0809642200840343E-4</v>
      </c>
    </row>
    <row r="1593" spans="1:8" x14ac:dyDescent="0.3">
      <c r="A1593" s="19">
        <v>41423</v>
      </c>
      <c r="B1593" s="20">
        <v>12853.2</v>
      </c>
      <c r="C1593" s="20">
        <v>12931.35</v>
      </c>
      <c r="D1593" s="20">
        <v>12931.35</v>
      </c>
      <c r="E1593" s="20">
        <v>12773.4</v>
      </c>
      <c r="F1593" s="20" t="s">
        <v>1330</v>
      </c>
      <c r="G1593" s="21">
        <v>-7.4999999999999997E-3</v>
      </c>
      <c r="H1593">
        <f t="shared" si="30"/>
        <v>-6.0434525397580017E-3</v>
      </c>
    </row>
    <row r="1594" spans="1:8" x14ac:dyDescent="0.3">
      <c r="A1594" s="26">
        <v>41424</v>
      </c>
      <c r="B1594" s="27">
        <v>12805.9</v>
      </c>
      <c r="C1594" s="27">
        <v>12738.15</v>
      </c>
      <c r="D1594" s="27">
        <v>12829.55</v>
      </c>
      <c r="E1594" s="27">
        <v>12721.45</v>
      </c>
      <c r="F1594" s="27" t="s">
        <v>1331</v>
      </c>
      <c r="G1594" s="28">
        <v>-3.7000000000000002E-3</v>
      </c>
      <c r="H1594">
        <f t="shared" si="30"/>
        <v>5.3186687234802544E-3</v>
      </c>
    </row>
    <row r="1595" spans="1:8" x14ac:dyDescent="0.3">
      <c r="A1595" s="19">
        <v>41425</v>
      </c>
      <c r="B1595" s="20">
        <v>12475.65</v>
      </c>
      <c r="C1595" s="20">
        <v>12734.3</v>
      </c>
      <c r="D1595" s="20">
        <v>12760.45</v>
      </c>
      <c r="E1595" s="20">
        <v>12453.15</v>
      </c>
      <c r="F1595" s="20" t="s">
        <v>535</v>
      </c>
      <c r="G1595" s="21">
        <v>-2.58E-2</v>
      </c>
      <c r="H1595" s="15">
        <f t="shared" si="30"/>
        <v>-2.0311285268919347E-2</v>
      </c>
    </row>
    <row r="1596" spans="1:8" x14ac:dyDescent="0.3">
      <c r="A1596" s="26">
        <v>41428</v>
      </c>
      <c r="B1596" s="27">
        <v>12402.1</v>
      </c>
      <c r="C1596" s="27">
        <v>12453.4</v>
      </c>
      <c r="D1596" s="27">
        <v>12499.85</v>
      </c>
      <c r="E1596" s="27">
        <v>12323.6</v>
      </c>
      <c r="F1596" s="27" t="s">
        <v>1332</v>
      </c>
      <c r="G1596" s="28">
        <v>-5.8999999999999999E-3</v>
      </c>
      <c r="H1596">
        <f t="shared" si="30"/>
        <v>-4.1193569627571E-3</v>
      </c>
    </row>
    <row r="1597" spans="1:8" x14ac:dyDescent="0.3">
      <c r="A1597" s="19">
        <v>41429</v>
      </c>
      <c r="B1597" s="20">
        <v>12275.1</v>
      </c>
      <c r="C1597" s="20">
        <v>12401.7</v>
      </c>
      <c r="D1597" s="20">
        <v>12520.55</v>
      </c>
      <c r="E1597" s="20">
        <v>12252.4</v>
      </c>
      <c r="F1597" s="20" t="s">
        <v>1333</v>
      </c>
      <c r="G1597" s="21">
        <v>-1.0200000000000001E-2</v>
      </c>
      <c r="H1597">
        <f t="shared" si="30"/>
        <v>-1.0208277897385064E-2</v>
      </c>
    </row>
    <row r="1598" spans="1:8" x14ac:dyDescent="0.3">
      <c r="A1598" s="26">
        <v>41430</v>
      </c>
      <c r="B1598" s="27">
        <v>12289.35</v>
      </c>
      <c r="C1598" s="27">
        <v>12252.05</v>
      </c>
      <c r="D1598" s="27">
        <v>12347.3</v>
      </c>
      <c r="E1598" s="27">
        <v>12196.75</v>
      </c>
      <c r="F1598" s="27" t="s">
        <v>378</v>
      </c>
      <c r="G1598" s="28">
        <v>1.1999999999999999E-3</v>
      </c>
      <c r="H1598">
        <f t="shared" si="30"/>
        <v>3.0443884900895027E-3</v>
      </c>
    </row>
    <row r="1599" spans="1:8" x14ac:dyDescent="0.3">
      <c r="A1599" s="19">
        <v>41431</v>
      </c>
      <c r="B1599" s="20">
        <v>12398.4</v>
      </c>
      <c r="C1599" s="20">
        <v>12225.35</v>
      </c>
      <c r="D1599" s="20">
        <v>12475.05</v>
      </c>
      <c r="E1599" s="20">
        <v>12184.05</v>
      </c>
      <c r="F1599" s="20" t="s">
        <v>1334</v>
      </c>
      <c r="G1599" s="21">
        <v>8.8999999999999999E-3</v>
      </c>
      <c r="H1599">
        <f t="shared" si="30"/>
        <v>1.4155013966880233E-2</v>
      </c>
    </row>
    <row r="1600" spans="1:8" x14ac:dyDescent="0.3">
      <c r="A1600" s="26">
        <v>41432</v>
      </c>
      <c r="B1600" s="27">
        <v>12231.5</v>
      </c>
      <c r="C1600" s="27">
        <v>12347.55</v>
      </c>
      <c r="D1600" s="27">
        <v>12488.6</v>
      </c>
      <c r="E1600" s="27">
        <v>12209.25</v>
      </c>
      <c r="F1600" s="27" t="s">
        <v>1335</v>
      </c>
      <c r="G1600" s="28">
        <v>-1.35E-2</v>
      </c>
      <c r="H1600">
        <f t="shared" si="30"/>
        <v>-9.398625638284459E-3</v>
      </c>
    </row>
    <row r="1601" spans="1:8" x14ac:dyDescent="0.3">
      <c r="A1601" s="19">
        <v>41435</v>
      </c>
      <c r="B1601" s="20">
        <v>12087.05</v>
      </c>
      <c r="C1601" s="20">
        <v>12292.65</v>
      </c>
      <c r="D1601" s="20">
        <v>12363.8</v>
      </c>
      <c r="E1601" s="20">
        <v>12017.9</v>
      </c>
      <c r="F1601" s="20" t="s">
        <v>1295</v>
      </c>
      <c r="G1601" s="21">
        <v>-1.18E-2</v>
      </c>
      <c r="H1601">
        <f t="shared" si="30"/>
        <v>-1.6725441625686923E-2</v>
      </c>
    </row>
    <row r="1602" spans="1:8" x14ac:dyDescent="0.3">
      <c r="A1602" s="26">
        <v>41436</v>
      </c>
      <c r="B1602" s="27">
        <v>11820.5</v>
      </c>
      <c r="C1602" s="27">
        <v>12007.75</v>
      </c>
      <c r="D1602" s="27">
        <v>12031.9</v>
      </c>
      <c r="E1602" s="27">
        <v>11795.45</v>
      </c>
      <c r="F1602" s="27" t="s">
        <v>1336</v>
      </c>
      <c r="G1602" s="28">
        <v>-2.2100000000000002E-2</v>
      </c>
      <c r="H1602">
        <f t="shared" si="30"/>
        <v>-1.5594095480002498E-2</v>
      </c>
    </row>
    <row r="1603" spans="1:8" x14ac:dyDescent="0.3">
      <c r="A1603" s="19">
        <v>41437</v>
      </c>
      <c r="B1603" s="20">
        <v>11814.85</v>
      </c>
      <c r="C1603" s="20">
        <v>11791.1</v>
      </c>
      <c r="D1603" s="20">
        <v>11899.05</v>
      </c>
      <c r="E1603" s="20">
        <v>11732.35</v>
      </c>
      <c r="F1603" s="20" t="s">
        <v>1337</v>
      </c>
      <c r="G1603" s="21">
        <v>-5.0000000000000001E-4</v>
      </c>
      <c r="H1603">
        <f t="shared" si="30"/>
        <v>2.0142310725886473E-3</v>
      </c>
    </row>
    <row r="1604" spans="1:8" x14ac:dyDescent="0.3">
      <c r="A1604" s="26">
        <v>41438</v>
      </c>
      <c r="B1604" s="27">
        <v>11686.75</v>
      </c>
      <c r="C1604" s="27">
        <v>11693.9</v>
      </c>
      <c r="D1604" s="27">
        <v>11793.3</v>
      </c>
      <c r="E1604" s="27">
        <v>11656.9</v>
      </c>
      <c r="F1604" s="27" t="s">
        <v>823</v>
      </c>
      <c r="G1604" s="28">
        <v>-1.0800000000000001E-2</v>
      </c>
      <c r="H1604">
        <f t="shared" si="30"/>
        <v>-6.114298907977353E-4</v>
      </c>
    </row>
    <row r="1605" spans="1:8" x14ac:dyDescent="0.3">
      <c r="A1605" s="19">
        <v>41439</v>
      </c>
      <c r="B1605" s="20">
        <v>11922.85</v>
      </c>
      <c r="C1605" s="20">
        <v>11827.35</v>
      </c>
      <c r="D1605" s="20">
        <v>11947.35</v>
      </c>
      <c r="E1605" s="20">
        <v>11803.8</v>
      </c>
      <c r="F1605" s="20" t="s">
        <v>1338</v>
      </c>
      <c r="G1605" s="21">
        <v>2.0199999999999999E-2</v>
      </c>
      <c r="H1605">
        <f t="shared" si="30"/>
        <v>8.074505278020859E-3</v>
      </c>
    </row>
    <row r="1606" spans="1:8" x14ac:dyDescent="0.3">
      <c r="A1606" s="26">
        <v>41442</v>
      </c>
      <c r="B1606" s="27">
        <v>11971.05</v>
      </c>
      <c r="C1606" s="27">
        <v>11928.3</v>
      </c>
      <c r="D1606" s="27">
        <v>11992.95</v>
      </c>
      <c r="E1606" s="27">
        <v>11735.25</v>
      </c>
      <c r="F1606" s="27" t="s">
        <v>376</v>
      </c>
      <c r="G1606" s="28">
        <v>4.0000000000000001E-3</v>
      </c>
      <c r="H1606">
        <f t="shared" si="30"/>
        <v>3.5839138854656576E-3</v>
      </c>
    </row>
    <row r="1607" spans="1:8" x14ac:dyDescent="0.3">
      <c r="A1607" s="19">
        <v>41443</v>
      </c>
      <c r="B1607" s="20">
        <v>11820.95</v>
      </c>
      <c r="C1607" s="20">
        <v>11946.2</v>
      </c>
      <c r="D1607" s="20">
        <v>11950.95</v>
      </c>
      <c r="E1607" s="20">
        <v>11795.2</v>
      </c>
      <c r="F1607" s="20" t="s">
        <v>1339</v>
      </c>
      <c r="G1607" s="21">
        <v>-1.2500000000000001E-2</v>
      </c>
      <c r="H1607">
        <f t="shared" ref="H1607:H1670" si="31">(B1607-C1607)/C1607</f>
        <v>-1.0484505533140245E-2</v>
      </c>
    </row>
    <row r="1608" spans="1:8" x14ac:dyDescent="0.3">
      <c r="A1608" s="26">
        <v>41444</v>
      </c>
      <c r="B1608" s="27">
        <v>11852.65</v>
      </c>
      <c r="C1608" s="27">
        <v>11798.65</v>
      </c>
      <c r="D1608" s="27">
        <v>11867.2</v>
      </c>
      <c r="E1608" s="27">
        <v>11738.7</v>
      </c>
      <c r="F1608" s="27" t="s">
        <v>1340</v>
      </c>
      <c r="G1608" s="28">
        <v>2.7000000000000001E-3</v>
      </c>
      <c r="H1608">
        <f t="shared" si="31"/>
        <v>4.5767948027952352E-3</v>
      </c>
    </row>
    <row r="1609" spans="1:8" x14ac:dyDescent="0.3">
      <c r="A1609" s="19">
        <v>41445</v>
      </c>
      <c r="B1609" s="20">
        <v>11375.4</v>
      </c>
      <c r="C1609" s="20">
        <v>11677.35</v>
      </c>
      <c r="D1609" s="20">
        <v>11677.35</v>
      </c>
      <c r="E1609" s="20">
        <v>11347.55</v>
      </c>
      <c r="F1609" s="20" t="s">
        <v>1341</v>
      </c>
      <c r="G1609" s="21">
        <v>-4.0300000000000002E-2</v>
      </c>
      <c r="H1609" s="15">
        <f t="shared" si="31"/>
        <v>-2.5857750260119008E-2</v>
      </c>
    </row>
    <row r="1610" spans="1:8" x14ac:dyDescent="0.3">
      <c r="A1610" s="26">
        <v>41446</v>
      </c>
      <c r="B1610" s="27">
        <v>11340.15</v>
      </c>
      <c r="C1610" s="27">
        <v>11323.35</v>
      </c>
      <c r="D1610" s="27">
        <v>11420.25</v>
      </c>
      <c r="E1610" s="27">
        <v>11210.75</v>
      </c>
      <c r="F1610" s="27" t="s">
        <v>1116</v>
      </c>
      <c r="G1610" s="28">
        <v>-3.0999999999999999E-3</v>
      </c>
      <c r="H1610">
        <f t="shared" si="31"/>
        <v>1.4836598709745148E-3</v>
      </c>
    </row>
    <row r="1611" spans="1:8" x14ac:dyDescent="0.3">
      <c r="A1611" s="19">
        <v>41449</v>
      </c>
      <c r="B1611" s="20">
        <v>11178.3</v>
      </c>
      <c r="C1611" s="20">
        <v>11272.2</v>
      </c>
      <c r="D1611" s="20">
        <v>11275.4</v>
      </c>
      <c r="E1611" s="20">
        <v>11134.2</v>
      </c>
      <c r="F1611" s="20" t="s">
        <v>756</v>
      </c>
      <c r="G1611" s="21">
        <v>-1.43E-2</v>
      </c>
      <c r="H1611">
        <f t="shared" si="31"/>
        <v>-8.3302283493906643E-3</v>
      </c>
    </row>
    <row r="1612" spans="1:8" x14ac:dyDescent="0.3">
      <c r="A1612" s="26">
        <v>41450</v>
      </c>
      <c r="B1612" s="27">
        <v>11181.05</v>
      </c>
      <c r="C1612" s="27">
        <v>11213.1</v>
      </c>
      <c r="D1612" s="27">
        <v>11325.5</v>
      </c>
      <c r="E1612" s="27">
        <v>11107.8</v>
      </c>
      <c r="F1612" s="27" t="s">
        <v>1342</v>
      </c>
      <c r="G1612" s="28">
        <v>2.0000000000000001E-4</v>
      </c>
      <c r="H1612">
        <f t="shared" si="31"/>
        <v>-2.8582639947919031E-3</v>
      </c>
    </row>
    <row r="1613" spans="1:8" x14ac:dyDescent="0.3">
      <c r="A1613" s="19">
        <v>41451</v>
      </c>
      <c r="B1613" s="20">
        <v>11066.55</v>
      </c>
      <c r="C1613" s="20">
        <v>11211</v>
      </c>
      <c r="D1613" s="20">
        <v>11261.65</v>
      </c>
      <c r="E1613" s="20">
        <v>11033.75</v>
      </c>
      <c r="F1613" s="20" t="s">
        <v>432</v>
      </c>
      <c r="G1613" s="21">
        <v>-1.0200000000000001E-2</v>
      </c>
      <c r="H1613">
        <f t="shared" si="31"/>
        <v>-1.288466684506295E-2</v>
      </c>
    </row>
    <row r="1614" spans="1:8" x14ac:dyDescent="0.3">
      <c r="A1614" s="26">
        <v>41452</v>
      </c>
      <c r="B1614" s="27">
        <v>11235.75</v>
      </c>
      <c r="C1614" s="27">
        <v>11225.5</v>
      </c>
      <c r="D1614" s="27">
        <v>11277.05</v>
      </c>
      <c r="E1614" s="27">
        <v>11164.75</v>
      </c>
      <c r="F1614" s="27" t="s">
        <v>1343</v>
      </c>
      <c r="G1614" s="28">
        <v>1.5299999999999999E-2</v>
      </c>
      <c r="H1614">
        <f t="shared" si="31"/>
        <v>9.1309963921428893E-4</v>
      </c>
    </row>
    <row r="1615" spans="1:8" x14ac:dyDescent="0.3">
      <c r="A1615" s="19">
        <v>41453</v>
      </c>
      <c r="B1615" s="20">
        <v>11617.25</v>
      </c>
      <c r="C1615" s="20">
        <v>11367.2</v>
      </c>
      <c r="D1615" s="20">
        <v>11654.7</v>
      </c>
      <c r="E1615" s="20">
        <v>11367.2</v>
      </c>
      <c r="F1615" s="20" t="s">
        <v>1114</v>
      </c>
      <c r="G1615" s="21">
        <v>3.4000000000000002E-2</v>
      </c>
      <c r="H1615" s="15">
        <f t="shared" si="31"/>
        <v>2.1997501583503349E-2</v>
      </c>
    </row>
    <row r="1616" spans="1:8" x14ac:dyDescent="0.3">
      <c r="A1616" s="26">
        <v>41456</v>
      </c>
      <c r="B1616" s="27">
        <v>11714.9</v>
      </c>
      <c r="C1616" s="27">
        <v>11597.45</v>
      </c>
      <c r="D1616" s="27">
        <v>11733.1</v>
      </c>
      <c r="E1616" s="27">
        <v>11597.45</v>
      </c>
      <c r="F1616" s="27" t="s">
        <v>241</v>
      </c>
      <c r="G1616" s="28">
        <v>8.3999999999999995E-3</v>
      </c>
      <c r="H1616">
        <f t="shared" si="31"/>
        <v>1.0127226243700028E-2</v>
      </c>
    </row>
    <row r="1617" spans="1:8" x14ac:dyDescent="0.3">
      <c r="A1617" s="19">
        <v>41457</v>
      </c>
      <c r="B1617" s="20">
        <v>11614.25</v>
      </c>
      <c r="C1617" s="20">
        <v>11703.95</v>
      </c>
      <c r="D1617" s="20">
        <v>11752.9</v>
      </c>
      <c r="E1617" s="20">
        <v>11590.5</v>
      </c>
      <c r="F1617" s="20" t="s">
        <v>1344</v>
      </c>
      <c r="G1617" s="21">
        <v>-8.6E-3</v>
      </c>
      <c r="H1617">
        <f t="shared" si="31"/>
        <v>-7.6640792211177186E-3</v>
      </c>
    </row>
    <row r="1618" spans="1:8" x14ac:dyDescent="0.3">
      <c r="A1618" s="26">
        <v>41458</v>
      </c>
      <c r="B1618" s="27">
        <v>11357.8</v>
      </c>
      <c r="C1618" s="27">
        <v>11500.3</v>
      </c>
      <c r="D1618" s="27">
        <v>11505.75</v>
      </c>
      <c r="E1618" s="27">
        <v>11322.8</v>
      </c>
      <c r="F1618" s="27" t="s">
        <v>1161</v>
      </c>
      <c r="G1618" s="28">
        <v>-2.2100000000000002E-2</v>
      </c>
      <c r="H1618">
        <f t="shared" si="31"/>
        <v>-1.2390981104840744E-2</v>
      </c>
    </row>
    <row r="1619" spans="1:8" x14ac:dyDescent="0.3">
      <c r="A1619" s="19">
        <v>41459</v>
      </c>
      <c r="B1619" s="20">
        <v>11381.2</v>
      </c>
      <c r="C1619" s="20">
        <v>11389.65</v>
      </c>
      <c r="D1619" s="20">
        <v>11454.3</v>
      </c>
      <c r="E1619" s="20">
        <v>11273.6</v>
      </c>
      <c r="F1619" s="20" t="s">
        <v>1345</v>
      </c>
      <c r="G1619" s="21">
        <v>2.0999999999999999E-3</v>
      </c>
      <c r="H1619">
        <f t="shared" si="31"/>
        <v>-7.4190163876843528E-4</v>
      </c>
    </row>
    <row r="1620" spans="1:8" x14ac:dyDescent="0.3">
      <c r="A1620" s="26">
        <v>41460</v>
      </c>
      <c r="B1620" s="27">
        <v>11434.3</v>
      </c>
      <c r="C1620" s="27">
        <v>11485.85</v>
      </c>
      <c r="D1620" s="27">
        <v>11530.65</v>
      </c>
      <c r="E1620" s="27">
        <v>11418</v>
      </c>
      <c r="F1620" s="27" t="s">
        <v>1326</v>
      </c>
      <c r="G1620" s="28">
        <v>4.7000000000000002E-3</v>
      </c>
      <c r="H1620">
        <f t="shared" si="31"/>
        <v>-4.4881310482028838E-3</v>
      </c>
    </row>
    <row r="1621" spans="1:8" x14ac:dyDescent="0.3">
      <c r="A1621" s="19">
        <v>41463</v>
      </c>
      <c r="B1621" s="20">
        <v>11283.3</v>
      </c>
      <c r="C1621" s="20">
        <v>11328.2</v>
      </c>
      <c r="D1621" s="20">
        <v>11328.2</v>
      </c>
      <c r="E1621" s="20">
        <v>11176.65</v>
      </c>
      <c r="F1621" s="20" t="s">
        <v>1346</v>
      </c>
      <c r="G1621" s="21">
        <v>-1.32E-2</v>
      </c>
      <c r="H1621">
        <f t="shared" si="31"/>
        <v>-3.9635599653962197E-3</v>
      </c>
    </row>
    <row r="1622" spans="1:8" x14ac:dyDescent="0.3">
      <c r="A1622" s="26">
        <v>41464</v>
      </c>
      <c r="B1622" s="27">
        <v>11442.45</v>
      </c>
      <c r="C1622" s="27">
        <v>11365.2</v>
      </c>
      <c r="D1622" s="27">
        <v>11458.3</v>
      </c>
      <c r="E1622" s="27">
        <v>11353.05</v>
      </c>
      <c r="F1622" s="27" t="s">
        <v>1347</v>
      </c>
      <c r="G1622" s="28">
        <v>1.41E-2</v>
      </c>
      <c r="H1622">
        <f t="shared" si="31"/>
        <v>6.7970647238939919E-3</v>
      </c>
    </row>
    <row r="1623" spans="1:8" x14ac:dyDescent="0.3">
      <c r="A1623" s="19">
        <v>41465</v>
      </c>
      <c r="B1623" s="20">
        <v>11364.45</v>
      </c>
      <c r="C1623" s="20">
        <v>11477.55</v>
      </c>
      <c r="D1623" s="20">
        <v>11540.9</v>
      </c>
      <c r="E1623" s="20">
        <v>11317.2</v>
      </c>
      <c r="F1623" s="20" t="s">
        <v>1190</v>
      </c>
      <c r="G1623" s="21">
        <v>-6.7999999999999996E-3</v>
      </c>
      <c r="H1623">
        <f t="shared" si="31"/>
        <v>-9.8540193682448395E-3</v>
      </c>
    </row>
    <row r="1624" spans="1:8" x14ac:dyDescent="0.3">
      <c r="A1624" s="26">
        <v>41466</v>
      </c>
      <c r="B1624" s="27">
        <v>11655.3</v>
      </c>
      <c r="C1624" s="27">
        <v>11541.95</v>
      </c>
      <c r="D1624" s="27">
        <v>11710.45</v>
      </c>
      <c r="E1624" s="27">
        <v>11541.95</v>
      </c>
      <c r="F1624" s="27" t="s">
        <v>565</v>
      </c>
      <c r="G1624" s="28">
        <v>2.5600000000000001E-2</v>
      </c>
      <c r="H1624">
        <f t="shared" si="31"/>
        <v>9.8206975424428751E-3</v>
      </c>
    </row>
    <row r="1625" spans="1:8" x14ac:dyDescent="0.3">
      <c r="A1625" s="19">
        <v>41467</v>
      </c>
      <c r="B1625" s="20">
        <v>11722.8</v>
      </c>
      <c r="C1625" s="20">
        <v>11733.05</v>
      </c>
      <c r="D1625" s="20">
        <v>11743.25</v>
      </c>
      <c r="E1625" s="20">
        <v>11589.45</v>
      </c>
      <c r="F1625" s="20" t="s">
        <v>279</v>
      </c>
      <c r="G1625" s="21">
        <v>5.7999999999999996E-3</v>
      </c>
      <c r="H1625">
        <f t="shared" si="31"/>
        <v>-8.7360064092456785E-4</v>
      </c>
    </row>
    <row r="1626" spans="1:8" x14ac:dyDescent="0.3">
      <c r="A1626" s="26">
        <v>41470</v>
      </c>
      <c r="B1626" s="27">
        <v>11790.25</v>
      </c>
      <c r="C1626" s="27">
        <v>11678.9</v>
      </c>
      <c r="D1626" s="27">
        <v>11811.9</v>
      </c>
      <c r="E1626" s="27">
        <v>11621.75</v>
      </c>
      <c r="F1626" s="27" t="s">
        <v>383</v>
      </c>
      <c r="G1626" s="28">
        <v>5.7999999999999996E-3</v>
      </c>
      <c r="H1626">
        <f t="shared" si="31"/>
        <v>9.534288331949102E-3</v>
      </c>
    </row>
    <row r="1627" spans="1:8" x14ac:dyDescent="0.3">
      <c r="A1627" s="19">
        <v>41471</v>
      </c>
      <c r="B1627" s="20">
        <v>11226.15</v>
      </c>
      <c r="C1627" s="20">
        <v>11459.4</v>
      </c>
      <c r="D1627" s="20">
        <v>11459.4</v>
      </c>
      <c r="E1627" s="20">
        <v>11209.75</v>
      </c>
      <c r="F1627" s="20" t="s">
        <v>1348</v>
      </c>
      <c r="G1627" s="21">
        <v>-4.7800000000000002E-2</v>
      </c>
      <c r="H1627" s="15">
        <f t="shared" si="31"/>
        <v>-2.0354468820357088E-2</v>
      </c>
    </row>
    <row r="1628" spans="1:8" x14ac:dyDescent="0.3">
      <c r="A1628" s="26">
        <v>41472</v>
      </c>
      <c r="B1628" s="27">
        <v>10971.6</v>
      </c>
      <c r="C1628" s="27">
        <v>11264</v>
      </c>
      <c r="D1628" s="27">
        <v>11264</v>
      </c>
      <c r="E1628" s="27">
        <v>10829.75</v>
      </c>
      <c r="F1628" s="27" t="s">
        <v>627</v>
      </c>
      <c r="G1628" s="28">
        <v>-2.2700000000000001E-2</v>
      </c>
      <c r="H1628" s="15">
        <f t="shared" si="31"/>
        <v>-2.5958806818181787E-2</v>
      </c>
    </row>
    <row r="1629" spans="1:8" x14ac:dyDescent="0.3">
      <c r="A1629" s="19">
        <v>41473</v>
      </c>
      <c r="B1629" s="20">
        <v>11187.7</v>
      </c>
      <c r="C1629" s="20">
        <v>11033.5</v>
      </c>
      <c r="D1629" s="20">
        <v>11236.85</v>
      </c>
      <c r="E1629" s="20">
        <v>10837.75</v>
      </c>
      <c r="F1629" s="20" t="s">
        <v>1349</v>
      </c>
      <c r="G1629" s="21">
        <v>1.9699999999999999E-2</v>
      </c>
      <c r="H1629">
        <f t="shared" si="31"/>
        <v>1.397561970362992E-2</v>
      </c>
    </row>
    <row r="1630" spans="1:8" x14ac:dyDescent="0.3">
      <c r="A1630" s="26">
        <v>41474</v>
      </c>
      <c r="B1630" s="27">
        <v>10973.9</v>
      </c>
      <c r="C1630" s="27">
        <v>11223.8</v>
      </c>
      <c r="D1630" s="27">
        <v>11237.9</v>
      </c>
      <c r="E1630" s="27">
        <v>10934.25</v>
      </c>
      <c r="F1630" s="27" t="s">
        <v>1350</v>
      </c>
      <c r="G1630" s="28">
        <v>-1.9099999999999999E-2</v>
      </c>
      <c r="H1630" s="15">
        <f t="shared" si="31"/>
        <v>-2.226518647873266E-2</v>
      </c>
    </row>
    <row r="1631" spans="1:8" x14ac:dyDescent="0.3">
      <c r="A1631" s="19">
        <v>41477</v>
      </c>
      <c r="B1631" s="20">
        <v>11086.95</v>
      </c>
      <c r="C1631" s="20">
        <v>10948.4</v>
      </c>
      <c r="D1631" s="20">
        <v>11132.2</v>
      </c>
      <c r="E1631" s="20">
        <v>10948.4</v>
      </c>
      <c r="F1631" s="20" t="s">
        <v>1266</v>
      </c>
      <c r="G1631" s="21">
        <v>1.03E-2</v>
      </c>
      <c r="H1631">
        <f t="shared" si="31"/>
        <v>1.2654817142230929E-2</v>
      </c>
    </row>
    <row r="1632" spans="1:8" x14ac:dyDescent="0.3">
      <c r="A1632" s="26">
        <v>41478</v>
      </c>
      <c r="B1632" s="27">
        <v>11239.7</v>
      </c>
      <c r="C1632" s="27">
        <v>11218.8</v>
      </c>
      <c r="D1632" s="27">
        <v>11285.8</v>
      </c>
      <c r="E1632" s="27">
        <v>11195</v>
      </c>
      <c r="F1632" s="27" t="s">
        <v>1351</v>
      </c>
      <c r="G1632" s="28">
        <v>1.38E-2</v>
      </c>
      <c r="H1632">
        <f t="shared" si="31"/>
        <v>1.8629443434236689E-3</v>
      </c>
    </row>
    <row r="1633" spans="1:8" x14ac:dyDescent="0.3">
      <c r="A1633" s="19">
        <v>41479</v>
      </c>
      <c r="B1633" s="20">
        <v>10720.15</v>
      </c>
      <c r="C1633" s="20">
        <v>11018.05</v>
      </c>
      <c r="D1633" s="20">
        <v>11018.05</v>
      </c>
      <c r="E1633" s="20">
        <v>10661.3</v>
      </c>
      <c r="F1633" s="20" t="s">
        <v>1352</v>
      </c>
      <c r="G1633" s="21">
        <v>-4.6199999999999998E-2</v>
      </c>
      <c r="H1633" s="15">
        <f t="shared" si="31"/>
        <v>-2.7037452180739757E-2</v>
      </c>
    </row>
    <row r="1634" spans="1:8" x14ac:dyDescent="0.3">
      <c r="A1634" s="26">
        <v>41480</v>
      </c>
      <c r="B1634" s="27">
        <v>10614</v>
      </c>
      <c r="C1634" s="27">
        <v>10667.05</v>
      </c>
      <c r="D1634" s="27">
        <v>10772.7</v>
      </c>
      <c r="E1634" s="27">
        <v>10594.6</v>
      </c>
      <c r="F1634" s="27" t="s">
        <v>1353</v>
      </c>
      <c r="G1634" s="28">
        <v>-9.9000000000000008E-3</v>
      </c>
      <c r="H1634">
        <f t="shared" si="31"/>
        <v>-4.9732587735127594E-3</v>
      </c>
    </row>
    <row r="1635" spans="1:8" x14ac:dyDescent="0.3">
      <c r="A1635" s="19">
        <v>41481</v>
      </c>
      <c r="B1635" s="20">
        <v>10465.25</v>
      </c>
      <c r="C1635" s="20">
        <v>10701.25</v>
      </c>
      <c r="D1635" s="20">
        <v>10723.3</v>
      </c>
      <c r="E1635" s="20">
        <v>10352.950000000001</v>
      </c>
      <c r="F1635" s="20" t="s">
        <v>1354</v>
      </c>
      <c r="G1635" s="21">
        <v>-1.4E-2</v>
      </c>
      <c r="H1635" s="15">
        <f t="shared" si="31"/>
        <v>-2.2053498423081415E-2</v>
      </c>
    </row>
    <row r="1636" spans="1:8" x14ac:dyDescent="0.3">
      <c r="A1636" s="26">
        <v>41484</v>
      </c>
      <c r="B1636" s="27">
        <v>10331</v>
      </c>
      <c r="C1636" s="27">
        <v>10451.85</v>
      </c>
      <c r="D1636" s="27">
        <v>10451.85</v>
      </c>
      <c r="E1636" s="27">
        <v>10310.65</v>
      </c>
      <c r="F1636" s="27" t="s">
        <v>1355</v>
      </c>
      <c r="G1636" s="28">
        <v>-1.2800000000000001E-2</v>
      </c>
      <c r="H1636">
        <f t="shared" si="31"/>
        <v>-1.1562546343470329E-2</v>
      </c>
    </row>
    <row r="1637" spans="1:8" x14ac:dyDescent="0.3">
      <c r="A1637" s="19">
        <v>41485</v>
      </c>
      <c r="B1637" s="20">
        <v>10209.549999999999</v>
      </c>
      <c r="C1637" s="20">
        <v>10339.1</v>
      </c>
      <c r="D1637" s="20">
        <v>10449.700000000001</v>
      </c>
      <c r="E1637" s="20">
        <v>10195.5</v>
      </c>
      <c r="F1637" s="20" t="s">
        <v>1356</v>
      </c>
      <c r="G1637" s="21">
        <v>-1.18E-2</v>
      </c>
      <c r="H1637">
        <f t="shared" si="31"/>
        <v>-1.2530104167674274E-2</v>
      </c>
    </row>
    <row r="1638" spans="1:8" x14ac:dyDescent="0.3">
      <c r="A1638" s="26">
        <v>41486</v>
      </c>
      <c r="B1638" s="27">
        <v>10015.75</v>
      </c>
      <c r="C1638" s="27">
        <v>10164.65</v>
      </c>
      <c r="D1638" s="27">
        <v>10164.65</v>
      </c>
      <c r="E1638" s="27">
        <v>9863.0499999999993</v>
      </c>
      <c r="F1638" s="27" t="s">
        <v>1357</v>
      </c>
      <c r="G1638" s="28">
        <v>-1.9E-2</v>
      </c>
      <c r="H1638">
        <f t="shared" si="31"/>
        <v>-1.4648807386383165E-2</v>
      </c>
    </row>
    <row r="1639" spans="1:8" x14ac:dyDescent="0.3">
      <c r="A1639" s="19">
        <v>41487</v>
      </c>
      <c r="B1639" s="20">
        <v>10142.950000000001</v>
      </c>
      <c r="C1639" s="20">
        <v>10130.1</v>
      </c>
      <c r="D1639" s="20">
        <v>10219.4</v>
      </c>
      <c r="E1639" s="20">
        <v>9867.6</v>
      </c>
      <c r="F1639" s="20" t="s">
        <v>1358</v>
      </c>
      <c r="G1639" s="21">
        <v>1.2699999999999999E-2</v>
      </c>
      <c r="H1639">
        <f t="shared" si="31"/>
        <v>1.2684968559047161E-3</v>
      </c>
    </row>
    <row r="1640" spans="1:8" x14ac:dyDescent="0.3">
      <c r="A1640" s="26">
        <v>41488</v>
      </c>
      <c r="B1640" s="27">
        <v>9997.7999999999993</v>
      </c>
      <c r="C1640" s="27">
        <v>10162.15</v>
      </c>
      <c r="D1640" s="27">
        <v>10219.6</v>
      </c>
      <c r="E1640" s="27">
        <v>9958.4</v>
      </c>
      <c r="F1640" s="27" t="s">
        <v>1359</v>
      </c>
      <c r="G1640" s="28">
        <v>-1.43E-2</v>
      </c>
      <c r="H1640">
        <f t="shared" si="31"/>
        <v>-1.6172758717397439E-2</v>
      </c>
    </row>
    <row r="1641" spans="1:8" x14ac:dyDescent="0.3">
      <c r="A1641" s="19">
        <v>41491</v>
      </c>
      <c r="B1641" s="20">
        <v>10094.9</v>
      </c>
      <c r="C1641" s="20">
        <v>10031.299999999999</v>
      </c>
      <c r="D1641" s="20">
        <v>10117.65</v>
      </c>
      <c r="E1641" s="20">
        <v>9818.5</v>
      </c>
      <c r="F1641" s="20" t="s">
        <v>1360</v>
      </c>
      <c r="G1641" s="21">
        <v>9.7000000000000003E-3</v>
      </c>
      <c r="H1641">
        <f t="shared" si="31"/>
        <v>6.3401553138676308E-3</v>
      </c>
    </row>
    <row r="1642" spans="1:8" x14ac:dyDescent="0.3">
      <c r="A1642" s="26">
        <v>41492</v>
      </c>
      <c r="B1642" s="27">
        <v>9703.1</v>
      </c>
      <c r="C1642" s="27">
        <v>10013.6</v>
      </c>
      <c r="D1642" s="27">
        <v>10013.6</v>
      </c>
      <c r="E1642" s="27">
        <v>9660.2999999999993</v>
      </c>
      <c r="F1642" s="27" t="s">
        <v>1361</v>
      </c>
      <c r="G1642" s="28">
        <v>-3.8800000000000001E-2</v>
      </c>
      <c r="H1642" s="15">
        <f t="shared" si="31"/>
        <v>-3.1007829352081167E-2</v>
      </c>
    </row>
    <row r="1643" spans="1:8" x14ac:dyDescent="0.3">
      <c r="A1643" s="19">
        <v>41493</v>
      </c>
      <c r="B1643" s="20">
        <v>9757.25</v>
      </c>
      <c r="C1643" s="20">
        <v>9713.4500000000007</v>
      </c>
      <c r="D1643" s="20">
        <v>9848.35</v>
      </c>
      <c r="E1643" s="20">
        <v>9667.5499999999993</v>
      </c>
      <c r="F1643" s="20" t="s">
        <v>1362</v>
      </c>
      <c r="G1643" s="21">
        <v>5.5999999999999999E-3</v>
      </c>
      <c r="H1643">
        <f t="shared" si="31"/>
        <v>4.5092114542206185E-3</v>
      </c>
    </row>
    <row r="1644" spans="1:8" x14ac:dyDescent="0.3">
      <c r="A1644" s="26">
        <v>41494</v>
      </c>
      <c r="B1644" s="27">
        <v>9816.4</v>
      </c>
      <c r="C1644" s="27">
        <v>9780.5499999999993</v>
      </c>
      <c r="D1644" s="27">
        <v>9909.75</v>
      </c>
      <c r="E1644" s="27">
        <v>9724.7999999999993</v>
      </c>
      <c r="F1644" s="27" t="s">
        <v>1363</v>
      </c>
      <c r="G1644" s="28">
        <v>6.1000000000000004E-3</v>
      </c>
      <c r="H1644">
        <f t="shared" si="31"/>
        <v>3.6654380377382015E-3</v>
      </c>
    </row>
    <row r="1645" spans="1:8" x14ac:dyDescent="0.3">
      <c r="A1645" s="19">
        <v>41498</v>
      </c>
      <c r="B1645" s="20">
        <v>9711.4</v>
      </c>
      <c r="C1645" s="20">
        <v>9849.85</v>
      </c>
      <c r="D1645" s="20">
        <v>9853.9500000000007</v>
      </c>
      <c r="E1645" s="20">
        <v>9669.1</v>
      </c>
      <c r="F1645" s="20" t="s">
        <v>1364</v>
      </c>
      <c r="G1645" s="21">
        <v>-1.0699999999999999E-2</v>
      </c>
      <c r="H1645">
        <f t="shared" si="31"/>
        <v>-1.4056051614999286E-2</v>
      </c>
    </row>
    <row r="1646" spans="1:8" x14ac:dyDescent="0.3">
      <c r="A1646" s="26">
        <v>41499</v>
      </c>
      <c r="B1646" s="27">
        <v>9985.65</v>
      </c>
      <c r="C1646" s="27">
        <v>9666.5499999999993</v>
      </c>
      <c r="D1646" s="27">
        <v>10007.6</v>
      </c>
      <c r="E1646" s="27">
        <v>9582.5499999999993</v>
      </c>
      <c r="F1646" s="27" t="s">
        <v>1365</v>
      </c>
      <c r="G1646" s="28">
        <v>2.8199999999999999E-2</v>
      </c>
      <c r="H1646" s="15">
        <f t="shared" si="31"/>
        <v>3.3010743233108028E-2</v>
      </c>
    </row>
    <row r="1647" spans="1:8" x14ac:dyDescent="0.3">
      <c r="A1647" s="19">
        <v>41500</v>
      </c>
      <c r="B1647" s="20">
        <v>10026.4</v>
      </c>
      <c r="C1647" s="20">
        <v>10010.15</v>
      </c>
      <c r="D1647" s="20">
        <v>10071.25</v>
      </c>
      <c r="E1647" s="20">
        <v>9912.35</v>
      </c>
      <c r="F1647" s="20" t="s">
        <v>1366</v>
      </c>
      <c r="G1647" s="21">
        <v>4.1000000000000003E-3</v>
      </c>
      <c r="H1647">
        <f t="shared" si="31"/>
        <v>1.6233522974181207E-3</v>
      </c>
    </row>
    <row r="1648" spans="1:8" x14ac:dyDescent="0.3">
      <c r="A1648" s="26">
        <v>41502</v>
      </c>
      <c r="B1648" s="27">
        <v>9450.85</v>
      </c>
      <c r="C1648" s="27">
        <v>9887.9</v>
      </c>
      <c r="D1648" s="27">
        <v>9891.4</v>
      </c>
      <c r="E1648" s="27">
        <v>9420.15</v>
      </c>
      <c r="F1648" s="27" t="s">
        <v>1367</v>
      </c>
      <c r="G1648" s="28">
        <v>-5.74E-2</v>
      </c>
      <c r="H1648" s="15">
        <f t="shared" si="31"/>
        <v>-4.4200487464476711E-2</v>
      </c>
    </row>
    <row r="1649" spans="1:8" x14ac:dyDescent="0.3">
      <c r="A1649" s="19">
        <v>41505</v>
      </c>
      <c r="B1649" s="20">
        <v>9145</v>
      </c>
      <c r="C1649" s="20">
        <v>9425.5</v>
      </c>
      <c r="D1649" s="20">
        <v>9425.5</v>
      </c>
      <c r="E1649" s="20">
        <v>9087</v>
      </c>
      <c r="F1649" s="20" t="s">
        <v>1368</v>
      </c>
      <c r="G1649" s="21">
        <v>-3.2399999999999998E-2</v>
      </c>
      <c r="H1649" s="15">
        <f t="shared" si="31"/>
        <v>-2.975969444591799E-2</v>
      </c>
    </row>
    <row r="1650" spans="1:8" x14ac:dyDescent="0.3">
      <c r="A1650" s="26">
        <v>41506</v>
      </c>
      <c r="B1650" s="27">
        <v>9218.9500000000007</v>
      </c>
      <c r="C1650" s="27">
        <v>8939.2000000000007</v>
      </c>
      <c r="D1650" s="27">
        <v>9277.0499999999993</v>
      </c>
      <c r="E1650" s="27">
        <v>8860.15</v>
      </c>
      <c r="F1650" s="27" t="s">
        <v>1369</v>
      </c>
      <c r="G1650" s="28">
        <v>8.0999999999999996E-3</v>
      </c>
      <c r="H1650" s="15">
        <f t="shared" si="31"/>
        <v>3.1294746733488456E-2</v>
      </c>
    </row>
    <row r="1651" spans="1:8" x14ac:dyDescent="0.3">
      <c r="A1651" s="19">
        <v>41507</v>
      </c>
      <c r="B1651" s="20">
        <v>9264.4</v>
      </c>
      <c r="C1651" s="20">
        <v>9652</v>
      </c>
      <c r="D1651" s="20">
        <v>9766.1</v>
      </c>
      <c r="E1651" s="20">
        <v>9129.25</v>
      </c>
      <c r="F1651" s="20" t="s">
        <v>1370</v>
      </c>
      <c r="G1651" s="21">
        <v>4.8999999999999998E-3</v>
      </c>
      <c r="H1651" s="15">
        <f t="shared" si="31"/>
        <v>-4.0157480314960671E-2</v>
      </c>
    </row>
    <row r="1652" spans="1:8" x14ac:dyDescent="0.3">
      <c r="A1652" s="26">
        <v>41508</v>
      </c>
      <c r="B1652" s="27">
        <v>9268.9</v>
      </c>
      <c r="C1652" s="27">
        <v>9194.85</v>
      </c>
      <c r="D1652" s="27">
        <v>9373.7999999999993</v>
      </c>
      <c r="E1652" s="27">
        <v>9005.25</v>
      </c>
      <c r="F1652" s="27" t="s">
        <v>1371</v>
      </c>
      <c r="G1652" s="28">
        <v>5.0000000000000001E-4</v>
      </c>
      <c r="H1652">
        <f t="shared" si="31"/>
        <v>8.0534212086112635E-3</v>
      </c>
    </row>
    <row r="1653" spans="1:8" x14ac:dyDescent="0.3">
      <c r="A1653" s="19">
        <v>41509</v>
      </c>
      <c r="B1653" s="20">
        <v>9470.1</v>
      </c>
      <c r="C1653" s="20">
        <v>9322.7999999999993</v>
      </c>
      <c r="D1653" s="20">
        <v>9493.85</v>
      </c>
      <c r="E1653" s="20">
        <v>9215.85</v>
      </c>
      <c r="F1653" s="20" t="s">
        <v>1372</v>
      </c>
      <c r="G1653" s="21">
        <v>2.1700000000000001E-2</v>
      </c>
      <c r="H1653">
        <f t="shared" si="31"/>
        <v>1.5799974256661208E-2</v>
      </c>
    </row>
    <row r="1654" spans="1:8" x14ac:dyDescent="0.3">
      <c r="A1654" s="26">
        <v>41512</v>
      </c>
      <c r="B1654" s="27">
        <v>9373.5499999999993</v>
      </c>
      <c r="C1654" s="27">
        <v>9529.7000000000007</v>
      </c>
      <c r="D1654" s="27">
        <v>9586.65</v>
      </c>
      <c r="E1654" s="27">
        <v>9294.0499999999993</v>
      </c>
      <c r="F1654" s="27" t="s">
        <v>1373</v>
      </c>
      <c r="G1654" s="28">
        <v>-1.0200000000000001E-2</v>
      </c>
      <c r="H1654">
        <f t="shared" si="31"/>
        <v>-1.6385615496815373E-2</v>
      </c>
    </row>
    <row r="1655" spans="1:8" x14ac:dyDescent="0.3">
      <c r="A1655" s="19">
        <v>41513</v>
      </c>
      <c r="B1655" s="20">
        <v>8870.5</v>
      </c>
      <c r="C1655" s="20">
        <v>9208.15</v>
      </c>
      <c r="D1655" s="20">
        <v>9208.15</v>
      </c>
      <c r="E1655" s="20">
        <v>8842.5</v>
      </c>
      <c r="F1655" s="20" t="s">
        <v>1374</v>
      </c>
      <c r="G1655" s="21">
        <v>-5.3699999999999998E-2</v>
      </c>
      <c r="H1655" s="15">
        <f t="shared" si="31"/>
        <v>-3.6668603356808875E-2</v>
      </c>
    </row>
    <row r="1656" spans="1:8" x14ac:dyDescent="0.3">
      <c r="A1656" s="26">
        <v>41514</v>
      </c>
      <c r="B1656" s="27">
        <v>8760.85</v>
      </c>
      <c r="C1656" s="27">
        <v>8729.25</v>
      </c>
      <c r="D1656" s="27">
        <v>8869.7000000000007</v>
      </c>
      <c r="E1656" s="27">
        <v>8366.75</v>
      </c>
      <c r="F1656" s="27" t="s">
        <v>1375</v>
      </c>
      <c r="G1656" s="28">
        <v>-1.24E-2</v>
      </c>
      <c r="H1656">
        <f t="shared" si="31"/>
        <v>3.6200131740986184E-3</v>
      </c>
    </row>
    <row r="1657" spans="1:8" x14ac:dyDescent="0.3">
      <c r="A1657" s="19">
        <v>41515</v>
      </c>
      <c r="B1657" s="20">
        <v>8904.6</v>
      </c>
      <c r="C1657" s="20">
        <v>8897</v>
      </c>
      <c r="D1657" s="20">
        <v>8958.35</v>
      </c>
      <c r="E1657" s="20">
        <v>8759.85</v>
      </c>
      <c r="F1657" s="20" t="s">
        <v>1376</v>
      </c>
      <c r="G1657" s="21">
        <v>1.6400000000000001E-2</v>
      </c>
      <c r="H1657">
        <f t="shared" si="31"/>
        <v>8.5422052377209887E-4</v>
      </c>
    </row>
    <row r="1658" spans="1:8" x14ac:dyDescent="0.3">
      <c r="A1658" s="26">
        <v>41516</v>
      </c>
      <c r="B1658" s="27">
        <v>9049.2000000000007</v>
      </c>
      <c r="C1658" s="27">
        <v>8891.9</v>
      </c>
      <c r="D1658" s="27">
        <v>9135.5499999999993</v>
      </c>
      <c r="E1658" s="27">
        <v>8846.5499999999993</v>
      </c>
      <c r="F1658" s="27" t="s">
        <v>1377</v>
      </c>
      <c r="G1658" s="28">
        <v>1.6199999999999999E-2</v>
      </c>
      <c r="H1658" s="15">
        <f t="shared" si="31"/>
        <v>1.7690257425297305E-2</v>
      </c>
    </row>
    <row r="1659" spans="1:8" x14ac:dyDescent="0.3">
      <c r="A1659" s="19">
        <v>41519</v>
      </c>
      <c r="B1659" s="20">
        <v>9139.5</v>
      </c>
      <c r="C1659" s="20">
        <v>9112.7999999999993</v>
      </c>
      <c r="D1659" s="20">
        <v>9233.6</v>
      </c>
      <c r="E1659" s="20">
        <v>9086.75</v>
      </c>
      <c r="F1659" s="20" t="s">
        <v>1378</v>
      </c>
      <c r="G1659" s="21">
        <v>0.01</v>
      </c>
      <c r="H1659">
        <f t="shared" si="31"/>
        <v>2.9299446931789056E-3</v>
      </c>
    </row>
    <row r="1660" spans="1:8" x14ac:dyDescent="0.3">
      <c r="A1660" s="26">
        <v>41520</v>
      </c>
      <c r="B1660" s="27">
        <v>8664.2000000000007</v>
      </c>
      <c r="C1660" s="27">
        <v>9220.9500000000007</v>
      </c>
      <c r="D1660" s="27">
        <v>9220.9500000000007</v>
      </c>
      <c r="E1660" s="27">
        <v>8625.4</v>
      </c>
      <c r="F1660" s="27" t="s">
        <v>1379</v>
      </c>
      <c r="G1660" s="28">
        <v>-5.1999999999999998E-2</v>
      </c>
      <c r="H1660" s="15">
        <f t="shared" si="31"/>
        <v>-6.0378811293847159E-2</v>
      </c>
    </row>
    <row r="1661" spans="1:8" x14ac:dyDescent="0.3">
      <c r="A1661" s="19">
        <v>41521</v>
      </c>
      <c r="B1661" s="20">
        <v>8845.75</v>
      </c>
      <c r="C1661" s="20">
        <v>8688.65</v>
      </c>
      <c r="D1661" s="20">
        <v>8916.75</v>
      </c>
      <c r="E1661" s="20">
        <v>8605.65</v>
      </c>
      <c r="F1661" s="20" t="s">
        <v>1380</v>
      </c>
      <c r="G1661" s="21">
        <v>2.1000000000000001E-2</v>
      </c>
      <c r="H1661" s="15">
        <f t="shared" si="31"/>
        <v>1.8081059773382559E-2</v>
      </c>
    </row>
    <row r="1662" spans="1:8" x14ac:dyDescent="0.3">
      <c r="A1662" s="26">
        <v>41522</v>
      </c>
      <c r="B1662" s="27">
        <v>9682.4</v>
      </c>
      <c r="C1662" s="27">
        <v>9253.4500000000007</v>
      </c>
      <c r="D1662" s="27">
        <v>9704.6</v>
      </c>
      <c r="E1662" s="27">
        <v>9253.4500000000007</v>
      </c>
      <c r="F1662" s="27" t="s">
        <v>1381</v>
      </c>
      <c r="G1662" s="28">
        <v>9.4600000000000004E-2</v>
      </c>
      <c r="H1662" s="15">
        <f t="shared" si="31"/>
        <v>4.635568355586283E-2</v>
      </c>
    </row>
    <row r="1663" spans="1:8" x14ac:dyDescent="0.3">
      <c r="A1663" s="19">
        <v>41523</v>
      </c>
      <c r="B1663" s="20">
        <v>9961.4</v>
      </c>
      <c r="C1663" s="20">
        <v>9746.65</v>
      </c>
      <c r="D1663" s="20">
        <v>9989.85</v>
      </c>
      <c r="E1663" s="20">
        <v>9568.5</v>
      </c>
      <c r="F1663" s="20" t="s">
        <v>1382</v>
      </c>
      <c r="G1663" s="21">
        <v>2.8799999999999999E-2</v>
      </c>
      <c r="H1663" s="15">
        <f t="shared" si="31"/>
        <v>2.2033211411100224E-2</v>
      </c>
    </row>
    <row r="1664" spans="1:8" x14ac:dyDescent="0.3">
      <c r="A1664" s="26">
        <v>41527</v>
      </c>
      <c r="B1664" s="27">
        <v>10188.25</v>
      </c>
      <c r="C1664" s="27">
        <v>10084</v>
      </c>
      <c r="D1664" s="27">
        <v>10304.9</v>
      </c>
      <c r="E1664" s="27">
        <v>10084</v>
      </c>
      <c r="F1664" s="27" t="s">
        <v>1383</v>
      </c>
      <c r="G1664" s="28">
        <v>2.2800000000000001E-2</v>
      </c>
      <c r="H1664">
        <f t="shared" si="31"/>
        <v>1.0338159460531534E-2</v>
      </c>
    </row>
    <row r="1665" spans="1:8" x14ac:dyDescent="0.3">
      <c r="A1665" s="19">
        <v>41528</v>
      </c>
      <c r="B1665" s="20">
        <v>10369.1</v>
      </c>
      <c r="C1665" s="20">
        <v>10112.65</v>
      </c>
      <c r="D1665" s="20">
        <v>10409.15</v>
      </c>
      <c r="E1665" s="20">
        <v>9980.5</v>
      </c>
      <c r="F1665" s="20" t="s">
        <v>1384</v>
      </c>
      <c r="G1665" s="21">
        <v>1.78E-2</v>
      </c>
      <c r="H1665" s="15">
        <f t="shared" si="31"/>
        <v>2.5359327179324979E-2</v>
      </c>
    </row>
    <row r="1666" spans="1:8" x14ac:dyDescent="0.3">
      <c r="A1666" s="26">
        <v>41529</v>
      </c>
      <c r="B1666" s="27">
        <v>10158.549999999999</v>
      </c>
      <c r="C1666" s="27">
        <v>10338.299999999999</v>
      </c>
      <c r="D1666" s="27">
        <v>10358.25</v>
      </c>
      <c r="E1666" s="27">
        <v>10070.950000000001</v>
      </c>
      <c r="F1666" s="27" t="s">
        <v>1385</v>
      </c>
      <c r="G1666" s="28">
        <v>-2.0299999999999999E-2</v>
      </c>
      <c r="H1666" s="15">
        <f t="shared" si="31"/>
        <v>-1.7386804406914098E-2</v>
      </c>
    </row>
    <row r="1667" spans="1:8" x14ac:dyDescent="0.3">
      <c r="A1667" s="19">
        <v>41530</v>
      </c>
      <c r="B1667" s="20">
        <v>10180.450000000001</v>
      </c>
      <c r="C1667" s="20">
        <v>10067.15</v>
      </c>
      <c r="D1667" s="20">
        <v>10272.4</v>
      </c>
      <c r="E1667" s="20">
        <v>10037.299999999999</v>
      </c>
      <c r="F1667" s="20" t="s">
        <v>1386</v>
      </c>
      <c r="G1667" s="21">
        <v>2.2000000000000001E-3</v>
      </c>
      <c r="H1667">
        <f t="shared" si="31"/>
        <v>1.1254426525878833E-2</v>
      </c>
    </row>
    <row r="1668" spans="1:8" x14ac:dyDescent="0.3">
      <c r="A1668" s="26">
        <v>41533</v>
      </c>
      <c r="B1668" s="27">
        <v>10368.4</v>
      </c>
      <c r="C1668" s="27">
        <v>10418.5</v>
      </c>
      <c r="D1668" s="27">
        <v>10536.7</v>
      </c>
      <c r="E1668" s="27">
        <v>10175.049999999999</v>
      </c>
      <c r="F1668" s="27" t="s">
        <v>1387</v>
      </c>
      <c r="G1668" s="28">
        <v>1.8499999999999999E-2</v>
      </c>
      <c r="H1668">
        <f t="shared" si="31"/>
        <v>-4.808753659355988E-3</v>
      </c>
    </row>
    <row r="1669" spans="1:8" x14ac:dyDescent="0.3">
      <c r="A1669" s="19">
        <v>41534</v>
      </c>
      <c r="B1669" s="20">
        <v>10279.6</v>
      </c>
      <c r="C1669" s="20">
        <v>10320.85</v>
      </c>
      <c r="D1669" s="20">
        <v>10334.299999999999</v>
      </c>
      <c r="E1669" s="20">
        <v>10223.950000000001</v>
      </c>
      <c r="F1669" s="20" t="s">
        <v>698</v>
      </c>
      <c r="G1669" s="21">
        <v>-8.6E-3</v>
      </c>
      <c r="H1669">
        <f t="shared" si="31"/>
        <v>-3.9967638324362818E-3</v>
      </c>
    </row>
    <row r="1670" spans="1:8" x14ac:dyDescent="0.3">
      <c r="A1670" s="26">
        <v>41535</v>
      </c>
      <c r="B1670" s="27">
        <v>10447.85</v>
      </c>
      <c r="C1670" s="27">
        <v>10327.15</v>
      </c>
      <c r="D1670" s="27">
        <v>10481.5</v>
      </c>
      <c r="E1670" s="27">
        <v>10241.950000000001</v>
      </c>
      <c r="F1670" s="27" t="s">
        <v>1388</v>
      </c>
      <c r="G1670" s="28">
        <v>1.6400000000000001E-2</v>
      </c>
      <c r="H1670">
        <f t="shared" si="31"/>
        <v>1.1687638893596078E-2</v>
      </c>
    </row>
    <row r="1671" spans="1:8" x14ac:dyDescent="0.3">
      <c r="A1671" s="19">
        <v>41536</v>
      </c>
      <c r="B1671" s="20">
        <v>11148.65</v>
      </c>
      <c r="C1671" s="20">
        <v>10984.5</v>
      </c>
      <c r="D1671" s="20">
        <v>11219.45</v>
      </c>
      <c r="E1671" s="20">
        <v>10984.5</v>
      </c>
      <c r="F1671" s="20" t="s">
        <v>1389</v>
      </c>
      <c r="G1671" s="21">
        <v>6.7100000000000007E-2</v>
      </c>
      <c r="H1671">
        <f t="shared" ref="H1671:H1734" si="32">(B1671-C1671)/C1671</f>
        <v>1.4943784423505815E-2</v>
      </c>
    </row>
    <row r="1672" spans="1:8" x14ac:dyDescent="0.3">
      <c r="A1672" s="26">
        <v>41537</v>
      </c>
      <c r="B1672" s="27">
        <v>10686.8</v>
      </c>
      <c r="C1672" s="27">
        <v>11163.95</v>
      </c>
      <c r="D1672" s="27">
        <v>11188.1</v>
      </c>
      <c r="E1672" s="27">
        <v>10409.799999999999</v>
      </c>
      <c r="F1672" s="27" t="s">
        <v>1390</v>
      </c>
      <c r="G1672" s="28">
        <v>-4.1399999999999999E-2</v>
      </c>
      <c r="H1672" s="15">
        <f t="shared" si="32"/>
        <v>-4.2740248747083376E-2</v>
      </c>
    </row>
    <row r="1673" spans="1:8" x14ac:dyDescent="0.3">
      <c r="A1673" s="19">
        <v>41540</v>
      </c>
      <c r="B1673" s="20">
        <v>10211.700000000001</v>
      </c>
      <c r="C1673" s="20">
        <v>10466.299999999999</v>
      </c>
      <c r="D1673" s="20">
        <v>10509.55</v>
      </c>
      <c r="E1673" s="20">
        <v>10177.9</v>
      </c>
      <c r="F1673" s="20" t="s">
        <v>1391</v>
      </c>
      <c r="G1673" s="21">
        <v>-4.4499999999999998E-2</v>
      </c>
      <c r="H1673" s="15">
        <f t="shared" si="32"/>
        <v>-2.432569293828751E-2</v>
      </c>
    </row>
    <row r="1674" spans="1:8" x14ac:dyDescent="0.3">
      <c r="A1674" s="26">
        <v>41541</v>
      </c>
      <c r="B1674" s="27">
        <v>10175.9</v>
      </c>
      <c r="C1674" s="27">
        <v>10063.049999999999</v>
      </c>
      <c r="D1674" s="27">
        <v>10289.75</v>
      </c>
      <c r="E1674" s="27">
        <v>10046.700000000001</v>
      </c>
      <c r="F1674" s="27" t="s">
        <v>1392</v>
      </c>
      <c r="G1674" s="28">
        <v>-3.5000000000000001E-3</v>
      </c>
      <c r="H1674">
        <f t="shared" si="32"/>
        <v>1.1214293877104891E-2</v>
      </c>
    </row>
    <row r="1675" spans="1:8" x14ac:dyDescent="0.3">
      <c r="A1675" s="19">
        <v>41542</v>
      </c>
      <c r="B1675" s="20">
        <v>10081.700000000001</v>
      </c>
      <c r="C1675" s="20">
        <v>10191.85</v>
      </c>
      <c r="D1675" s="20">
        <v>10232.450000000001</v>
      </c>
      <c r="E1675" s="20">
        <v>9919.7000000000007</v>
      </c>
      <c r="F1675" s="20" t="s">
        <v>1393</v>
      </c>
      <c r="G1675" s="21">
        <v>-9.2999999999999992E-3</v>
      </c>
      <c r="H1675">
        <f t="shared" si="32"/>
        <v>-1.0807655136211741E-2</v>
      </c>
    </row>
    <row r="1676" spans="1:8" x14ac:dyDescent="0.3">
      <c r="A1676" s="26">
        <v>41543</v>
      </c>
      <c r="B1676" s="27">
        <v>10098.25</v>
      </c>
      <c r="C1676" s="27">
        <v>10091.4</v>
      </c>
      <c r="D1676" s="27">
        <v>10189.4</v>
      </c>
      <c r="E1676" s="27">
        <v>10051.200000000001</v>
      </c>
      <c r="F1676" s="27" t="s">
        <v>1394</v>
      </c>
      <c r="G1676" s="28">
        <v>1.6000000000000001E-3</v>
      </c>
      <c r="H1676">
        <f t="shared" si="32"/>
        <v>6.7879580633017857E-4</v>
      </c>
    </row>
    <row r="1677" spans="1:8" x14ac:dyDescent="0.3">
      <c r="A1677" s="19">
        <v>41544</v>
      </c>
      <c r="B1677" s="20">
        <v>9899.75</v>
      </c>
      <c r="C1677" s="20">
        <v>10131.65</v>
      </c>
      <c r="D1677" s="20">
        <v>10131.65</v>
      </c>
      <c r="E1677" s="20">
        <v>9883.9500000000007</v>
      </c>
      <c r="F1677" s="20" t="s">
        <v>555</v>
      </c>
      <c r="G1677" s="21">
        <v>-1.9699999999999999E-2</v>
      </c>
      <c r="H1677" s="15">
        <f t="shared" si="32"/>
        <v>-2.2888670650881116E-2</v>
      </c>
    </row>
    <row r="1678" spans="1:8" x14ac:dyDescent="0.3">
      <c r="A1678" s="26">
        <v>41547</v>
      </c>
      <c r="B1678" s="27">
        <v>9617.7999999999993</v>
      </c>
      <c r="C1678" s="27">
        <v>9783.9</v>
      </c>
      <c r="D1678" s="27">
        <v>9815</v>
      </c>
      <c r="E1678" s="27">
        <v>9587.75</v>
      </c>
      <c r="F1678" s="27" t="s">
        <v>1395</v>
      </c>
      <c r="G1678" s="28">
        <v>-2.8500000000000001E-2</v>
      </c>
      <c r="H1678">
        <f t="shared" si="32"/>
        <v>-1.6976870164249466E-2</v>
      </c>
    </row>
    <row r="1679" spans="1:8" x14ac:dyDescent="0.3">
      <c r="A1679" s="19">
        <v>41548</v>
      </c>
      <c r="B1679" s="20">
        <v>9883.2999999999993</v>
      </c>
      <c r="C1679" s="20">
        <v>9685.15</v>
      </c>
      <c r="D1679" s="20">
        <v>9912.9500000000007</v>
      </c>
      <c r="E1679" s="20">
        <v>9582.75</v>
      </c>
      <c r="F1679" s="20" t="s">
        <v>1396</v>
      </c>
      <c r="G1679" s="21">
        <v>2.76E-2</v>
      </c>
      <c r="H1679" s="15">
        <f t="shared" si="32"/>
        <v>2.0459156543780905E-2</v>
      </c>
    </row>
    <row r="1680" spans="1:8" x14ac:dyDescent="0.3">
      <c r="A1680" s="26">
        <v>41550</v>
      </c>
      <c r="B1680" s="27">
        <v>10222.950000000001</v>
      </c>
      <c r="C1680" s="27">
        <v>9946.2999999999993</v>
      </c>
      <c r="D1680" s="27">
        <v>10241.450000000001</v>
      </c>
      <c r="E1680" s="27">
        <v>9888.7000000000007</v>
      </c>
      <c r="F1680" s="27" t="s">
        <v>1397</v>
      </c>
      <c r="G1680" s="28">
        <v>3.44E-2</v>
      </c>
      <c r="H1680" s="15">
        <f t="shared" si="32"/>
        <v>2.7814363130008291E-2</v>
      </c>
    </row>
    <row r="1681" spans="1:8" x14ac:dyDescent="0.3">
      <c r="A1681" s="19">
        <v>41551</v>
      </c>
      <c r="B1681" s="20">
        <v>10197.15</v>
      </c>
      <c r="C1681" s="20">
        <v>10171.450000000001</v>
      </c>
      <c r="D1681" s="20">
        <v>10328.75</v>
      </c>
      <c r="E1681" s="20">
        <v>10111.75</v>
      </c>
      <c r="F1681" s="20" t="s">
        <v>1398</v>
      </c>
      <c r="G1681" s="21">
        <v>-2.5000000000000001E-3</v>
      </c>
      <c r="H1681">
        <f t="shared" si="32"/>
        <v>2.5266800701963738E-3</v>
      </c>
    </row>
    <row r="1682" spans="1:8" x14ac:dyDescent="0.3">
      <c r="A1682" s="26">
        <v>41554</v>
      </c>
      <c r="B1682" s="27">
        <v>10082.1</v>
      </c>
      <c r="C1682" s="27">
        <v>10124.15</v>
      </c>
      <c r="D1682" s="27">
        <v>10124.15</v>
      </c>
      <c r="E1682" s="27">
        <v>9877.4500000000007</v>
      </c>
      <c r="F1682" s="27" t="s">
        <v>1399</v>
      </c>
      <c r="G1682" s="28">
        <v>-1.1299999999999999E-2</v>
      </c>
      <c r="H1682">
        <f t="shared" si="32"/>
        <v>-4.1534351031937769E-3</v>
      </c>
    </row>
    <row r="1683" spans="1:8" x14ac:dyDescent="0.3">
      <c r="A1683" s="19">
        <v>41555</v>
      </c>
      <c r="B1683" s="20">
        <v>10141.450000000001</v>
      </c>
      <c r="C1683" s="20">
        <v>10418.85</v>
      </c>
      <c r="D1683" s="20">
        <v>10451.15</v>
      </c>
      <c r="E1683" s="20">
        <v>10090.6</v>
      </c>
      <c r="F1683" s="20" t="s">
        <v>1400</v>
      </c>
      <c r="G1683" s="21">
        <v>5.8999999999999999E-3</v>
      </c>
      <c r="H1683" s="15">
        <f t="shared" si="32"/>
        <v>-2.6624819437845792E-2</v>
      </c>
    </row>
    <row r="1684" spans="1:8" x14ac:dyDescent="0.3">
      <c r="A1684" s="26">
        <v>41556</v>
      </c>
      <c r="B1684" s="27">
        <v>10334.950000000001</v>
      </c>
      <c r="C1684" s="27">
        <v>10004.4</v>
      </c>
      <c r="D1684" s="27">
        <v>10360.35</v>
      </c>
      <c r="E1684" s="27">
        <v>9947.25</v>
      </c>
      <c r="F1684" s="27" t="s">
        <v>1401</v>
      </c>
      <c r="G1684" s="28">
        <v>1.9099999999999999E-2</v>
      </c>
      <c r="H1684" s="15">
        <f t="shared" si="32"/>
        <v>3.3040462196633591E-2</v>
      </c>
    </row>
    <row r="1685" spans="1:8" x14ac:dyDescent="0.3">
      <c r="A1685" s="19">
        <v>41557</v>
      </c>
      <c r="B1685" s="20">
        <v>10288.950000000001</v>
      </c>
      <c r="C1685" s="20">
        <v>10309.200000000001</v>
      </c>
      <c r="D1685" s="20">
        <v>10372.049999999999</v>
      </c>
      <c r="E1685" s="20">
        <v>10199.549999999999</v>
      </c>
      <c r="F1685" s="20" t="s">
        <v>1402</v>
      </c>
      <c r="G1685" s="21">
        <v>-4.4999999999999997E-3</v>
      </c>
      <c r="H1685">
        <f t="shared" si="32"/>
        <v>-1.9642649284134558E-3</v>
      </c>
    </row>
    <row r="1686" spans="1:8" x14ac:dyDescent="0.3">
      <c r="A1686" s="26">
        <v>41558</v>
      </c>
      <c r="B1686" s="27">
        <v>10622.15</v>
      </c>
      <c r="C1686" s="27">
        <v>10423.6</v>
      </c>
      <c r="D1686" s="27">
        <v>10649.3</v>
      </c>
      <c r="E1686" s="27">
        <v>10307.9</v>
      </c>
      <c r="F1686" s="27" t="s">
        <v>1403</v>
      </c>
      <c r="G1686" s="28">
        <v>3.2399999999999998E-2</v>
      </c>
      <c r="H1686" s="15">
        <f t="shared" si="32"/>
        <v>1.9048121570282749E-2</v>
      </c>
    </row>
    <row r="1687" spans="1:8" x14ac:dyDescent="0.3">
      <c r="A1687" s="19">
        <v>41561</v>
      </c>
      <c r="B1687" s="20">
        <v>10665.25</v>
      </c>
      <c r="C1687" s="20">
        <v>10588.95</v>
      </c>
      <c r="D1687" s="20">
        <v>10706.8</v>
      </c>
      <c r="E1687" s="20">
        <v>10550</v>
      </c>
      <c r="F1687" s="20" t="s">
        <v>1404</v>
      </c>
      <c r="G1687" s="21">
        <v>4.1000000000000003E-3</v>
      </c>
      <c r="H1687">
        <f t="shared" si="32"/>
        <v>7.2056247314416693E-3</v>
      </c>
    </row>
    <row r="1688" spans="1:8" x14ac:dyDescent="0.3">
      <c r="A1688" s="26">
        <v>41562</v>
      </c>
      <c r="B1688" s="27">
        <v>10389.25</v>
      </c>
      <c r="C1688" s="27">
        <v>10738.2</v>
      </c>
      <c r="D1688" s="27">
        <v>10738.2</v>
      </c>
      <c r="E1688" s="27">
        <v>10339.1</v>
      </c>
      <c r="F1688" s="27" t="s">
        <v>1405</v>
      </c>
      <c r="G1688" s="28">
        <v>-2.5899999999999999E-2</v>
      </c>
      <c r="H1688" s="15">
        <f t="shared" si="32"/>
        <v>-3.2496135292693441E-2</v>
      </c>
    </row>
    <row r="1689" spans="1:8" x14ac:dyDescent="0.3">
      <c r="A1689" s="19">
        <v>41564</v>
      </c>
      <c r="B1689" s="20">
        <v>10336.549999999999</v>
      </c>
      <c r="C1689" s="20">
        <v>10406.049999999999</v>
      </c>
      <c r="D1689" s="20">
        <v>10416.200000000001</v>
      </c>
      <c r="E1689" s="20">
        <v>10274.35</v>
      </c>
      <c r="F1689" s="20" t="s">
        <v>1406</v>
      </c>
      <c r="G1689" s="21">
        <v>-5.1000000000000004E-3</v>
      </c>
      <c r="H1689">
        <f t="shared" si="32"/>
        <v>-6.6788070401353067E-3</v>
      </c>
    </row>
    <row r="1690" spans="1:8" x14ac:dyDescent="0.3">
      <c r="A1690" s="26">
        <v>41565</v>
      </c>
      <c r="B1690" s="27">
        <v>10744.9</v>
      </c>
      <c r="C1690" s="27">
        <v>10387.299999999999</v>
      </c>
      <c r="D1690" s="27">
        <v>10784</v>
      </c>
      <c r="E1690" s="27">
        <v>10387.299999999999</v>
      </c>
      <c r="F1690" s="27" t="s">
        <v>1407</v>
      </c>
      <c r="G1690" s="28">
        <v>3.95E-2</v>
      </c>
      <c r="H1690" s="15">
        <f t="shared" si="32"/>
        <v>3.4426655627545211E-2</v>
      </c>
    </row>
    <row r="1691" spans="1:8" x14ac:dyDescent="0.3">
      <c r="A1691" s="19">
        <v>41568</v>
      </c>
      <c r="B1691" s="20">
        <v>10797.55</v>
      </c>
      <c r="C1691" s="20">
        <v>10751.7</v>
      </c>
      <c r="D1691" s="20">
        <v>10871.75</v>
      </c>
      <c r="E1691" s="20">
        <v>10700.55</v>
      </c>
      <c r="F1691" s="20" t="s">
        <v>1408</v>
      </c>
      <c r="G1691" s="21">
        <v>4.8999999999999998E-3</v>
      </c>
      <c r="H1691">
        <f t="shared" si="32"/>
        <v>4.2644419022106776E-3</v>
      </c>
    </row>
    <row r="1692" spans="1:8" x14ac:dyDescent="0.3">
      <c r="A1692" s="26">
        <v>41569</v>
      </c>
      <c r="B1692" s="27">
        <v>10809.1</v>
      </c>
      <c r="C1692" s="27">
        <v>10743.8</v>
      </c>
      <c r="D1692" s="27">
        <v>10907.55</v>
      </c>
      <c r="E1692" s="27">
        <v>10707.85</v>
      </c>
      <c r="F1692" s="27" t="s">
        <v>1409</v>
      </c>
      <c r="G1692" s="28">
        <v>1.1000000000000001E-3</v>
      </c>
      <c r="H1692">
        <f t="shared" si="32"/>
        <v>6.0779240119884113E-3</v>
      </c>
    </row>
    <row r="1693" spans="1:8" x14ac:dyDescent="0.3">
      <c r="A1693" s="19">
        <v>41570</v>
      </c>
      <c r="B1693" s="20">
        <v>10880.65</v>
      </c>
      <c r="C1693" s="20">
        <v>10837.05</v>
      </c>
      <c r="D1693" s="20">
        <v>10912.8</v>
      </c>
      <c r="E1693" s="20">
        <v>10732.35</v>
      </c>
      <c r="F1693" s="20" t="s">
        <v>1410</v>
      </c>
      <c r="G1693" s="21">
        <v>6.6E-3</v>
      </c>
      <c r="H1693">
        <f t="shared" si="32"/>
        <v>4.0232351054946104E-3</v>
      </c>
    </row>
    <row r="1694" spans="1:8" x14ac:dyDescent="0.3">
      <c r="A1694" s="26">
        <v>41571</v>
      </c>
      <c r="B1694" s="27">
        <v>10902.45</v>
      </c>
      <c r="C1694" s="27">
        <v>10839.45</v>
      </c>
      <c r="D1694" s="27">
        <v>11091.6</v>
      </c>
      <c r="E1694" s="27">
        <v>10839.45</v>
      </c>
      <c r="F1694" s="27" t="s">
        <v>1411</v>
      </c>
      <c r="G1694" s="28">
        <v>2E-3</v>
      </c>
      <c r="H1694">
        <f t="shared" si="32"/>
        <v>5.812103012606728E-3</v>
      </c>
    </row>
    <row r="1695" spans="1:8" x14ac:dyDescent="0.3">
      <c r="A1695" s="19">
        <v>41572</v>
      </c>
      <c r="B1695" s="20">
        <v>10896.5</v>
      </c>
      <c r="C1695" s="20">
        <v>10880.85</v>
      </c>
      <c r="D1695" s="20">
        <v>10951.75</v>
      </c>
      <c r="E1695" s="20">
        <v>10797.6</v>
      </c>
      <c r="F1695" s="20" t="s">
        <v>1412</v>
      </c>
      <c r="G1695" s="21">
        <v>-5.0000000000000001E-4</v>
      </c>
      <c r="H1695">
        <f t="shared" si="32"/>
        <v>1.438306749932187E-3</v>
      </c>
    </row>
    <row r="1696" spans="1:8" x14ac:dyDescent="0.3">
      <c r="A1696" s="26">
        <v>41575</v>
      </c>
      <c r="B1696" s="27">
        <v>10773.2</v>
      </c>
      <c r="C1696" s="27">
        <v>10924.45</v>
      </c>
      <c r="D1696" s="27">
        <v>11002.4</v>
      </c>
      <c r="E1696" s="27">
        <v>10752.35</v>
      </c>
      <c r="F1696" s="27" t="s">
        <v>1248</v>
      </c>
      <c r="G1696" s="28">
        <v>-1.1299999999999999E-2</v>
      </c>
      <c r="H1696">
        <f t="shared" si="32"/>
        <v>-1.3845090599526749E-2</v>
      </c>
    </row>
    <row r="1697" spans="1:8" x14ac:dyDescent="0.3">
      <c r="A1697" s="19">
        <v>41576</v>
      </c>
      <c r="B1697" s="20">
        <v>11241.65</v>
      </c>
      <c r="C1697" s="20">
        <v>10779.65</v>
      </c>
      <c r="D1697" s="20">
        <v>11268.2</v>
      </c>
      <c r="E1697" s="20">
        <v>10669</v>
      </c>
      <c r="F1697" s="20" t="s">
        <v>1413</v>
      </c>
      <c r="G1697" s="21">
        <v>4.3499999999999997E-2</v>
      </c>
      <c r="H1697" s="15">
        <f t="shared" si="32"/>
        <v>4.2858534367998961E-2</v>
      </c>
    </row>
    <row r="1698" spans="1:8" x14ac:dyDescent="0.3">
      <c r="A1698" s="26">
        <v>41577</v>
      </c>
      <c r="B1698" s="27">
        <v>11249.35</v>
      </c>
      <c r="C1698" s="27">
        <v>11284.85</v>
      </c>
      <c r="D1698" s="27">
        <v>11366.45</v>
      </c>
      <c r="E1698" s="27">
        <v>11211.5</v>
      </c>
      <c r="F1698" s="27" t="s">
        <v>1414</v>
      </c>
      <c r="G1698" s="28">
        <v>6.9999999999999999E-4</v>
      </c>
      <c r="H1698">
        <f t="shared" si="32"/>
        <v>-3.1458105335914963E-3</v>
      </c>
    </row>
    <row r="1699" spans="1:8" x14ac:dyDescent="0.3">
      <c r="A1699" s="19">
        <v>41578</v>
      </c>
      <c r="B1699" s="20">
        <v>11473.15</v>
      </c>
      <c r="C1699" s="20">
        <v>11211.3</v>
      </c>
      <c r="D1699" s="20">
        <v>11512.5</v>
      </c>
      <c r="E1699" s="20">
        <v>11170.05</v>
      </c>
      <c r="F1699" s="20" t="s">
        <v>1415</v>
      </c>
      <c r="G1699" s="21">
        <v>1.9900000000000001E-2</v>
      </c>
      <c r="H1699" s="15">
        <f t="shared" si="32"/>
        <v>2.3355899851043176E-2</v>
      </c>
    </row>
    <row r="1700" spans="1:8" x14ac:dyDescent="0.3">
      <c r="A1700" s="26">
        <v>41579</v>
      </c>
      <c r="B1700" s="27">
        <v>11628.65</v>
      </c>
      <c r="C1700" s="27">
        <v>11472.2</v>
      </c>
      <c r="D1700" s="27">
        <v>11694.45</v>
      </c>
      <c r="E1700" s="27">
        <v>11443.6</v>
      </c>
      <c r="F1700" s="27" t="s">
        <v>1416</v>
      </c>
      <c r="G1700" s="28">
        <v>1.3599999999999999E-2</v>
      </c>
      <c r="H1700">
        <f t="shared" si="32"/>
        <v>1.3637314551698794E-2</v>
      </c>
    </row>
    <row r="1701" spans="1:8" x14ac:dyDescent="0.3">
      <c r="A1701" s="19">
        <v>41581</v>
      </c>
      <c r="B1701" s="20">
        <v>11649.9</v>
      </c>
      <c r="C1701" s="20">
        <v>11678.7</v>
      </c>
      <c r="D1701" s="20">
        <v>11691.2</v>
      </c>
      <c r="E1701" s="20">
        <v>11624.8</v>
      </c>
      <c r="F1701" s="20" t="s">
        <v>1417</v>
      </c>
      <c r="G1701" s="21">
        <v>1.8E-3</v>
      </c>
      <c r="H1701">
        <f t="shared" si="32"/>
        <v>-2.4660278969406775E-3</v>
      </c>
    </row>
    <row r="1702" spans="1:8" x14ac:dyDescent="0.3">
      <c r="A1702" s="26">
        <v>41583</v>
      </c>
      <c r="B1702" s="27">
        <v>11498.9</v>
      </c>
      <c r="C1702" s="27">
        <v>11539.75</v>
      </c>
      <c r="D1702" s="27">
        <v>11736.2</v>
      </c>
      <c r="E1702" s="27">
        <v>11462.1</v>
      </c>
      <c r="F1702" s="27" t="s">
        <v>1418</v>
      </c>
      <c r="G1702" s="28">
        <v>-1.2999999999999999E-2</v>
      </c>
      <c r="H1702">
        <f t="shared" si="32"/>
        <v>-3.5399380402522033E-3</v>
      </c>
    </row>
    <row r="1703" spans="1:8" x14ac:dyDescent="0.3">
      <c r="A1703" s="19">
        <v>41584</v>
      </c>
      <c r="B1703" s="20">
        <v>11292.55</v>
      </c>
      <c r="C1703" s="20">
        <v>11510.4</v>
      </c>
      <c r="D1703" s="20">
        <v>11510.4</v>
      </c>
      <c r="E1703" s="20">
        <v>11269.95</v>
      </c>
      <c r="F1703" s="20" t="s">
        <v>1419</v>
      </c>
      <c r="G1703" s="21">
        <v>-1.7899999999999999E-2</v>
      </c>
      <c r="H1703" s="15">
        <f t="shared" si="32"/>
        <v>-1.8926362246316407E-2</v>
      </c>
    </row>
    <row r="1704" spans="1:8" x14ac:dyDescent="0.3">
      <c r="A1704" s="26">
        <v>41585</v>
      </c>
      <c r="B1704" s="27">
        <v>11054.9</v>
      </c>
      <c r="C1704" s="27">
        <v>11320.85</v>
      </c>
      <c r="D1704" s="27">
        <v>11398.6</v>
      </c>
      <c r="E1704" s="27">
        <v>11024.75</v>
      </c>
      <c r="F1704" s="27" t="s">
        <v>1420</v>
      </c>
      <c r="G1704" s="28">
        <v>-2.1000000000000001E-2</v>
      </c>
      <c r="H1704" s="15">
        <f t="shared" si="32"/>
        <v>-2.3492052275226747E-2</v>
      </c>
    </row>
    <row r="1705" spans="1:8" x14ac:dyDescent="0.3">
      <c r="A1705" s="19">
        <v>41586</v>
      </c>
      <c r="B1705" s="20">
        <v>10913.15</v>
      </c>
      <c r="C1705" s="20">
        <v>11011.05</v>
      </c>
      <c r="D1705" s="20">
        <v>11067</v>
      </c>
      <c r="E1705" s="20">
        <v>10841.6</v>
      </c>
      <c r="F1705" s="20" t="s">
        <v>1421</v>
      </c>
      <c r="G1705" s="21">
        <v>-1.2800000000000001E-2</v>
      </c>
      <c r="H1705">
        <f t="shared" si="32"/>
        <v>-8.8910685175346265E-3</v>
      </c>
    </row>
    <row r="1706" spans="1:8" x14ac:dyDescent="0.3">
      <c r="A1706" s="26">
        <v>41589</v>
      </c>
      <c r="B1706" s="27">
        <v>10758.45</v>
      </c>
      <c r="C1706" s="27">
        <v>10786.25</v>
      </c>
      <c r="D1706" s="27">
        <v>10940.5</v>
      </c>
      <c r="E1706" s="27">
        <v>10674.5</v>
      </c>
      <c r="F1706" s="27" t="s">
        <v>1422</v>
      </c>
      <c r="G1706" s="28">
        <v>-1.4200000000000001E-2</v>
      </c>
      <c r="H1706">
        <f t="shared" si="32"/>
        <v>-2.5773554293660236E-3</v>
      </c>
    </row>
    <row r="1707" spans="1:8" x14ac:dyDescent="0.3">
      <c r="A1707" s="19">
        <v>41590</v>
      </c>
      <c r="B1707" s="20">
        <v>10583.05</v>
      </c>
      <c r="C1707" s="20">
        <v>10755.65</v>
      </c>
      <c r="D1707" s="20">
        <v>10860.35</v>
      </c>
      <c r="E1707" s="20">
        <v>10543.15</v>
      </c>
      <c r="F1707" s="20" t="s">
        <v>1423</v>
      </c>
      <c r="G1707" s="21">
        <v>-1.6299999999999999E-2</v>
      </c>
      <c r="H1707">
        <f t="shared" si="32"/>
        <v>-1.6047379749248105E-2</v>
      </c>
    </row>
    <row r="1708" spans="1:8" x14ac:dyDescent="0.3">
      <c r="A1708" s="26">
        <v>41591</v>
      </c>
      <c r="B1708" s="27">
        <v>10523.35</v>
      </c>
      <c r="C1708" s="27">
        <v>10469.1</v>
      </c>
      <c r="D1708" s="27">
        <v>10652.3</v>
      </c>
      <c r="E1708" s="27">
        <v>10412.049999999999</v>
      </c>
      <c r="F1708" s="27" t="s">
        <v>1424</v>
      </c>
      <c r="G1708" s="28">
        <v>-5.5999999999999999E-3</v>
      </c>
      <c r="H1708">
        <f t="shared" si="32"/>
        <v>5.1819163060817068E-3</v>
      </c>
    </row>
    <row r="1709" spans="1:8" x14ac:dyDescent="0.3">
      <c r="A1709" s="19">
        <v>41592</v>
      </c>
      <c r="B1709" s="20">
        <v>10811.2</v>
      </c>
      <c r="C1709" s="20">
        <v>10660.65</v>
      </c>
      <c r="D1709" s="20">
        <v>10891.9</v>
      </c>
      <c r="E1709" s="20">
        <v>10660.65</v>
      </c>
      <c r="F1709" s="20" t="s">
        <v>1425</v>
      </c>
      <c r="G1709" s="21">
        <v>2.7400000000000001E-2</v>
      </c>
      <c r="H1709">
        <f t="shared" si="32"/>
        <v>1.4122028206535351E-2</v>
      </c>
    </row>
    <row r="1710" spans="1:8" x14ac:dyDescent="0.3">
      <c r="A1710" s="26">
        <v>41596</v>
      </c>
      <c r="B1710" s="27">
        <v>11142.3</v>
      </c>
      <c r="C1710" s="27">
        <v>10962.25</v>
      </c>
      <c r="D1710" s="27">
        <v>11156.6</v>
      </c>
      <c r="E1710" s="27">
        <v>10962.25</v>
      </c>
      <c r="F1710" s="27" t="s">
        <v>1426</v>
      </c>
      <c r="G1710" s="28">
        <v>3.0599999999999999E-2</v>
      </c>
      <c r="H1710" s="15">
        <f t="shared" si="32"/>
        <v>1.6424547880225251E-2</v>
      </c>
    </row>
    <row r="1711" spans="1:8" x14ac:dyDescent="0.3">
      <c r="A1711" s="19">
        <v>41597</v>
      </c>
      <c r="B1711" s="20">
        <v>11187.85</v>
      </c>
      <c r="C1711" s="20">
        <v>11159.05</v>
      </c>
      <c r="D1711" s="20">
        <v>11207.7</v>
      </c>
      <c r="E1711" s="20">
        <v>11107.35</v>
      </c>
      <c r="F1711" s="20" t="s">
        <v>1427</v>
      </c>
      <c r="G1711" s="21">
        <v>4.1000000000000003E-3</v>
      </c>
      <c r="H1711">
        <f t="shared" si="32"/>
        <v>2.5808648585678075E-3</v>
      </c>
    </row>
    <row r="1712" spans="1:8" x14ac:dyDescent="0.3">
      <c r="A1712" s="26">
        <v>41598</v>
      </c>
      <c r="B1712" s="27">
        <v>10967.15</v>
      </c>
      <c r="C1712" s="27">
        <v>11127.35</v>
      </c>
      <c r="D1712" s="27">
        <v>11156.5</v>
      </c>
      <c r="E1712" s="27">
        <v>10905.55</v>
      </c>
      <c r="F1712" s="27" t="s">
        <v>1428</v>
      </c>
      <c r="G1712" s="28">
        <v>-1.9699999999999999E-2</v>
      </c>
      <c r="H1712">
        <f t="shared" si="32"/>
        <v>-1.4396958844648611E-2</v>
      </c>
    </row>
    <row r="1713" spans="1:8" x14ac:dyDescent="0.3">
      <c r="A1713" s="19">
        <v>41599</v>
      </c>
      <c r="B1713" s="20">
        <v>10706.9</v>
      </c>
      <c r="C1713" s="20">
        <v>10866.3</v>
      </c>
      <c r="D1713" s="20">
        <v>10866.3</v>
      </c>
      <c r="E1713" s="20">
        <v>10657.85</v>
      </c>
      <c r="F1713" s="20" t="s">
        <v>1429</v>
      </c>
      <c r="G1713" s="21">
        <v>-2.3699999999999999E-2</v>
      </c>
      <c r="H1713">
        <f t="shared" si="32"/>
        <v>-1.466920662967152E-2</v>
      </c>
    </row>
    <row r="1714" spans="1:8" x14ac:dyDescent="0.3">
      <c r="A1714" s="26">
        <v>41600</v>
      </c>
      <c r="B1714" s="27">
        <v>10677.35</v>
      </c>
      <c r="C1714" s="27">
        <v>10796.45</v>
      </c>
      <c r="D1714" s="27">
        <v>10820</v>
      </c>
      <c r="E1714" s="27">
        <v>10630.55</v>
      </c>
      <c r="F1714" s="27" t="s">
        <v>1430</v>
      </c>
      <c r="G1714" s="28">
        <v>-2.8E-3</v>
      </c>
      <c r="H1714">
        <f t="shared" si="32"/>
        <v>-1.1031403841077423E-2</v>
      </c>
    </row>
    <row r="1715" spans="1:8" x14ac:dyDescent="0.3">
      <c r="A1715" s="19">
        <v>41603</v>
      </c>
      <c r="B1715" s="20">
        <v>11083.4</v>
      </c>
      <c r="C1715" s="20">
        <v>10780.6</v>
      </c>
      <c r="D1715" s="20">
        <v>11097.95</v>
      </c>
      <c r="E1715" s="20">
        <v>10780.6</v>
      </c>
      <c r="F1715" s="20" t="s">
        <v>1431</v>
      </c>
      <c r="G1715" s="21">
        <v>3.7999999999999999E-2</v>
      </c>
      <c r="H1715" s="15">
        <f t="shared" si="32"/>
        <v>2.8087490492180331E-2</v>
      </c>
    </row>
    <row r="1716" spans="1:8" x14ac:dyDescent="0.3">
      <c r="A1716" s="26">
        <v>41604</v>
      </c>
      <c r="B1716" s="27">
        <v>10909.35</v>
      </c>
      <c r="C1716" s="27">
        <v>11040.65</v>
      </c>
      <c r="D1716" s="27">
        <v>11133.4</v>
      </c>
      <c r="E1716" s="27">
        <v>10893.3</v>
      </c>
      <c r="F1716" s="27" t="s">
        <v>1432</v>
      </c>
      <c r="G1716" s="28">
        <v>-1.5699999999999999E-2</v>
      </c>
      <c r="H1716">
        <f t="shared" si="32"/>
        <v>-1.1892415754507142E-2</v>
      </c>
    </row>
    <row r="1717" spans="1:8" x14ac:dyDescent="0.3">
      <c r="A1717" s="19">
        <v>41605</v>
      </c>
      <c r="B1717" s="20">
        <v>10899.3</v>
      </c>
      <c r="C1717" s="20">
        <v>10941.6</v>
      </c>
      <c r="D1717" s="20">
        <v>10961.35</v>
      </c>
      <c r="E1717" s="20">
        <v>10827.75</v>
      </c>
      <c r="F1717" s="20" t="s">
        <v>1433</v>
      </c>
      <c r="G1717" s="21">
        <v>-8.9999999999999998E-4</v>
      </c>
      <c r="H1717">
        <f t="shared" si="32"/>
        <v>-3.8659793814433984E-3</v>
      </c>
    </row>
    <row r="1718" spans="1:8" x14ac:dyDescent="0.3">
      <c r="A1718" s="26">
        <v>41606</v>
      </c>
      <c r="B1718" s="27">
        <v>10906.75</v>
      </c>
      <c r="C1718" s="27">
        <v>10994.25</v>
      </c>
      <c r="D1718" s="27">
        <v>11062.15</v>
      </c>
      <c r="E1718" s="27">
        <v>10843</v>
      </c>
      <c r="F1718" s="27" t="s">
        <v>1434</v>
      </c>
      <c r="G1718" s="28">
        <v>6.9999999999999999E-4</v>
      </c>
      <c r="H1718">
        <f t="shared" si="32"/>
        <v>-7.9587056870636923E-3</v>
      </c>
    </row>
    <row r="1719" spans="1:8" x14ac:dyDescent="0.3">
      <c r="A1719" s="19">
        <v>41607</v>
      </c>
      <c r="B1719" s="20">
        <v>11153.95</v>
      </c>
      <c r="C1719" s="20">
        <v>10941.6</v>
      </c>
      <c r="D1719" s="20">
        <v>11186.15</v>
      </c>
      <c r="E1719" s="20">
        <v>10941.6</v>
      </c>
      <c r="F1719" s="20" t="s">
        <v>1435</v>
      </c>
      <c r="G1719" s="21">
        <v>2.2700000000000001E-2</v>
      </c>
      <c r="H1719" s="15">
        <f t="shared" si="32"/>
        <v>1.9407582072091867E-2</v>
      </c>
    </row>
    <row r="1720" spans="1:8" x14ac:dyDescent="0.3">
      <c r="A1720" s="26">
        <v>41610</v>
      </c>
      <c r="B1720" s="27">
        <v>11284.35</v>
      </c>
      <c r="C1720" s="27">
        <v>11180.3</v>
      </c>
      <c r="D1720" s="27">
        <v>11347.45</v>
      </c>
      <c r="E1720" s="27">
        <v>11180.3</v>
      </c>
      <c r="F1720" s="27" t="s">
        <v>1436</v>
      </c>
      <c r="G1720" s="28">
        <v>1.17E-2</v>
      </c>
      <c r="H1720">
        <f t="shared" si="32"/>
        <v>9.306548124826803E-3</v>
      </c>
    </row>
    <row r="1721" spans="1:8" x14ac:dyDescent="0.3">
      <c r="A1721" s="19">
        <v>41611</v>
      </c>
      <c r="B1721" s="20">
        <v>11211.3</v>
      </c>
      <c r="C1721" s="20">
        <v>11250.7</v>
      </c>
      <c r="D1721" s="20">
        <v>11310.7</v>
      </c>
      <c r="E1721" s="20">
        <v>11174.5</v>
      </c>
      <c r="F1721" s="20" t="s">
        <v>1345</v>
      </c>
      <c r="G1721" s="21">
        <v>-6.4999999999999997E-3</v>
      </c>
      <c r="H1721">
        <f t="shared" si="32"/>
        <v>-3.502004319731346E-3</v>
      </c>
    </row>
    <row r="1722" spans="1:8" x14ac:dyDescent="0.3">
      <c r="A1722" s="26">
        <v>41612</v>
      </c>
      <c r="B1722" s="27">
        <v>11156.75</v>
      </c>
      <c r="C1722" s="27">
        <v>11158.7</v>
      </c>
      <c r="D1722" s="27">
        <v>11216.05</v>
      </c>
      <c r="E1722" s="27">
        <v>11107.75</v>
      </c>
      <c r="F1722" s="27" t="s">
        <v>1437</v>
      </c>
      <c r="G1722" s="28">
        <v>-4.8999999999999998E-3</v>
      </c>
      <c r="H1722">
        <f t="shared" si="32"/>
        <v>-1.7475153915785238E-4</v>
      </c>
    </row>
    <row r="1723" spans="1:8" x14ac:dyDescent="0.3">
      <c r="A1723" s="19">
        <v>41613</v>
      </c>
      <c r="B1723" s="20">
        <v>11665.1</v>
      </c>
      <c r="C1723" s="20">
        <v>11469.35</v>
      </c>
      <c r="D1723" s="20">
        <v>11685.55</v>
      </c>
      <c r="E1723" s="20">
        <v>11469.35</v>
      </c>
      <c r="F1723" s="20" t="s">
        <v>1438</v>
      </c>
      <c r="G1723" s="21">
        <v>4.5600000000000002E-2</v>
      </c>
      <c r="H1723" s="15">
        <f t="shared" si="32"/>
        <v>1.7067227000658276E-2</v>
      </c>
    </row>
    <row r="1724" spans="1:8" x14ac:dyDescent="0.3">
      <c r="A1724" s="26">
        <v>41614</v>
      </c>
      <c r="B1724" s="27">
        <v>11720.2</v>
      </c>
      <c r="C1724" s="27">
        <v>11648.35</v>
      </c>
      <c r="D1724" s="27">
        <v>11770.65</v>
      </c>
      <c r="E1724" s="27">
        <v>11579.5</v>
      </c>
      <c r="F1724" s="27" t="s">
        <v>1439</v>
      </c>
      <c r="G1724" s="28">
        <v>4.7000000000000002E-3</v>
      </c>
      <c r="H1724">
        <f t="shared" si="32"/>
        <v>6.1682555898475199E-3</v>
      </c>
    </row>
    <row r="1725" spans="1:8" x14ac:dyDescent="0.3">
      <c r="A1725" s="19">
        <v>41617</v>
      </c>
      <c r="B1725" s="20">
        <v>12065.9</v>
      </c>
      <c r="C1725" s="20">
        <v>12206.95</v>
      </c>
      <c r="D1725" s="20">
        <v>12225.95</v>
      </c>
      <c r="E1725" s="20">
        <v>12007.3</v>
      </c>
      <c r="F1725" s="20" t="s">
        <v>1440</v>
      </c>
      <c r="G1725" s="21">
        <v>2.9499999999999998E-2</v>
      </c>
      <c r="H1725">
        <f t="shared" si="32"/>
        <v>-1.1554892909367294E-2</v>
      </c>
    </row>
    <row r="1726" spans="1:8" x14ac:dyDescent="0.3">
      <c r="A1726" s="26">
        <v>41618</v>
      </c>
      <c r="B1726" s="27">
        <v>11843.45</v>
      </c>
      <c r="C1726" s="27">
        <v>12041</v>
      </c>
      <c r="D1726" s="27">
        <v>12067.45</v>
      </c>
      <c r="E1726" s="27">
        <v>11774.95</v>
      </c>
      <c r="F1726" s="27" t="s">
        <v>1441</v>
      </c>
      <c r="G1726" s="28">
        <v>-1.84E-2</v>
      </c>
      <c r="H1726">
        <f t="shared" si="32"/>
        <v>-1.6406444647454471E-2</v>
      </c>
    </row>
    <row r="1727" spans="1:8" x14ac:dyDescent="0.3">
      <c r="A1727" s="19">
        <v>41619</v>
      </c>
      <c r="B1727" s="20">
        <v>11784.35</v>
      </c>
      <c r="C1727" s="20">
        <v>11747.45</v>
      </c>
      <c r="D1727" s="20">
        <v>11877.75</v>
      </c>
      <c r="E1727" s="20">
        <v>11687.6</v>
      </c>
      <c r="F1727" s="20" t="s">
        <v>1442</v>
      </c>
      <c r="G1727" s="21">
        <v>-5.0000000000000001E-3</v>
      </c>
      <c r="H1727">
        <f t="shared" si="32"/>
        <v>3.1411072190134569E-3</v>
      </c>
    </row>
    <row r="1728" spans="1:8" x14ac:dyDescent="0.3">
      <c r="A1728" s="26">
        <v>41620</v>
      </c>
      <c r="B1728" s="27">
        <v>11635.5</v>
      </c>
      <c r="C1728" s="27">
        <v>11736.25</v>
      </c>
      <c r="D1728" s="27">
        <v>11781.7</v>
      </c>
      <c r="E1728" s="27">
        <v>11622.7</v>
      </c>
      <c r="F1728" s="27" t="s">
        <v>1443</v>
      </c>
      <c r="G1728" s="28">
        <v>-1.26E-2</v>
      </c>
      <c r="H1728">
        <f t="shared" si="32"/>
        <v>-8.5845137927361807E-3</v>
      </c>
    </row>
    <row r="1729" spans="1:8" x14ac:dyDescent="0.3">
      <c r="A1729" s="19">
        <v>41621</v>
      </c>
      <c r="B1729" s="20">
        <v>11366.9</v>
      </c>
      <c r="C1729" s="20">
        <v>11483.85</v>
      </c>
      <c r="D1729" s="20">
        <v>11534.35</v>
      </c>
      <c r="E1729" s="20">
        <v>11349.85</v>
      </c>
      <c r="F1729" s="20" t="s">
        <v>1444</v>
      </c>
      <c r="G1729" s="21">
        <v>-2.3099999999999999E-2</v>
      </c>
      <c r="H1729">
        <f t="shared" si="32"/>
        <v>-1.0183866908745823E-2</v>
      </c>
    </row>
    <row r="1730" spans="1:8" x14ac:dyDescent="0.3">
      <c r="A1730" s="26">
        <v>41624</v>
      </c>
      <c r="B1730" s="27">
        <v>11372.95</v>
      </c>
      <c r="C1730" s="27">
        <v>11347.2</v>
      </c>
      <c r="D1730" s="27">
        <v>11440.85</v>
      </c>
      <c r="E1730" s="27">
        <v>11309.7</v>
      </c>
      <c r="F1730" s="27" t="s">
        <v>928</v>
      </c>
      <c r="G1730" s="28">
        <v>5.0000000000000001E-4</v>
      </c>
      <c r="H1730">
        <f t="shared" si="32"/>
        <v>2.2692822899041173E-3</v>
      </c>
    </row>
    <row r="1731" spans="1:8" x14ac:dyDescent="0.3">
      <c r="A1731" s="19">
        <v>41625</v>
      </c>
      <c r="B1731" s="20">
        <v>11208.65</v>
      </c>
      <c r="C1731" s="20">
        <v>11412.7</v>
      </c>
      <c r="D1731" s="20">
        <v>11418.1</v>
      </c>
      <c r="E1731" s="20">
        <v>11178</v>
      </c>
      <c r="F1731" s="20" t="s">
        <v>671</v>
      </c>
      <c r="G1731" s="21">
        <v>-1.44E-2</v>
      </c>
      <c r="H1731" s="15">
        <f t="shared" si="32"/>
        <v>-1.7879204745590533E-2</v>
      </c>
    </row>
    <row r="1732" spans="1:8" x14ac:dyDescent="0.3">
      <c r="A1732" s="26">
        <v>41626</v>
      </c>
      <c r="B1732" s="27">
        <v>11357.9</v>
      </c>
      <c r="C1732" s="27">
        <v>11129.65</v>
      </c>
      <c r="D1732" s="27">
        <v>11572.3</v>
      </c>
      <c r="E1732" s="27">
        <v>11117.45</v>
      </c>
      <c r="F1732" s="27" t="s">
        <v>1445</v>
      </c>
      <c r="G1732" s="28">
        <v>1.3299999999999999E-2</v>
      </c>
      <c r="H1732" s="15">
        <f t="shared" si="32"/>
        <v>2.0508281931597133E-2</v>
      </c>
    </row>
    <row r="1733" spans="1:8" x14ac:dyDescent="0.3">
      <c r="A1733" s="19">
        <v>41627</v>
      </c>
      <c r="B1733" s="20">
        <v>11087.45</v>
      </c>
      <c r="C1733" s="20">
        <v>11505.55</v>
      </c>
      <c r="D1733" s="20">
        <v>11505.55</v>
      </c>
      <c r="E1733" s="20">
        <v>11040.15</v>
      </c>
      <c r="F1733" s="20" t="s">
        <v>439</v>
      </c>
      <c r="G1733" s="21">
        <v>-2.3800000000000002E-2</v>
      </c>
      <c r="H1733" s="15">
        <f t="shared" si="32"/>
        <v>-3.6338984229350058E-2</v>
      </c>
    </row>
    <row r="1734" spans="1:8" x14ac:dyDescent="0.3">
      <c r="A1734" s="26">
        <v>41628</v>
      </c>
      <c r="B1734" s="27">
        <v>11292.35</v>
      </c>
      <c r="C1734" s="27">
        <v>11117.7</v>
      </c>
      <c r="D1734" s="27">
        <v>11318.55</v>
      </c>
      <c r="E1734" s="27">
        <v>11074.55</v>
      </c>
      <c r="F1734" s="27" t="s">
        <v>1053</v>
      </c>
      <c r="G1734" s="28">
        <v>1.8499999999999999E-2</v>
      </c>
      <c r="H1734">
        <f t="shared" si="32"/>
        <v>1.570918445361897E-2</v>
      </c>
    </row>
    <row r="1735" spans="1:8" x14ac:dyDescent="0.3">
      <c r="A1735" s="19">
        <v>41631</v>
      </c>
      <c r="B1735" s="20">
        <v>11378.5</v>
      </c>
      <c r="C1735" s="20">
        <v>11258.65</v>
      </c>
      <c r="D1735" s="20">
        <v>11453.45</v>
      </c>
      <c r="E1735" s="20">
        <v>11258.65</v>
      </c>
      <c r="F1735" s="20" t="s">
        <v>477</v>
      </c>
      <c r="G1735" s="21">
        <v>7.6E-3</v>
      </c>
      <c r="H1735">
        <f t="shared" ref="H1735:H1798" si="33">(B1735-C1735)/C1735</f>
        <v>1.0645148397010331E-2</v>
      </c>
    </row>
    <row r="1736" spans="1:8" x14ac:dyDescent="0.3">
      <c r="A1736" s="26">
        <v>41632</v>
      </c>
      <c r="B1736" s="27">
        <v>11330.65</v>
      </c>
      <c r="C1736" s="27">
        <v>11399.15</v>
      </c>
      <c r="D1736" s="27">
        <v>11405</v>
      </c>
      <c r="E1736" s="27">
        <v>11287.3</v>
      </c>
      <c r="F1736" s="27" t="s">
        <v>1446</v>
      </c>
      <c r="G1736" s="28">
        <v>-4.1999999999999997E-3</v>
      </c>
      <c r="H1736">
        <f t="shared" si="33"/>
        <v>-6.0092199857006883E-3</v>
      </c>
    </row>
    <row r="1737" spans="1:8" x14ac:dyDescent="0.3">
      <c r="A1737" s="19">
        <v>41634</v>
      </c>
      <c r="B1737" s="20">
        <v>11385.75</v>
      </c>
      <c r="C1737" s="20">
        <v>11335.8</v>
      </c>
      <c r="D1737" s="20">
        <v>11426.45</v>
      </c>
      <c r="E1737" s="20">
        <v>11317.45</v>
      </c>
      <c r="F1737" s="20" t="s">
        <v>1447</v>
      </c>
      <c r="G1737" s="21">
        <v>4.8999999999999998E-3</v>
      </c>
      <c r="H1737">
        <f t="shared" si="33"/>
        <v>4.4063939025036376E-3</v>
      </c>
    </row>
    <row r="1738" spans="1:8" x14ac:dyDescent="0.3">
      <c r="A1738" s="26">
        <v>41635</v>
      </c>
      <c r="B1738" s="27">
        <v>11459.7</v>
      </c>
      <c r="C1738" s="27">
        <v>11409.25</v>
      </c>
      <c r="D1738" s="27">
        <v>11514.45</v>
      </c>
      <c r="E1738" s="27">
        <v>11409.25</v>
      </c>
      <c r="F1738" s="27" t="s">
        <v>1448</v>
      </c>
      <c r="G1738" s="28">
        <v>6.4999999999999997E-3</v>
      </c>
      <c r="H1738">
        <f t="shared" si="33"/>
        <v>4.4218506913250855E-3</v>
      </c>
    </row>
    <row r="1739" spans="1:8" x14ac:dyDescent="0.3">
      <c r="A1739" s="19">
        <v>41638</v>
      </c>
      <c r="B1739" s="20">
        <v>11376</v>
      </c>
      <c r="C1739" s="20">
        <v>11532.6</v>
      </c>
      <c r="D1739" s="20">
        <v>11552.4</v>
      </c>
      <c r="E1739" s="20">
        <v>11355.05</v>
      </c>
      <c r="F1739" s="20" t="s">
        <v>956</v>
      </c>
      <c r="G1739" s="21">
        <v>-7.3000000000000001E-3</v>
      </c>
      <c r="H1739">
        <f t="shared" si="33"/>
        <v>-1.3578898080224786E-2</v>
      </c>
    </row>
    <row r="1740" spans="1:8" x14ac:dyDescent="0.3">
      <c r="A1740" s="26">
        <v>41639</v>
      </c>
      <c r="B1740" s="27">
        <v>11385.25</v>
      </c>
      <c r="C1740" s="27">
        <v>11410.25</v>
      </c>
      <c r="D1740" s="27">
        <v>11427.85</v>
      </c>
      <c r="E1740" s="27">
        <v>11316.55</v>
      </c>
      <c r="F1740" s="27" t="s">
        <v>785</v>
      </c>
      <c r="G1740" s="28">
        <v>8.0000000000000004E-4</v>
      </c>
      <c r="H1740">
        <f t="shared" si="33"/>
        <v>-2.1910124668609366E-3</v>
      </c>
    </row>
    <row r="1741" spans="1:8" x14ac:dyDescent="0.3">
      <c r="A1741" s="19">
        <v>41640</v>
      </c>
      <c r="B1741" s="20">
        <v>11385.6</v>
      </c>
      <c r="C1741" s="20">
        <v>11418.9</v>
      </c>
      <c r="D1741" s="20">
        <v>11432.55</v>
      </c>
      <c r="E1741" s="20">
        <v>11361</v>
      </c>
      <c r="F1741" s="20" t="s">
        <v>1449</v>
      </c>
      <c r="G1741" s="21">
        <v>0</v>
      </c>
      <c r="H1741">
        <f t="shared" si="33"/>
        <v>-2.9162178493549532E-3</v>
      </c>
    </row>
    <row r="1742" spans="1:8" x14ac:dyDescent="0.3">
      <c r="A1742" s="26">
        <v>41641</v>
      </c>
      <c r="B1742" s="27">
        <v>11183.2</v>
      </c>
      <c r="C1742" s="27">
        <v>11383.8</v>
      </c>
      <c r="D1742" s="27">
        <v>11578.9</v>
      </c>
      <c r="E1742" s="27">
        <v>11150.2</v>
      </c>
      <c r="F1742" s="27" t="s">
        <v>1450</v>
      </c>
      <c r="G1742" s="28">
        <v>-1.78E-2</v>
      </c>
      <c r="H1742" s="15">
        <f t="shared" si="33"/>
        <v>-1.7621532352992724E-2</v>
      </c>
    </row>
    <row r="1743" spans="1:8" x14ac:dyDescent="0.3">
      <c r="A1743" s="19">
        <v>41642</v>
      </c>
      <c r="B1743" s="20">
        <v>11181.65</v>
      </c>
      <c r="C1743" s="20">
        <v>11098.25</v>
      </c>
      <c r="D1743" s="20">
        <v>11208</v>
      </c>
      <c r="E1743" s="20">
        <v>11052.6</v>
      </c>
      <c r="F1743" s="20" t="s">
        <v>1102</v>
      </c>
      <c r="G1743" s="21">
        <v>-1E-4</v>
      </c>
      <c r="H1743">
        <f t="shared" si="33"/>
        <v>7.5146982632396673E-3</v>
      </c>
    </row>
    <row r="1744" spans="1:8" x14ac:dyDescent="0.3">
      <c r="A1744" s="26">
        <v>41645</v>
      </c>
      <c r="B1744" s="27">
        <v>11049.05</v>
      </c>
      <c r="C1744" s="27">
        <v>11174.35</v>
      </c>
      <c r="D1744" s="27">
        <v>11174.35</v>
      </c>
      <c r="E1744" s="27">
        <v>10996.95</v>
      </c>
      <c r="F1744" s="27" t="s">
        <v>904</v>
      </c>
      <c r="G1744" s="28">
        <v>-1.1900000000000001E-2</v>
      </c>
      <c r="H1744">
        <f t="shared" si="33"/>
        <v>-1.1213180184977299E-2</v>
      </c>
    </row>
    <row r="1745" spans="1:8" x14ac:dyDescent="0.3">
      <c r="A1745" s="19">
        <v>41646</v>
      </c>
      <c r="B1745" s="20">
        <v>11036.75</v>
      </c>
      <c r="C1745" s="20">
        <v>11097.8</v>
      </c>
      <c r="D1745" s="20">
        <v>11154.1</v>
      </c>
      <c r="E1745" s="20">
        <v>10892.15</v>
      </c>
      <c r="F1745" s="20" t="s">
        <v>1451</v>
      </c>
      <c r="G1745" s="21">
        <v>-1.1000000000000001E-3</v>
      </c>
      <c r="H1745">
        <f t="shared" si="33"/>
        <v>-5.5010903061867462E-3</v>
      </c>
    </row>
    <row r="1746" spans="1:8" x14ac:dyDescent="0.3">
      <c r="A1746" s="26">
        <v>41647</v>
      </c>
      <c r="B1746" s="27">
        <v>11053.7</v>
      </c>
      <c r="C1746" s="27">
        <v>11071.75</v>
      </c>
      <c r="D1746" s="27">
        <v>11122.75</v>
      </c>
      <c r="E1746" s="27">
        <v>10988.8</v>
      </c>
      <c r="F1746" s="27" t="s">
        <v>1452</v>
      </c>
      <c r="G1746" s="28">
        <v>1.5E-3</v>
      </c>
      <c r="H1746">
        <f t="shared" si="33"/>
        <v>-1.6302752500733193E-3</v>
      </c>
    </row>
    <row r="1747" spans="1:8" x14ac:dyDescent="0.3">
      <c r="A1747" s="19">
        <v>41648</v>
      </c>
      <c r="B1747" s="20">
        <v>10970.45</v>
      </c>
      <c r="C1747" s="20">
        <v>11068.9</v>
      </c>
      <c r="D1747" s="20">
        <v>11090.25</v>
      </c>
      <c r="E1747" s="20">
        <v>10925.15</v>
      </c>
      <c r="F1747" s="20" t="s">
        <v>1148</v>
      </c>
      <c r="G1747" s="21">
        <v>-7.4999999999999997E-3</v>
      </c>
      <c r="H1747">
        <f t="shared" si="33"/>
        <v>-8.8942894054512105E-3</v>
      </c>
    </row>
    <row r="1748" spans="1:8" x14ac:dyDescent="0.3">
      <c r="A1748" s="26">
        <v>41649</v>
      </c>
      <c r="B1748" s="27">
        <v>10805.3</v>
      </c>
      <c r="C1748" s="27">
        <v>10969.35</v>
      </c>
      <c r="D1748" s="27">
        <v>11056.9</v>
      </c>
      <c r="E1748" s="27">
        <v>10788.2</v>
      </c>
      <c r="F1748" s="27" t="s">
        <v>1453</v>
      </c>
      <c r="G1748" s="28">
        <v>-1.5100000000000001E-2</v>
      </c>
      <c r="H1748">
        <f t="shared" si="33"/>
        <v>-1.4955307288034486E-2</v>
      </c>
    </row>
    <row r="1749" spans="1:8" x14ac:dyDescent="0.3">
      <c r="A1749" s="19">
        <v>41652</v>
      </c>
      <c r="B1749" s="20">
        <v>11021.6</v>
      </c>
      <c r="C1749" s="20">
        <v>10814.65</v>
      </c>
      <c r="D1749" s="20">
        <v>11070.2</v>
      </c>
      <c r="E1749" s="20">
        <v>10814.65</v>
      </c>
      <c r="F1749" s="20" t="s">
        <v>1454</v>
      </c>
      <c r="G1749" s="21">
        <v>0.02</v>
      </c>
      <c r="H1749" s="15">
        <f t="shared" si="33"/>
        <v>1.9136079299838713E-2</v>
      </c>
    </row>
    <row r="1750" spans="1:8" x14ac:dyDescent="0.3">
      <c r="A1750" s="26">
        <v>41653</v>
      </c>
      <c r="B1750" s="27">
        <v>10948.9</v>
      </c>
      <c r="C1750" s="27">
        <v>10989.15</v>
      </c>
      <c r="D1750" s="27">
        <v>11065.65</v>
      </c>
      <c r="E1750" s="27">
        <v>10922.6</v>
      </c>
      <c r="F1750" s="27" t="s">
        <v>935</v>
      </c>
      <c r="G1750" s="28">
        <v>-6.6E-3</v>
      </c>
      <c r="H1750">
        <f t="shared" si="33"/>
        <v>-3.6627036667986152E-3</v>
      </c>
    </row>
    <row r="1751" spans="1:8" x14ac:dyDescent="0.3">
      <c r="A1751" s="19">
        <v>41654</v>
      </c>
      <c r="B1751" s="20">
        <v>11125.4</v>
      </c>
      <c r="C1751" s="20">
        <v>11000.2</v>
      </c>
      <c r="D1751" s="20">
        <v>11164.1</v>
      </c>
      <c r="E1751" s="20">
        <v>10986.1</v>
      </c>
      <c r="F1751" s="20" t="s">
        <v>1455</v>
      </c>
      <c r="G1751" s="21">
        <v>1.61E-2</v>
      </c>
      <c r="H1751">
        <f t="shared" si="33"/>
        <v>1.1381611243431837E-2</v>
      </c>
    </row>
    <row r="1752" spans="1:8" x14ac:dyDescent="0.3">
      <c r="A1752" s="26">
        <v>41655</v>
      </c>
      <c r="B1752" s="27">
        <v>11092.55</v>
      </c>
      <c r="C1752" s="27">
        <v>11187.35</v>
      </c>
      <c r="D1752" s="27">
        <v>11192.8</v>
      </c>
      <c r="E1752" s="27">
        <v>11070</v>
      </c>
      <c r="F1752" s="27" t="s">
        <v>1193</v>
      </c>
      <c r="G1752" s="28">
        <v>-3.0000000000000001E-3</v>
      </c>
      <c r="H1752">
        <f t="shared" si="33"/>
        <v>-8.4738566327147262E-3</v>
      </c>
    </row>
    <row r="1753" spans="1:8" x14ac:dyDescent="0.3">
      <c r="A1753" s="19">
        <v>41656</v>
      </c>
      <c r="B1753" s="20">
        <v>10911.35</v>
      </c>
      <c r="C1753" s="20">
        <v>11080.1</v>
      </c>
      <c r="D1753" s="20">
        <v>11081.95</v>
      </c>
      <c r="E1753" s="20">
        <v>10893.75</v>
      </c>
      <c r="F1753" s="20" t="s">
        <v>1456</v>
      </c>
      <c r="G1753" s="21">
        <v>-1.6299999999999999E-2</v>
      </c>
      <c r="H1753">
        <f t="shared" si="33"/>
        <v>-1.5230006949395762E-2</v>
      </c>
    </row>
    <row r="1754" spans="1:8" x14ac:dyDescent="0.3">
      <c r="A1754" s="26">
        <v>41659</v>
      </c>
      <c r="B1754" s="27">
        <v>11007.5</v>
      </c>
      <c r="C1754" s="27">
        <v>10909.9</v>
      </c>
      <c r="D1754" s="27">
        <v>11022.45</v>
      </c>
      <c r="E1754" s="27">
        <v>10876.25</v>
      </c>
      <c r="F1754" s="27" t="s">
        <v>1201</v>
      </c>
      <c r="G1754" s="28">
        <v>8.8000000000000005E-3</v>
      </c>
      <c r="H1754">
        <f t="shared" si="33"/>
        <v>8.9460031714314863E-3</v>
      </c>
    </row>
    <row r="1755" spans="1:8" x14ac:dyDescent="0.3">
      <c r="A1755" s="19">
        <v>41660</v>
      </c>
      <c r="B1755" s="20">
        <v>11171.5</v>
      </c>
      <c r="C1755" s="20">
        <v>11067.05</v>
      </c>
      <c r="D1755" s="20">
        <v>11190.1</v>
      </c>
      <c r="E1755" s="20">
        <v>11036.4</v>
      </c>
      <c r="F1755" s="20" t="s">
        <v>1457</v>
      </c>
      <c r="G1755" s="21">
        <v>1.49E-2</v>
      </c>
      <c r="H1755">
        <f t="shared" si="33"/>
        <v>9.4379260959334896E-3</v>
      </c>
    </row>
    <row r="1756" spans="1:8" x14ac:dyDescent="0.3">
      <c r="A1756" s="26">
        <v>41661</v>
      </c>
      <c r="B1756" s="27">
        <v>11207.35</v>
      </c>
      <c r="C1756" s="27">
        <v>11164.25</v>
      </c>
      <c r="D1756" s="27">
        <v>11248.35</v>
      </c>
      <c r="E1756" s="27">
        <v>11094.8</v>
      </c>
      <c r="F1756" s="27" t="s">
        <v>357</v>
      </c>
      <c r="G1756" s="28">
        <v>3.2000000000000002E-3</v>
      </c>
      <c r="H1756">
        <f t="shared" si="33"/>
        <v>3.8605369818841715E-3</v>
      </c>
    </row>
    <row r="1757" spans="1:8" x14ac:dyDescent="0.3">
      <c r="A1757" s="19">
        <v>41662</v>
      </c>
      <c r="B1757" s="20">
        <v>11199</v>
      </c>
      <c r="C1757" s="20">
        <v>11183.75</v>
      </c>
      <c r="D1757" s="20">
        <v>11221.1</v>
      </c>
      <c r="E1757" s="20">
        <v>11122.35</v>
      </c>
      <c r="F1757" s="20" t="s">
        <v>1103</v>
      </c>
      <c r="G1757" s="21">
        <v>-6.9999999999999999E-4</v>
      </c>
      <c r="H1757">
        <f t="shared" si="33"/>
        <v>1.3635855594053873E-3</v>
      </c>
    </row>
    <row r="1758" spans="1:8" x14ac:dyDescent="0.3">
      <c r="A1758" s="26">
        <v>41663</v>
      </c>
      <c r="B1758" s="27">
        <v>10982.4</v>
      </c>
      <c r="C1758" s="27">
        <v>11063.2</v>
      </c>
      <c r="D1758" s="27">
        <v>11132.7</v>
      </c>
      <c r="E1758" s="27">
        <v>10972.1</v>
      </c>
      <c r="F1758" s="27" t="s">
        <v>1458</v>
      </c>
      <c r="G1758" s="28">
        <v>-1.9300000000000001E-2</v>
      </c>
      <c r="H1758">
        <f t="shared" si="33"/>
        <v>-7.3034926603515338E-3</v>
      </c>
    </row>
    <row r="1759" spans="1:8" x14ac:dyDescent="0.3">
      <c r="A1759" s="19">
        <v>41666</v>
      </c>
      <c r="B1759" s="20">
        <v>10540.4</v>
      </c>
      <c r="C1759" s="20">
        <v>10802.3</v>
      </c>
      <c r="D1759" s="20">
        <v>10802.3</v>
      </c>
      <c r="E1759" s="20">
        <v>10520.9</v>
      </c>
      <c r="F1759" s="20" t="s">
        <v>1459</v>
      </c>
      <c r="G1759" s="21">
        <v>-4.02E-2</v>
      </c>
      <c r="H1759" s="15">
        <f t="shared" si="33"/>
        <v>-2.4244836747729617E-2</v>
      </c>
    </row>
    <row r="1760" spans="1:8" x14ac:dyDescent="0.3">
      <c r="A1760" s="26">
        <v>41667</v>
      </c>
      <c r="B1760" s="27">
        <v>10507.6</v>
      </c>
      <c r="C1760" s="27">
        <v>10541.5</v>
      </c>
      <c r="D1760" s="27">
        <v>10708</v>
      </c>
      <c r="E1760" s="27">
        <v>10333.4</v>
      </c>
      <c r="F1760" s="27" t="s">
        <v>1460</v>
      </c>
      <c r="G1760" s="28">
        <v>-3.0999999999999999E-3</v>
      </c>
      <c r="H1760">
        <f t="shared" si="33"/>
        <v>-3.2158611203338839E-3</v>
      </c>
    </row>
    <row r="1761" spans="1:8" x14ac:dyDescent="0.3">
      <c r="A1761" s="19">
        <v>41668</v>
      </c>
      <c r="B1761" s="20">
        <v>10437.75</v>
      </c>
      <c r="C1761" s="20">
        <v>10609.9</v>
      </c>
      <c r="D1761" s="20">
        <v>10644.2</v>
      </c>
      <c r="E1761" s="20">
        <v>10406.950000000001</v>
      </c>
      <c r="F1761" s="20" t="s">
        <v>1461</v>
      </c>
      <c r="G1761" s="21">
        <v>-6.6E-3</v>
      </c>
      <c r="H1761">
        <f t="shared" si="33"/>
        <v>-1.6225412115100014E-2</v>
      </c>
    </row>
    <row r="1762" spans="1:8" x14ac:dyDescent="0.3">
      <c r="A1762" s="26">
        <v>41669</v>
      </c>
      <c r="B1762" s="27">
        <v>10153.15</v>
      </c>
      <c r="C1762" s="27">
        <v>10287.85</v>
      </c>
      <c r="D1762" s="27">
        <v>10314.25</v>
      </c>
      <c r="E1762" s="27">
        <v>10101.200000000001</v>
      </c>
      <c r="F1762" s="27" t="s">
        <v>1462</v>
      </c>
      <c r="G1762" s="28">
        <v>-2.7300000000000001E-2</v>
      </c>
      <c r="H1762">
        <f t="shared" si="33"/>
        <v>-1.3093114693546341E-2</v>
      </c>
    </row>
    <row r="1763" spans="1:8" x14ac:dyDescent="0.3">
      <c r="A1763" s="19">
        <v>41670</v>
      </c>
      <c r="B1763" s="20">
        <v>10237.75</v>
      </c>
      <c r="C1763" s="20">
        <v>10193.549999999999</v>
      </c>
      <c r="D1763" s="20">
        <v>10266.450000000001</v>
      </c>
      <c r="E1763" s="20">
        <v>10130.299999999999</v>
      </c>
      <c r="F1763" s="20" t="s">
        <v>1463</v>
      </c>
      <c r="G1763" s="21">
        <v>8.3000000000000001E-3</v>
      </c>
      <c r="H1763">
        <f t="shared" si="33"/>
        <v>4.336075263279302E-3</v>
      </c>
    </row>
    <row r="1764" spans="1:8" x14ac:dyDescent="0.3">
      <c r="A1764" s="26">
        <v>41673</v>
      </c>
      <c r="B1764" s="27">
        <v>10102.1</v>
      </c>
      <c r="C1764" s="27">
        <v>10205.450000000001</v>
      </c>
      <c r="D1764" s="27">
        <v>10222.65</v>
      </c>
      <c r="E1764" s="27">
        <v>10089.25</v>
      </c>
      <c r="F1764" s="27" t="s">
        <v>1464</v>
      </c>
      <c r="G1764" s="28">
        <v>-1.3299999999999999E-2</v>
      </c>
      <c r="H1764">
        <f t="shared" si="33"/>
        <v>-1.0126941977080908E-2</v>
      </c>
    </row>
    <row r="1765" spans="1:8" x14ac:dyDescent="0.3">
      <c r="A1765" s="19">
        <v>41674</v>
      </c>
      <c r="B1765" s="20">
        <v>10191.200000000001</v>
      </c>
      <c r="C1765" s="20">
        <v>9983.65</v>
      </c>
      <c r="D1765" s="20">
        <v>10222.1</v>
      </c>
      <c r="E1765" s="20">
        <v>9944</v>
      </c>
      <c r="F1765" s="20" t="s">
        <v>1465</v>
      </c>
      <c r="G1765" s="21">
        <v>8.8000000000000005E-3</v>
      </c>
      <c r="H1765" s="15">
        <f t="shared" si="33"/>
        <v>2.0788989998647898E-2</v>
      </c>
    </row>
    <row r="1766" spans="1:8" x14ac:dyDescent="0.3">
      <c r="A1766" s="26">
        <v>41675</v>
      </c>
      <c r="B1766" s="27">
        <v>10231.65</v>
      </c>
      <c r="C1766" s="27">
        <v>10215.65</v>
      </c>
      <c r="D1766" s="27">
        <v>10254.049999999999</v>
      </c>
      <c r="E1766" s="27">
        <v>10112.5</v>
      </c>
      <c r="F1766" s="27" t="s">
        <v>1466</v>
      </c>
      <c r="G1766" s="28">
        <v>4.0000000000000001E-3</v>
      </c>
      <c r="H1766">
        <f t="shared" si="33"/>
        <v>1.5662243714301097E-3</v>
      </c>
    </row>
    <row r="1767" spans="1:8" x14ac:dyDescent="0.3">
      <c r="A1767" s="19">
        <v>41676</v>
      </c>
      <c r="B1767" s="20">
        <v>10205.200000000001</v>
      </c>
      <c r="C1767" s="20">
        <v>10257.1</v>
      </c>
      <c r="D1767" s="20">
        <v>10321.5</v>
      </c>
      <c r="E1767" s="20">
        <v>10107.799999999999</v>
      </c>
      <c r="F1767" s="20" t="s">
        <v>1467</v>
      </c>
      <c r="G1767" s="21">
        <v>-2.5999999999999999E-3</v>
      </c>
      <c r="H1767">
        <f t="shared" si="33"/>
        <v>-5.0599097210712223E-3</v>
      </c>
    </row>
    <row r="1768" spans="1:8" x14ac:dyDescent="0.3">
      <c r="A1768" s="26">
        <v>41677</v>
      </c>
      <c r="B1768" s="27">
        <v>10263.200000000001</v>
      </c>
      <c r="C1768" s="27">
        <v>10311.950000000001</v>
      </c>
      <c r="D1768" s="27">
        <v>10321.1</v>
      </c>
      <c r="E1768" s="27">
        <v>10180.85</v>
      </c>
      <c r="F1768" s="27" t="s">
        <v>427</v>
      </c>
      <c r="G1768" s="28">
        <v>5.7000000000000002E-3</v>
      </c>
      <c r="H1768">
        <f t="shared" si="33"/>
        <v>-4.7275248619320304E-3</v>
      </c>
    </row>
    <row r="1769" spans="1:8" x14ac:dyDescent="0.3">
      <c r="A1769" s="19">
        <v>41680</v>
      </c>
      <c r="B1769" s="20">
        <v>10213.9</v>
      </c>
      <c r="C1769" s="20">
        <v>10287.35</v>
      </c>
      <c r="D1769" s="20">
        <v>10310.299999999999</v>
      </c>
      <c r="E1769" s="20">
        <v>10187.799999999999</v>
      </c>
      <c r="F1769" s="20" t="s">
        <v>1226</v>
      </c>
      <c r="G1769" s="21">
        <v>-4.7999999999999996E-3</v>
      </c>
      <c r="H1769">
        <f t="shared" si="33"/>
        <v>-7.1398367898439074E-3</v>
      </c>
    </row>
    <row r="1770" spans="1:8" x14ac:dyDescent="0.3">
      <c r="A1770" s="26">
        <v>41681</v>
      </c>
      <c r="B1770" s="27">
        <v>10245.450000000001</v>
      </c>
      <c r="C1770" s="27">
        <v>10242.1</v>
      </c>
      <c r="D1770" s="27">
        <v>10296.799999999999</v>
      </c>
      <c r="E1770" s="27">
        <v>10200.6</v>
      </c>
      <c r="F1770" s="27" t="s">
        <v>354</v>
      </c>
      <c r="G1770" s="28">
        <v>3.0999999999999999E-3</v>
      </c>
      <c r="H1770">
        <f t="shared" si="33"/>
        <v>3.2708136026794932E-4</v>
      </c>
    </row>
    <row r="1771" spans="1:8" x14ac:dyDescent="0.3">
      <c r="A1771" s="19">
        <v>41682</v>
      </c>
      <c r="B1771" s="20">
        <v>10348.799999999999</v>
      </c>
      <c r="C1771" s="20">
        <v>10307.6</v>
      </c>
      <c r="D1771" s="20">
        <v>10395.15</v>
      </c>
      <c r="E1771" s="20">
        <v>10307.6</v>
      </c>
      <c r="F1771" s="20" t="s">
        <v>1468</v>
      </c>
      <c r="G1771" s="21">
        <v>1.01E-2</v>
      </c>
      <c r="H1771">
        <f t="shared" si="33"/>
        <v>3.9970507198570865E-3</v>
      </c>
    </row>
    <row r="1772" spans="1:8" x14ac:dyDescent="0.3">
      <c r="A1772" s="26">
        <v>41683</v>
      </c>
      <c r="B1772" s="27">
        <v>10135.700000000001</v>
      </c>
      <c r="C1772" s="27">
        <v>10360.700000000001</v>
      </c>
      <c r="D1772" s="27">
        <v>10386.65</v>
      </c>
      <c r="E1772" s="27">
        <v>10113.799999999999</v>
      </c>
      <c r="F1772" s="27" t="s">
        <v>724</v>
      </c>
      <c r="G1772" s="28">
        <v>-2.06E-2</v>
      </c>
      <c r="H1772" s="15">
        <f t="shared" si="33"/>
        <v>-2.1716679374945706E-2</v>
      </c>
    </row>
    <row r="1773" spans="1:8" x14ac:dyDescent="0.3">
      <c r="A1773" s="19">
        <v>41684</v>
      </c>
      <c r="B1773" s="20">
        <v>10203.75</v>
      </c>
      <c r="C1773" s="20">
        <v>10169</v>
      </c>
      <c r="D1773" s="20">
        <v>10229.450000000001</v>
      </c>
      <c r="E1773" s="20">
        <v>10064.75</v>
      </c>
      <c r="F1773" s="20" t="s">
        <v>1469</v>
      </c>
      <c r="G1773" s="21">
        <v>6.7000000000000002E-3</v>
      </c>
      <c r="H1773">
        <f t="shared" si="33"/>
        <v>3.4172485003441831E-3</v>
      </c>
    </row>
    <row r="1774" spans="1:8" x14ac:dyDescent="0.3">
      <c r="A1774" s="26">
        <v>41687</v>
      </c>
      <c r="B1774" s="27">
        <v>10326.549999999999</v>
      </c>
      <c r="C1774" s="27">
        <v>10217.15</v>
      </c>
      <c r="D1774" s="27">
        <v>10358</v>
      </c>
      <c r="E1774" s="27">
        <v>10205.799999999999</v>
      </c>
      <c r="F1774" s="27" t="s">
        <v>1470</v>
      </c>
      <c r="G1774" s="28">
        <v>1.2E-2</v>
      </c>
      <c r="H1774">
        <f t="shared" si="33"/>
        <v>1.0707486921499601E-2</v>
      </c>
    </row>
    <row r="1775" spans="1:8" x14ac:dyDescent="0.3">
      <c r="A1775" s="19">
        <v>41688</v>
      </c>
      <c r="B1775" s="20">
        <v>10575.2</v>
      </c>
      <c r="C1775" s="20">
        <v>10324.35</v>
      </c>
      <c r="D1775" s="20">
        <v>10618.85</v>
      </c>
      <c r="E1775" s="20">
        <v>10296.25</v>
      </c>
      <c r="F1775" s="20" t="s">
        <v>1058</v>
      </c>
      <c r="G1775" s="21">
        <v>2.41E-2</v>
      </c>
      <c r="H1775" s="15">
        <f t="shared" si="33"/>
        <v>2.4296929104495716E-2</v>
      </c>
    </row>
    <row r="1776" spans="1:8" x14ac:dyDescent="0.3">
      <c r="A1776" s="26">
        <v>41689</v>
      </c>
      <c r="B1776" s="27">
        <v>10609.6</v>
      </c>
      <c r="C1776" s="27">
        <v>10548.35</v>
      </c>
      <c r="D1776" s="27">
        <v>10630.15</v>
      </c>
      <c r="E1776" s="27">
        <v>10520.3</v>
      </c>
      <c r="F1776" s="27" t="s">
        <v>1471</v>
      </c>
      <c r="G1776" s="28">
        <v>3.3E-3</v>
      </c>
      <c r="H1776">
        <f t="shared" si="33"/>
        <v>5.8065953442955533E-3</v>
      </c>
    </row>
    <row r="1777" spans="1:8" x14ac:dyDescent="0.3">
      <c r="A1777" s="19">
        <v>41690</v>
      </c>
      <c r="B1777" s="20">
        <v>10428.299999999999</v>
      </c>
      <c r="C1777" s="20">
        <v>10515.3</v>
      </c>
      <c r="D1777" s="20">
        <v>10525.7</v>
      </c>
      <c r="E1777" s="20">
        <v>10419.1</v>
      </c>
      <c r="F1777" s="20" t="s">
        <v>1472</v>
      </c>
      <c r="G1777" s="21">
        <v>-1.7100000000000001E-2</v>
      </c>
      <c r="H1777">
        <f t="shared" si="33"/>
        <v>-8.2736583834983318E-3</v>
      </c>
    </row>
    <row r="1778" spans="1:8" x14ac:dyDescent="0.3">
      <c r="A1778" s="26">
        <v>41691</v>
      </c>
      <c r="B1778" s="27">
        <v>10554.35</v>
      </c>
      <c r="C1778" s="27">
        <v>10429.299999999999</v>
      </c>
      <c r="D1778" s="27">
        <v>10584.75</v>
      </c>
      <c r="E1778" s="27">
        <v>10429.299999999999</v>
      </c>
      <c r="F1778" s="27" t="s">
        <v>1168</v>
      </c>
      <c r="G1778" s="28">
        <v>1.21E-2</v>
      </c>
      <c r="H1778">
        <f t="shared" si="33"/>
        <v>1.1990258214837152E-2</v>
      </c>
    </row>
    <row r="1779" spans="1:8" x14ac:dyDescent="0.3">
      <c r="A1779" s="19">
        <v>41694</v>
      </c>
      <c r="B1779" s="20">
        <v>10683.5</v>
      </c>
      <c r="C1779" s="20">
        <v>10508.95</v>
      </c>
      <c r="D1779" s="20">
        <v>10711.65</v>
      </c>
      <c r="E1779" s="20">
        <v>10471.450000000001</v>
      </c>
      <c r="F1779" s="20" t="s">
        <v>1473</v>
      </c>
      <c r="G1779" s="21">
        <v>1.2200000000000001E-2</v>
      </c>
      <c r="H1779" s="15">
        <f t="shared" si="33"/>
        <v>1.6609651773012456E-2</v>
      </c>
    </row>
    <row r="1780" spans="1:8" x14ac:dyDescent="0.3">
      <c r="A1780" s="26">
        <v>41695</v>
      </c>
      <c r="B1780" s="27">
        <v>10666.75</v>
      </c>
      <c r="C1780" s="27">
        <v>10742.15</v>
      </c>
      <c r="D1780" s="27">
        <v>10768.95</v>
      </c>
      <c r="E1780" s="27">
        <v>10611.75</v>
      </c>
      <c r="F1780" s="27" t="s">
        <v>1217</v>
      </c>
      <c r="G1780" s="28">
        <v>-1.6000000000000001E-3</v>
      </c>
      <c r="H1780">
        <f t="shared" si="33"/>
        <v>-7.0190790484213721E-3</v>
      </c>
    </row>
    <row r="1781" spans="1:8" x14ac:dyDescent="0.3">
      <c r="A1781" s="19">
        <v>41696</v>
      </c>
      <c r="B1781" s="20">
        <v>10730.4</v>
      </c>
      <c r="C1781" s="20">
        <v>10659.2</v>
      </c>
      <c r="D1781" s="20">
        <v>10758.65</v>
      </c>
      <c r="E1781" s="20">
        <v>10659.2</v>
      </c>
      <c r="F1781" s="20" t="s">
        <v>1474</v>
      </c>
      <c r="G1781" s="21">
        <v>6.0000000000000001E-3</v>
      </c>
      <c r="H1781">
        <f t="shared" si="33"/>
        <v>6.6796757730410257E-3</v>
      </c>
    </row>
    <row r="1782" spans="1:8" x14ac:dyDescent="0.3">
      <c r="A1782" s="26">
        <v>41698</v>
      </c>
      <c r="B1782" s="27">
        <v>10764.7</v>
      </c>
      <c r="C1782" s="27">
        <v>10793.6</v>
      </c>
      <c r="D1782" s="27">
        <v>10793.6</v>
      </c>
      <c r="E1782" s="27">
        <v>10688.95</v>
      </c>
      <c r="F1782" s="27" t="s">
        <v>1005</v>
      </c>
      <c r="G1782" s="28">
        <v>3.2000000000000002E-3</v>
      </c>
      <c r="H1782">
        <f t="shared" si="33"/>
        <v>-2.6775126000592605E-3</v>
      </c>
    </row>
    <row r="1783" spans="1:8" x14ac:dyDescent="0.3">
      <c r="A1783" s="19">
        <v>41701</v>
      </c>
      <c r="B1783" s="20">
        <v>10651.95</v>
      </c>
      <c r="C1783" s="20">
        <v>10705.45</v>
      </c>
      <c r="D1783" s="20">
        <v>10836.2</v>
      </c>
      <c r="E1783" s="20">
        <v>10613</v>
      </c>
      <c r="F1783" s="20" t="s">
        <v>540</v>
      </c>
      <c r="G1783" s="21">
        <v>-1.0500000000000001E-2</v>
      </c>
      <c r="H1783">
        <f t="shared" si="33"/>
        <v>-4.997454567533359E-3</v>
      </c>
    </row>
    <row r="1784" spans="1:8" x14ac:dyDescent="0.3">
      <c r="A1784" s="26">
        <v>41702</v>
      </c>
      <c r="B1784" s="27">
        <v>10929.05</v>
      </c>
      <c r="C1784" s="27">
        <v>10661.4</v>
      </c>
      <c r="D1784" s="27">
        <v>10936.75</v>
      </c>
      <c r="E1784" s="27">
        <v>10661.4</v>
      </c>
      <c r="F1784" s="27" t="s">
        <v>1475</v>
      </c>
      <c r="G1784" s="28">
        <v>2.5999999999999999E-2</v>
      </c>
      <c r="H1784" s="15">
        <f t="shared" si="33"/>
        <v>2.5104582887800819E-2</v>
      </c>
    </row>
    <row r="1785" spans="1:8" x14ac:dyDescent="0.3">
      <c r="A1785" s="19">
        <v>41703</v>
      </c>
      <c r="B1785" s="20">
        <v>11098.8</v>
      </c>
      <c r="C1785" s="20">
        <v>10987.6</v>
      </c>
      <c r="D1785" s="20">
        <v>11122.55</v>
      </c>
      <c r="E1785" s="20">
        <v>10899.4</v>
      </c>
      <c r="F1785" s="20" t="s">
        <v>1476</v>
      </c>
      <c r="G1785" s="21">
        <v>1.55E-2</v>
      </c>
      <c r="H1785">
        <f t="shared" si="33"/>
        <v>1.0120499472132121E-2</v>
      </c>
    </row>
    <row r="1786" spans="1:8" x14ac:dyDescent="0.3">
      <c r="A1786" s="26">
        <v>41704</v>
      </c>
      <c r="B1786" s="27">
        <v>11278.35</v>
      </c>
      <c r="C1786" s="27">
        <v>11147.6</v>
      </c>
      <c r="D1786" s="27">
        <v>11303.2</v>
      </c>
      <c r="E1786" s="27">
        <v>11117.25</v>
      </c>
      <c r="F1786" s="27" t="s">
        <v>1477</v>
      </c>
      <c r="G1786" s="28">
        <v>1.6199999999999999E-2</v>
      </c>
      <c r="H1786">
        <f t="shared" si="33"/>
        <v>1.1728982023036348E-2</v>
      </c>
    </row>
    <row r="1787" spans="1:8" x14ac:dyDescent="0.3">
      <c r="A1787" s="19">
        <v>41705</v>
      </c>
      <c r="B1787" s="20">
        <v>11884.75</v>
      </c>
      <c r="C1787" s="20">
        <v>11357.9</v>
      </c>
      <c r="D1787" s="20">
        <v>11947.5</v>
      </c>
      <c r="E1787" s="20">
        <v>11332.6</v>
      </c>
      <c r="F1787" s="20" t="s">
        <v>1478</v>
      </c>
      <c r="G1787" s="21">
        <v>5.3800000000000001E-2</v>
      </c>
      <c r="H1787" s="15">
        <f t="shared" si="33"/>
        <v>4.6386215761716545E-2</v>
      </c>
    </row>
    <row r="1788" spans="1:8" x14ac:dyDescent="0.3">
      <c r="A1788" s="26">
        <v>41708</v>
      </c>
      <c r="B1788" s="27">
        <v>12108.1</v>
      </c>
      <c r="C1788" s="27">
        <v>11784.55</v>
      </c>
      <c r="D1788" s="27">
        <v>12157.9</v>
      </c>
      <c r="E1788" s="27">
        <v>11784.55</v>
      </c>
      <c r="F1788" s="27" t="s">
        <v>1479</v>
      </c>
      <c r="G1788" s="28">
        <v>1.8800000000000001E-2</v>
      </c>
      <c r="H1788" s="15">
        <f t="shared" si="33"/>
        <v>2.7455439537360453E-2</v>
      </c>
    </row>
    <row r="1789" spans="1:8" x14ac:dyDescent="0.3">
      <c r="A1789" s="19">
        <v>41709</v>
      </c>
      <c r="B1789" s="20">
        <v>12043.15</v>
      </c>
      <c r="C1789" s="20">
        <v>12132</v>
      </c>
      <c r="D1789" s="20">
        <v>12285.45</v>
      </c>
      <c r="E1789" s="20">
        <v>11994.85</v>
      </c>
      <c r="F1789" s="20" t="s">
        <v>1480</v>
      </c>
      <c r="G1789" s="21">
        <v>-5.4000000000000003E-3</v>
      </c>
      <c r="H1789">
        <f t="shared" si="33"/>
        <v>-7.3236069897791266E-3</v>
      </c>
    </row>
    <row r="1790" spans="1:8" x14ac:dyDescent="0.3">
      <c r="A1790" s="26">
        <v>41710</v>
      </c>
      <c r="B1790" s="27">
        <v>12024.1</v>
      </c>
      <c r="C1790" s="27">
        <v>11997.85</v>
      </c>
      <c r="D1790" s="27">
        <v>12142.9</v>
      </c>
      <c r="E1790" s="27">
        <v>11887.75</v>
      </c>
      <c r="F1790" s="27" t="s">
        <v>1481</v>
      </c>
      <c r="G1790" s="28">
        <v>-1.6000000000000001E-3</v>
      </c>
      <c r="H1790">
        <f t="shared" si="33"/>
        <v>2.1878919973161858E-3</v>
      </c>
    </row>
    <row r="1791" spans="1:8" x14ac:dyDescent="0.3">
      <c r="A1791" s="19">
        <v>41711</v>
      </c>
      <c r="B1791" s="20">
        <v>12141.45</v>
      </c>
      <c r="C1791" s="20">
        <v>12062.35</v>
      </c>
      <c r="D1791" s="20">
        <v>12308.7</v>
      </c>
      <c r="E1791" s="20">
        <v>12062.35</v>
      </c>
      <c r="F1791" s="20" t="s">
        <v>1482</v>
      </c>
      <c r="G1791" s="21">
        <v>9.7999999999999997E-3</v>
      </c>
      <c r="H1791">
        <f t="shared" si="33"/>
        <v>6.5575944985844679E-3</v>
      </c>
    </row>
    <row r="1792" spans="1:8" x14ac:dyDescent="0.3">
      <c r="A1792" s="26">
        <v>41712</v>
      </c>
      <c r="B1792" s="27">
        <v>12055.85</v>
      </c>
      <c r="C1792" s="27">
        <v>11984.5</v>
      </c>
      <c r="D1792" s="27">
        <v>12090.05</v>
      </c>
      <c r="E1792" s="27">
        <v>11867.15</v>
      </c>
      <c r="F1792" s="27" t="s">
        <v>1483</v>
      </c>
      <c r="G1792" s="28">
        <v>-7.1000000000000004E-3</v>
      </c>
      <c r="H1792">
        <f t="shared" si="33"/>
        <v>5.9535233009303992E-3</v>
      </c>
    </row>
    <row r="1793" spans="1:8" x14ac:dyDescent="0.3">
      <c r="A1793" s="19">
        <v>41716</v>
      </c>
      <c r="B1793" s="20">
        <v>12114.85</v>
      </c>
      <c r="C1793" s="20">
        <v>12093.2</v>
      </c>
      <c r="D1793" s="20">
        <v>12268.75</v>
      </c>
      <c r="E1793" s="20">
        <v>12052.35</v>
      </c>
      <c r="F1793" s="20" t="s">
        <v>1484</v>
      </c>
      <c r="G1793" s="21">
        <v>4.8999999999999998E-3</v>
      </c>
      <c r="H1793">
        <f t="shared" si="33"/>
        <v>1.7902622961664106E-3</v>
      </c>
    </row>
    <row r="1794" spans="1:8" x14ac:dyDescent="0.3">
      <c r="A1794" s="26">
        <v>41717</v>
      </c>
      <c r="B1794" s="27">
        <v>12186.55</v>
      </c>
      <c r="C1794" s="27">
        <v>12190.85</v>
      </c>
      <c r="D1794" s="27">
        <v>12256.45</v>
      </c>
      <c r="E1794" s="27">
        <v>12132.4</v>
      </c>
      <c r="F1794" s="27" t="s">
        <v>1485</v>
      </c>
      <c r="G1794" s="28">
        <v>5.8999999999999999E-3</v>
      </c>
      <c r="H1794">
        <f t="shared" si="33"/>
        <v>-3.5272355906282917E-4</v>
      </c>
    </row>
    <row r="1795" spans="1:8" x14ac:dyDescent="0.3">
      <c r="A1795" s="19">
        <v>41718</v>
      </c>
      <c r="B1795" s="20">
        <v>12017.25</v>
      </c>
      <c r="C1795" s="20">
        <v>12160.65</v>
      </c>
      <c r="D1795" s="20">
        <v>12160.65</v>
      </c>
      <c r="E1795" s="20">
        <v>11989.95</v>
      </c>
      <c r="F1795" s="20" t="s">
        <v>1486</v>
      </c>
      <c r="G1795" s="21">
        <v>-1.3899999999999999E-2</v>
      </c>
      <c r="H1795">
        <f t="shared" si="33"/>
        <v>-1.1792132821847486E-2</v>
      </c>
    </row>
    <row r="1796" spans="1:8" x14ac:dyDescent="0.3">
      <c r="A1796" s="26">
        <v>41719</v>
      </c>
      <c r="B1796" s="27">
        <v>12092.35</v>
      </c>
      <c r="C1796" s="27">
        <v>12083.45</v>
      </c>
      <c r="D1796" s="27">
        <v>12123.15</v>
      </c>
      <c r="E1796" s="27">
        <v>12043.4</v>
      </c>
      <c r="F1796" s="27" t="s">
        <v>1487</v>
      </c>
      <c r="G1796" s="28">
        <v>6.1999999999999998E-3</v>
      </c>
      <c r="H1796">
        <f t="shared" si="33"/>
        <v>7.3654461267267507E-4</v>
      </c>
    </row>
    <row r="1797" spans="1:8" x14ac:dyDescent="0.3">
      <c r="A1797" s="19">
        <v>41720</v>
      </c>
      <c r="B1797" s="20">
        <v>12075.8</v>
      </c>
      <c r="C1797" s="20">
        <v>12111.85</v>
      </c>
      <c r="D1797" s="20">
        <v>12111.85</v>
      </c>
      <c r="E1797" s="20">
        <v>12061.65</v>
      </c>
      <c r="F1797" s="20" t="s">
        <v>1488</v>
      </c>
      <c r="G1797" s="21">
        <v>-1.4E-3</v>
      </c>
      <c r="H1797">
        <f t="shared" si="33"/>
        <v>-2.9764239154217637E-3</v>
      </c>
    </row>
    <row r="1798" spans="1:8" x14ac:dyDescent="0.3">
      <c r="A1798" s="26">
        <v>41722</v>
      </c>
      <c r="B1798" s="27">
        <v>12408.15</v>
      </c>
      <c r="C1798" s="27">
        <v>12134.65</v>
      </c>
      <c r="D1798" s="27">
        <v>12423</v>
      </c>
      <c r="E1798" s="27">
        <v>12134.65</v>
      </c>
      <c r="F1798" s="27" t="s">
        <v>1489</v>
      </c>
      <c r="G1798" s="28">
        <v>2.75E-2</v>
      </c>
      <c r="H1798" s="15">
        <f t="shared" si="33"/>
        <v>2.2538762963909137E-2</v>
      </c>
    </row>
    <row r="1799" spans="1:8" x14ac:dyDescent="0.3">
      <c r="A1799" s="19">
        <v>41723</v>
      </c>
      <c r="B1799" s="20">
        <v>12450</v>
      </c>
      <c r="C1799" s="20">
        <v>12403.65</v>
      </c>
      <c r="D1799" s="20">
        <v>12523.7</v>
      </c>
      <c r="E1799" s="20">
        <v>12394.3</v>
      </c>
      <c r="F1799" s="20" t="s">
        <v>1490</v>
      </c>
      <c r="G1799" s="21">
        <v>3.3999999999999998E-3</v>
      </c>
      <c r="H1799">
        <f t="shared" ref="H1799:H1862" si="34">(B1799-C1799)/C1799</f>
        <v>3.7368032796798009E-3</v>
      </c>
    </row>
    <row r="1800" spans="1:8" x14ac:dyDescent="0.3">
      <c r="A1800" s="26">
        <v>41724</v>
      </c>
      <c r="B1800" s="27">
        <v>12518.35</v>
      </c>
      <c r="C1800" s="27">
        <v>12529.45</v>
      </c>
      <c r="D1800" s="27">
        <v>12570.6</v>
      </c>
      <c r="E1800" s="27">
        <v>12469.15</v>
      </c>
      <c r="F1800" s="27" t="s">
        <v>1491</v>
      </c>
      <c r="G1800" s="28">
        <v>5.4999999999999997E-3</v>
      </c>
      <c r="H1800">
        <f t="shared" si="34"/>
        <v>-8.8591278946804236E-4</v>
      </c>
    </row>
    <row r="1801" spans="1:8" x14ac:dyDescent="0.3">
      <c r="A1801" s="19">
        <v>41725</v>
      </c>
      <c r="B1801" s="20">
        <v>12604.95</v>
      </c>
      <c r="C1801" s="20">
        <v>12560.9</v>
      </c>
      <c r="D1801" s="20">
        <v>12767.5</v>
      </c>
      <c r="E1801" s="20">
        <v>12513.1</v>
      </c>
      <c r="F1801" s="20" t="s">
        <v>1492</v>
      </c>
      <c r="G1801" s="21">
        <v>6.8999999999999999E-3</v>
      </c>
      <c r="H1801">
        <f t="shared" si="34"/>
        <v>3.5069143134648863E-3</v>
      </c>
    </row>
    <row r="1802" spans="1:8" x14ac:dyDescent="0.3">
      <c r="A1802" s="26">
        <v>41726</v>
      </c>
      <c r="B1802" s="27">
        <v>12754.7</v>
      </c>
      <c r="C1802" s="27">
        <v>12693.25</v>
      </c>
      <c r="D1802" s="27">
        <v>12787.5</v>
      </c>
      <c r="E1802" s="27">
        <v>12633.3</v>
      </c>
      <c r="F1802" s="27" t="s">
        <v>1493</v>
      </c>
      <c r="G1802" s="28">
        <v>1.1900000000000001E-2</v>
      </c>
      <c r="H1802">
        <f t="shared" si="34"/>
        <v>4.8411557323775022E-3</v>
      </c>
    </row>
    <row r="1803" spans="1:8" x14ac:dyDescent="0.3">
      <c r="A1803" s="19">
        <v>41729</v>
      </c>
      <c r="B1803" s="20">
        <v>12742.05</v>
      </c>
      <c r="C1803" s="20">
        <v>12855.5</v>
      </c>
      <c r="D1803" s="20">
        <v>12869.35</v>
      </c>
      <c r="E1803" s="20">
        <v>12660.05</v>
      </c>
      <c r="F1803" s="20" t="s">
        <v>1494</v>
      </c>
      <c r="G1803" s="21">
        <v>-1E-3</v>
      </c>
      <c r="H1803">
        <f t="shared" si="34"/>
        <v>-8.8250165298899876E-3</v>
      </c>
    </row>
    <row r="1804" spans="1:8" x14ac:dyDescent="0.3">
      <c r="A1804" s="26">
        <v>41730</v>
      </c>
      <c r="B1804" s="27">
        <v>12588.5</v>
      </c>
      <c r="C1804" s="27">
        <v>12806.15</v>
      </c>
      <c r="D1804" s="27">
        <v>12806.15</v>
      </c>
      <c r="E1804" s="27">
        <v>12509.95</v>
      </c>
      <c r="F1804" s="27" t="s">
        <v>1495</v>
      </c>
      <c r="G1804" s="28">
        <v>-1.21E-2</v>
      </c>
      <c r="H1804">
        <f t="shared" si="34"/>
        <v>-1.6995740327889308E-2</v>
      </c>
    </row>
    <row r="1805" spans="1:8" x14ac:dyDescent="0.3">
      <c r="A1805" s="19">
        <v>41731</v>
      </c>
      <c r="B1805" s="20">
        <v>12715.3</v>
      </c>
      <c r="C1805" s="20">
        <v>12674.35</v>
      </c>
      <c r="D1805" s="20">
        <v>12740.15</v>
      </c>
      <c r="E1805" s="20">
        <v>12542.35</v>
      </c>
      <c r="F1805" s="20" t="s">
        <v>1496</v>
      </c>
      <c r="G1805" s="21">
        <v>1.01E-2</v>
      </c>
      <c r="H1805">
        <f t="shared" si="34"/>
        <v>3.2309349197393875E-3</v>
      </c>
    </row>
    <row r="1806" spans="1:8" x14ac:dyDescent="0.3">
      <c r="A1806" s="26">
        <v>41732</v>
      </c>
      <c r="B1806" s="27">
        <v>12563.85</v>
      </c>
      <c r="C1806" s="27">
        <v>12749.85</v>
      </c>
      <c r="D1806" s="27">
        <v>12754.75</v>
      </c>
      <c r="E1806" s="27">
        <v>12518</v>
      </c>
      <c r="F1806" s="27" t="s">
        <v>1497</v>
      </c>
      <c r="G1806" s="28">
        <v>-1.1900000000000001E-2</v>
      </c>
      <c r="H1806">
        <f t="shared" si="34"/>
        <v>-1.4588406922434381E-2</v>
      </c>
    </row>
    <row r="1807" spans="1:8" x14ac:dyDescent="0.3">
      <c r="A1807" s="19">
        <v>41733</v>
      </c>
      <c r="B1807" s="20">
        <v>12551.7</v>
      </c>
      <c r="C1807" s="20">
        <v>12523.3</v>
      </c>
      <c r="D1807" s="20">
        <v>12656.5</v>
      </c>
      <c r="E1807" s="20">
        <v>12430.85</v>
      </c>
      <c r="F1807" s="20" t="s">
        <v>1303</v>
      </c>
      <c r="G1807" s="21">
        <v>-1E-3</v>
      </c>
      <c r="H1807">
        <f t="shared" si="34"/>
        <v>2.2677728713678866E-3</v>
      </c>
    </row>
    <row r="1808" spans="1:8" x14ac:dyDescent="0.3">
      <c r="A1808" s="26">
        <v>41736</v>
      </c>
      <c r="B1808" s="27">
        <v>12506.45</v>
      </c>
      <c r="C1808" s="27">
        <v>12562.35</v>
      </c>
      <c r="D1808" s="27">
        <v>12615.35</v>
      </c>
      <c r="E1808" s="27">
        <v>12439.55</v>
      </c>
      <c r="F1808" s="27" t="s">
        <v>1498</v>
      </c>
      <c r="G1808" s="28">
        <v>-3.5999999999999999E-3</v>
      </c>
      <c r="H1808">
        <f t="shared" si="34"/>
        <v>-4.4498043757736118E-3</v>
      </c>
    </row>
    <row r="1809" spans="1:8" x14ac:dyDescent="0.3">
      <c r="A1809" s="19">
        <v>41738</v>
      </c>
      <c r="B1809" s="20">
        <v>12937.4</v>
      </c>
      <c r="C1809" s="20">
        <v>12593.15</v>
      </c>
      <c r="D1809" s="20">
        <v>12957.55</v>
      </c>
      <c r="E1809" s="20">
        <v>12548.45</v>
      </c>
      <c r="F1809" s="20" t="s">
        <v>1499</v>
      </c>
      <c r="G1809" s="21">
        <v>3.4500000000000003E-2</v>
      </c>
      <c r="H1809" s="15">
        <f t="shared" si="34"/>
        <v>2.7336289967164688E-2</v>
      </c>
    </row>
    <row r="1810" spans="1:8" x14ac:dyDescent="0.3">
      <c r="A1810" s="26">
        <v>41739</v>
      </c>
      <c r="B1810" s="27">
        <v>12949.4</v>
      </c>
      <c r="C1810" s="27">
        <v>12937.4</v>
      </c>
      <c r="D1810" s="27">
        <v>13055.6</v>
      </c>
      <c r="E1810" s="27">
        <v>12881.2</v>
      </c>
      <c r="F1810" s="27" t="s">
        <v>1500</v>
      </c>
      <c r="G1810" s="28">
        <v>8.9999999999999998E-4</v>
      </c>
      <c r="H1810">
        <f t="shared" si="34"/>
        <v>9.2754340130165257E-4</v>
      </c>
    </row>
    <row r="1811" spans="1:8" x14ac:dyDescent="0.3">
      <c r="A1811" s="19">
        <v>41740</v>
      </c>
      <c r="B1811" s="20">
        <v>12840.2</v>
      </c>
      <c r="C1811" s="20">
        <v>12822.25</v>
      </c>
      <c r="D1811" s="20">
        <v>12934.9</v>
      </c>
      <c r="E1811" s="20">
        <v>12777.95</v>
      </c>
      <c r="F1811" s="20" t="s">
        <v>443</v>
      </c>
      <c r="G1811" s="21">
        <v>-8.3999999999999995E-3</v>
      </c>
      <c r="H1811">
        <f t="shared" si="34"/>
        <v>1.3999103121527601E-3</v>
      </c>
    </row>
    <row r="1812" spans="1:8" x14ac:dyDescent="0.3">
      <c r="A1812" s="26">
        <v>41744</v>
      </c>
      <c r="B1812" s="27">
        <v>12579.9</v>
      </c>
      <c r="C1812" s="27">
        <v>12830.5</v>
      </c>
      <c r="D1812" s="27">
        <v>12831.6</v>
      </c>
      <c r="E1812" s="27">
        <v>12537.7</v>
      </c>
      <c r="F1812" s="27" t="s">
        <v>1501</v>
      </c>
      <c r="G1812" s="28">
        <v>-2.0299999999999999E-2</v>
      </c>
      <c r="H1812" s="15">
        <f t="shared" si="34"/>
        <v>-1.9531584895366539E-2</v>
      </c>
    </row>
    <row r="1813" spans="1:8" x14ac:dyDescent="0.3">
      <c r="A1813" s="19">
        <v>41745</v>
      </c>
      <c r="B1813" s="20">
        <v>12563.15</v>
      </c>
      <c r="C1813" s="20">
        <v>12557.4</v>
      </c>
      <c r="D1813" s="20">
        <v>12727.05</v>
      </c>
      <c r="E1813" s="20">
        <v>12514.75</v>
      </c>
      <c r="F1813" s="20" t="s">
        <v>964</v>
      </c>
      <c r="G1813" s="21">
        <v>-1.2999999999999999E-3</v>
      </c>
      <c r="H1813">
        <f t="shared" si="34"/>
        <v>4.5789733543567937E-4</v>
      </c>
    </row>
    <row r="1814" spans="1:8" x14ac:dyDescent="0.3">
      <c r="A1814" s="26">
        <v>41746</v>
      </c>
      <c r="B1814" s="27">
        <v>12787.25</v>
      </c>
      <c r="C1814" s="27">
        <v>12564.55</v>
      </c>
      <c r="D1814" s="27">
        <v>12819.1</v>
      </c>
      <c r="E1814" s="27">
        <v>12514.8</v>
      </c>
      <c r="F1814" s="27" t="s">
        <v>1502</v>
      </c>
      <c r="G1814" s="28">
        <v>1.78E-2</v>
      </c>
      <c r="H1814" s="15">
        <f t="shared" si="34"/>
        <v>1.7724470832620406E-2</v>
      </c>
    </row>
    <row r="1815" spans="1:8" x14ac:dyDescent="0.3">
      <c r="A1815" s="19">
        <v>41750</v>
      </c>
      <c r="B1815" s="20">
        <v>12958.5</v>
      </c>
      <c r="C1815" s="20">
        <v>12845.3</v>
      </c>
      <c r="D1815" s="20">
        <v>13002.75</v>
      </c>
      <c r="E1815" s="20">
        <v>12838.85</v>
      </c>
      <c r="F1815" s="20" t="s">
        <v>1503</v>
      </c>
      <c r="G1815" s="21">
        <v>1.34E-2</v>
      </c>
      <c r="H1815">
        <f t="shared" si="34"/>
        <v>8.8125617930294147E-3</v>
      </c>
    </row>
    <row r="1816" spans="1:8" x14ac:dyDescent="0.3">
      <c r="A1816" s="26">
        <v>41751</v>
      </c>
      <c r="B1816" s="27">
        <v>12987.1</v>
      </c>
      <c r="C1816" s="27">
        <v>12989.55</v>
      </c>
      <c r="D1816" s="27">
        <v>13040.15</v>
      </c>
      <c r="E1816" s="27">
        <v>12913.9</v>
      </c>
      <c r="F1816" s="27" t="s">
        <v>435</v>
      </c>
      <c r="G1816" s="28">
        <v>2.2000000000000001E-3</v>
      </c>
      <c r="H1816">
        <f t="shared" si="34"/>
        <v>-1.8861315442019998E-4</v>
      </c>
    </row>
    <row r="1817" spans="1:8" x14ac:dyDescent="0.3">
      <c r="A1817" s="19">
        <v>41752</v>
      </c>
      <c r="B1817" s="20">
        <v>13122.1</v>
      </c>
      <c r="C1817" s="20">
        <v>12961.35</v>
      </c>
      <c r="D1817" s="20">
        <v>13176.05</v>
      </c>
      <c r="E1817" s="20">
        <v>12957.9</v>
      </c>
      <c r="F1817" s="20" t="s">
        <v>1504</v>
      </c>
      <c r="G1817" s="21">
        <v>1.04E-2</v>
      </c>
      <c r="H1817">
        <f t="shared" si="34"/>
        <v>1.2402257480895122E-2</v>
      </c>
    </row>
    <row r="1818" spans="1:8" x14ac:dyDescent="0.3">
      <c r="A1818" s="26">
        <v>41754</v>
      </c>
      <c r="B1818" s="27">
        <v>13034.5</v>
      </c>
      <c r="C1818" s="27">
        <v>13134.5</v>
      </c>
      <c r="D1818" s="27">
        <v>13268.6</v>
      </c>
      <c r="E1818" s="27">
        <v>12968.8</v>
      </c>
      <c r="F1818" s="27" t="s">
        <v>1505</v>
      </c>
      <c r="G1818" s="28">
        <v>-6.7000000000000002E-3</v>
      </c>
      <c r="H1818">
        <f t="shared" si="34"/>
        <v>-7.6135368685522863E-3</v>
      </c>
    </row>
    <row r="1819" spans="1:8" x14ac:dyDescent="0.3">
      <c r="A1819" s="19">
        <v>41757</v>
      </c>
      <c r="B1819" s="20">
        <v>13081.55</v>
      </c>
      <c r="C1819" s="20">
        <v>13038.95</v>
      </c>
      <c r="D1819" s="20">
        <v>13116</v>
      </c>
      <c r="E1819" s="20">
        <v>12927.75</v>
      </c>
      <c r="F1819" s="20" t="s">
        <v>695</v>
      </c>
      <c r="G1819" s="21">
        <v>3.5999999999999999E-3</v>
      </c>
      <c r="H1819">
        <f t="shared" si="34"/>
        <v>3.2671342401035777E-3</v>
      </c>
    </row>
    <row r="1820" spans="1:8" x14ac:dyDescent="0.3">
      <c r="A1820" s="26">
        <v>41758</v>
      </c>
      <c r="B1820" s="27">
        <v>12910.55</v>
      </c>
      <c r="C1820" s="27">
        <v>13107.55</v>
      </c>
      <c r="D1820" s="27">
        <v>13124.3</v>
      </c>
      <c r="E1820" s="27">
        <v>12897.35</v>
      </c>
      <c r="F1820" s="27" t="s">
        <v>1145</v>
      </c>
      <c r="G1820" s="28">
        <v>-1.3100000000000001E-2</v>
      </c>
      <c r="H1820">
        <f t="shared" si="34"/>
        <v>-1.50295058954572E-2</v>
      </c>
    </row>
    <row r="1821" spans="1:8" x14ac:dyDescent="0.3">
      <c r="A1821" s="19">
        <v>41759</v>
      </c>
      <c r="B1821" s="20">
        <v>12855.85</v>
      </c>
      <c r="C1821" s="20">
        <v>12946.1</v>
      </c>
      <c r="D1821" s="20">
        <v>13100.75</v>
      </c>
      <c r="E1821" s="20">
        <v>12738.6</v>
      </c>
      <c r="F1821" s="20" t="s">
        <v>1506</v>
      </c>
      <c r="G1821" s="21">
        <v>-4.1999999999999997E-3</v>
      </c>
      <c r="H1821">
        <f t="shared" si="34"/>
        <v>-6.9712114072964055E-3</v>
      </c>
    </row>
    <row r="1822" spans="1:8" x14ac:dyDescent="0.3">
      <c r="A1822" s="26">
        <v>41761</v>
      </c>
      <c r="B1822" s="27">
        <v>12842</v>
      </c>
      <c r="C1822" s="27">
        <v>12920.35</v>
      </c>
      <c r="D1822" s="27">
        <v>12995.6</v>
      </c>
      <c r="E1822" s="27">
        <v>12818.85</v>
      </c>
      <c r="F1822" s="27" t="s">
        <v>1507</v>
      </c>
      <c r="G1822" s="28">
        <v>-1.1000000000000001E-3</v>
      </c>
      <c r="H1822">
        <f t="shared" si="34"/>
        <v>-6.0640772115306751E-3</v>
      </c>
    </row>
    <row r="1823" spans="1:8" x14ac:dyDescent="0.3">
      <c r="A1823" s="19">
        <v>41764</v>
      </c>
      <c r="B1823" s="20">
        <v>12880.65</v>
      </c>
      <c r="C1823" s="20">
        <v>12841.4</v>
      </c>
      <c r="D1823" s="20">
        <v>12981.6</v>
      </c>
      <c r="E1823" s="20">
        <v>12773.05</v>
      </c>
      <c r="F1823" s="20" t="s">
        <v>1508</v>
      </c>
      <c r="G1823" s="21">
        <v>3.0000000000000001E-3</v>
      </c>
      <c r="H1823">
        <f t="shared" si="34"/>
        <v>3.056520317099382E-3</v>
      </c>
    </row>
    <row r="1824" spans="1:8" x14ac:dyDescent="0.3">
      <c r="A1824" s="26">
        <v>41765</v>
      </c>
      <c r="B1824" s="27">
        <v>12966.05</v>
      </c>
      <c r="C1824" s="27">
        <v>12961.5</v>
      </c>
      <c r="D1824" s="27">
        <v>13012.55</v>
      </c>
      <c r="E1824" s="27">
        <v>12917.15</v>
      </c>
      <c r="F1824" s="27" t="s">
        <v>1509</v>
      </c>
      <c r="G1824" s="28">
        <v>6.6E-3</v>
      </c>
      <c r="H1824">
        <f t="shared" si="34"/>
        <v>3.5103961732818519E-4</v>
      </c>
    </row>
    <row r="1825" spans="1:8" x14ac:dyDescent="0.3">
      <c r="A1825" s="19">
        <v>41766</v>
      </c>
      <c r="B1825" s="20">
        <v>12938.2</v>
      </c>
      <c r="C1825" s="20">
        <v>12944.9</v>
      </c>
      <c r="D1825" s="20">
        <v>13017</v>
      </c>
      <c r="E1825" s="20">
        <v>12877.75</v>
      </c>
      <c r="F1825" s="20" t="s">
        <v>1510</v>
      </c>
      <c r="G1825" s="21">
        <v>-2.0999999999999999E-3</v>
      </c>
      <c r="H1825">
        <f t="shared" si="34"/>
        <v>-5.1757835131974054E-4</v>
      </c>
    </row>
    <row r="1826" spans="1:8" x14ac:dyDescent="0.3">
      <c r="A1826" s="26">
        <v>41767</v>
      </c>
      <c r="B1826" s="27">
        <v>13037.4</v>
      </c>
      <c r="C1826" s="27">
        <v>12982.75</v>
      </c>
      <c r="D1826" s="27">
        <v>13095.5</v>
      </c>
      <c r="E1826" s="27">
        <v>12952.5</v>
      </c>
      <c r="F1826" s="27" t="s">
        <v>1511</v>
      </c>
      <c r="G1826" s="28">
        <v>7.7000000000000002E-3</v>
      </c>
      <c r="H1826">
        <f t="shared" si="34"/>
        <v>4.209431745970587E-3</v>
      </c>
    </row>
    <row r="1827" spans="1:8" x14ac:dyDescent="0.3">
      <c r="A1827" s="19">
        <v>41768</v>
      </c>
      <c r="B1827" s="20">
        <v>13750.5</v>
      </c>
      <c r="C1827" s="20">
        <v>13023.4</v>
      </c>
      <c r="D1827" s="20">
        <v>13814.25</v>
      </c>
      <c r="E1827" s="20">
        <v>13017.9</v>
      </c>
      <c r="F1827" s="20" t="s">
        <v>1512</v>
      </c>
      <c r="G1827" s="21">
        <v>5.4699999999999999E-2</v>
      </c>
      <c r="H1827" s="15">
        <f t="shared" si="34"/>
        <v>5.5830274736244023E-2</v>
      </c>
    </row>
    <row r="1828" spans="1:8" x14ac:dyDescent="0.3">
      <c r="A1828" s="26">
        <v>41771</v>
      </c>
      <c r="B1828" s="27">
        <v>14085.05</v>
      </c>
      <c r="C1828" s="27">
        <v>13801</v>
      </c>
      <c r="D1828" s="27">
        <v>14152.45</v>
      </c>
      <c r="E1828" s="27">
        <v>13801</v>
      </c>
      <c r="F1828" s="27" t="s">
        <v>1513</v>
      </c>
      <c r="G1828" s="28">
        <v>2.4299999999999999E-2</v>
      </c>
      <c r="H1828" s="15">
        <f t="shared" si="34"/>
        <v>2.0581841895514767E-2</v>
      </c>
    </row>
    <row r="1829" spans="1:8" x14ac:dyDescent="0.3">
      <c r="A1829" s="19">
        <v>41772</v>
      </c>
      <c r="B1829" s="20">
        <v>14165.55</v>
      </c>
      <c r="C1829" s="20">
        <v>14269.25</v>
      </c>
      <c r="D1829" s="20">
        <v>14367.75</v>
      </c>
      <c r="E1829" s="20">
        <v>14105.65</v>
      </c>
      <c r="F1829" s="20" t="s">
        <v>1514</v>
      </c>
      <c r="G1829" s="21">
        <v>5.7000000000000002E-3</v>
      </c>
      <c r="H1829">
        <f t="shared" si="34"/>
        <v>-7.2673756504371802E-3</v>
      </c>
    </row>
    <row r="1830" spans="1:8" x14ac:dyDescent="0.3">
      <c r="A1830" s="26">
        <v>41773</v>
      </c>
      <c r="B1830" s="27">
        <v>14207.1</v>
      </c>
      <c r="C1830" s="27">
        <v>14124.55</v>
      </c>
      <c r="D1830" s="27">
        <v>14320.75</v>
      </c>
      <c r="E1830" s="27">
        <v>14063.6</v>
      </c>
      <c r="F1830" s="27" t="s">
        <v>1515</v>
      </c>
      <c r="G1830" s="28">
        <v>2.8999999999999998E-3</v>
      </c>
      <c r="H1830">
        <f t="shared" si="34"/>
        <v>5.8444339819676448E-3</v>
      </c>
    </row>
    <row r="1831" spans="1:8" x14ac:dyDescent="0.3">
      <c r="A1831" s="19">
        <v>41774</v>
      </c>
      <c r="B1831" s="20">
        <v>14236.55</v>
      </c>
      <c r="C1831" s="20">
        <v>14186.1</v>
      </c>
      <c r="D1831" s="20">
        <v>14301.3</v>
      </c>
      <c r="E1831" s="20">
        <v>14159.1</v>
      </c>
      <c r="F1831" s="20" t="s">
        <v>1516</v>
      </c>
      <c r="G1831" s="21">
        <v>2.0999999999999999E-3</v>
      </c>
      <c r="H1831">
        <f t="shared" si="34"/>
        <v>3.5562980664170496E-3</v>
      </c>
    </row>
    <row r="1832" spans="1:8" x14ac:dyDescent="0.3">
      <c r="A1832" s="26">
        <v>41775</v>
      </c>
      <c r="B1832" s="27">
        <v>14853</v>
      </c>
      <c r="C1832" s="27">
        <v>14675.6</v>
      </c>
      <c r="D1832" s="27">
        <v>15742.05</v>
      </c>
      <c r="E1832" s="27">
        <v>14468.1</v>
      </c>
      <c r="F1832" s="27" t="s">
        <v>1517</v>
      </c>
      <c r="G1832" s="28">
        <v>4.3299999999999998E-2</v>
      </c>
      <c r="H1832">
        <f t="shared" si="34"/>
        <v>1.2088091798631717E-2</v>
      </c>
    </row>
    <row r="1833" spans="1:8" x14ac:dyDescent="0.3">
      <c r="A1833" s="19">
        <v>41778</v>
      </c>
      <c r="B1833" s="20">
        <v>15222.15</v>
      </c>
      <c r="C1833" s="20">
        <v>15032</v>
      </c>
      <c r="D1833" s="20">
        <v>15305.65</v>
      </c>
      <c r="E1833" s="20">
        <v>15032</v>
      </c>
      <c r="F1833" s="20" t="s">
        <v>1518</v>
      </c>
      <c r="G1833" s="21">
        <v>2.4899999999999999E-2</v>
      </c>
      <c r="H1833">
        <f t="shared" si="34"/>
        <v>1.2649680681213388E-2</v>
      </c>
    </row>
    <row r="1834" spans="1:8" x14ac:dyDescent="0.3">
      <c r="A1834" s="26">
        <v>41779</v>
      </c>
      <c r="B1834" s="27">
        <v>15111.2</v>
      </c>
      <c r="C1834" s="27">
        <v>15351.65</v>
      </c>
      <c r="D1834" s="27">
        <v>15362.55</v>
      </c>
      <c r="E1834" s="27">
        <v>15087.7</v>
      </c>
      <c r="F1834" s="27" t="s">
        <v>1519</v>
      </c>
      <c r="G1834" s="28">
        <v>-7.3000000000000001E-3</v>
      </c>
      <c r="H1834">
        <f t="shared" si="34"/>
        <v>-1.5662811489318668E-2</v>
      </c>
    </row>
    <row r="1835" spans="1:8" x14ac:dyDescent="0.3">
      <c r="A1835" s="19">
        <v>41780</v>
      </c>
      <c r="B1835" s="20">
        <v>14952.1</v>
      </c>
      <c r="C1835" s="20">
        <v>15126.6</v>
      </c>
      <c r="D1835" s="20">
        <v>15126.6</v>
      </c>
      <c r="E1835" s="20">
        <v>14857.5</v>
      </c>
      <c r="F1835" s="20" t="s">
        <v>1520</v>
      </c>
      <c r="G1835" s="21">
        <v>-1.0500000000000001E-2</v>
      </c>
      <c r="H1835">
        <f t="shared" si="34"/>
        <v>-1.1535969748654687E-2</v>
      </c>
    </row>
    <row r="1836" spans="1:8" x14ac:dyDescent="0.3">
      <c r="A1836" s="26">
        <v>41781</v>
      </c>
      <c r="B1836" s="27">
        <v>15055.55</v>
      </c>
      <c r="C1836" s="27">
        <v>15009.9</v>
      </c>
      <c r="D1836" s="27">
        <v>15204.45</v>
      </c>
      <c r="E1836" s="27">
        <v>14938.25</v>
      </c>
      <c r="F1836" s="27" t="s">
        <v>1521</v>
      </c>
      <c r="G1836" s="28">
        <v>6.8999999999999999E-3</v>
      </c>
      <c r="H1836">
        <f t="shared" si="34"/>
        <v>3.04132605813494E-3</v>
      </c>
    </row>
    <row r="1837" spans="1:8" x14ac:dyDescent="0.3">
      <c r="A1837" s="19">
        <v>41782</v>
      </c>
      <c r="B1837" s="20">
        <v>15285.5</v>
      </c>
      <c r="C1837" s="20">
        <v>15091.7</v>
      </c>
      <c r="D1837" s="20">
        <v>15321.25</v>
      </c>
      <c r="E1837" s="20">
        <v>14972.6</v>
      </c>
      <c r="F1837" s="20" t="s">
        <v>1522</v>
      </c>
      <c r="G1837" s="21">
        <v>1.5299999999999999E-2</v>
      </c>
      <c r="H1837">
        <f t="shared" si="34"/>
        <v>1.2841495656552892E-2</v>
      </c>
    </row>
    <row r="1838" spans="1:8" x14ac:dyDescent="0.3">
      <c r="A1838" s="26">
        <v>41785</v>
      </c>
      <c r="B1838" s="27">
        <v>15175.9</v>
      </c>
      <c r="C1838" s="27">
        <v>15431.95</v>
      </c>
      <c r="D1838" s="27">
        <v>15568.05</v>
      </c>
      <c r="E1838" s="27">
        <v>14969.25</v>
      </c>
      <c r="F1838" s="27" t="s">
        <v>1523</v>
      </c>
      <c r="G1838" s="28">
        <v>-7.1999999999999998E-3</v>
      </c>
      <c r="H1838">
        <f t="shared" si="34"/>
        <v>-1.6592199948807576E-2</v>
      </c>
    </row>
    <row r="1839" spans="1:8" x14ac:dyDescent="0.3">
      <c r="A1839" s="19">
        <v>41786</v>
      </c>
      <c r="B1839" s="20">
        <v>15084</v>
      </c>
      <c r="C1839" s="20">
        <v>15141.5</v>
      </c>
      <c r="D1839" s="20">
        <v>15158.4</v>
      </c>
      <c r="E1839" s="20">
        <v>14934.95</v>
      </c>
      <c r="F1839" s="20" t="s">
        <v>1524</v>
      </c>
      <c r="G1839" s="21">
        <v>-6.1000000000000004E-3</v>
      </c>
      <c r="H1839">
        <f t="shared" si="34"/>
        <v>-3.7975101542119341E-3</v>
      </c>
    </row>
    <row r="1840" spans="1:8" x14ac:dyDescent="0.3">
      <c r="A1840" s="26">
        <v>41787</v>
      </c>
      <c r="B1840" s="27">
        <v>15173.35</v>
      </c>
      <c r="C1840" s="27">
        <v>15075.6</v>
      </c>
      <c r="D1840" s="27">
        <v>15198.35</v>
      </c>
      <c r="E1840" s="27">
        <v>15032.45</v>
      </c>
      <c r="F1840" s="27" t="s">
        <v>1525</v>
      </c>
      <c r="G1840" s="28">
        <v>5.8999999999999999E-3</v>
      </c>
      <c r="H1840">
        <f t="shared" si="34"/>
        <v>6.4839873703202528E-3</v>
      </c>
    </row>
    <row r="1841" spans="1:8" x14ac:dyDescent="0.3">
      <c r="A1841" s="19">
        <v>41788</v>
      </c>
      <c r="B1841" s="20">
        <v>15030.3</v>
      </c>
      <c r="C1841" s="20">
        <v>15169.25</v>
      </c>
      <c r="D1841" s="20">
        <v>15254.5</v>
      </c>
      <c r="E1841" s="20">
        <v>15007.5</v>
      </c>
      <c r="F1841" s="20" t="s">
        <v>1526</v>
      </c>
      <c r="G1841" s="21">
        <v>-9.4000000000000004E-3</v>
      </c>
      <c r="H1841">
        <f t="shared" si="34"/>
        <v>-9.1599782454637336E-3</v>
      </c>
    </row>
    <row r="1842" spans="1:8" x14ac:dyDescent="0.3">
      <c r="A1842" s="26">
        <v>41789</v>
      </c>
      <c r="B1842" s="27">
        <v>14793.4</v>
      </c>
      <c r="C1842" s="27">
        <v>15093.1</v>
      </c>
      <c r="D1842" s="27">
        <v>15108.8</v>
      </c>
      <c r="E1842" s="27">
        <v>14709.3</v>
      </c>
      <c r="F1842" s="27" t="s">
        <v>1527</v>
      </c>
      <c r="G1842" s="28">
        <v>-1.5800000000000002E-2</v>
      </c>
      <c r="H1842" s="15">
        <f t="shared" si="34"/>
        <v>-1.9856755736064872E-2</v>
      </c>
    </row>
    <row r="1843" spans="1:8" x14ac:dyDescent="0.3">
      <c r="A1843" s="19">
        <v>41792</v>
      </c>
      <c r="B1843" s="20">
        <v>15287.25</v>
      </c>
      <c r="C1843" s="20">
        <v>14786.45</v>
      </c>
      <c r="D1843" s="20">
        <v>15321.8</v>
      </c>
      <c r="E1843" s="20">
        <v>14770</v>
      </c>
      <c r="F1843" s="20" t="s">
        <v>1528</v>
      </c>
      <c r="G1843" s="21">
        <v>3.3399999999999999E-2</v>
      </c>
      <c r="H1843" s="15">
        <f t="shared" si="34"/>
        <v>3.3868846139539867E-2</v>
      </c>
    </row>
    <row r="1844" spans="1:8" x14ac:dyDescent="0.3">
      <c r="A1844" s="26">
        <v>41793</v>
      </c>
      <c r="B1844" s="27">
        <v>15257.5</v>
      </c>
      <c r="C1844" s="27">
        <v>15335.85</v>
      </c>
      <c r="D1844" s="27">
        <v>15414.05</v>
      </c>
      <c r="E1844" s="27">
        <v>15148.5</v>
      </c>
      <c r="F1844" s="27" t="s">
        <v>524</v>
      </c>
      <c r="G1844" s="28">
        <v>-1.9E-3</v>
      </c>
      <c r="H1844">
        <f t="shared" si="34"/>
        <v>-5.108944075483287E-3</v>
      </c>
    </row>
    <row r="1845" spans="1:8" x14ac:dyDescent="0.3">
      <c r="A1845" s="19">
        <v>41794</v>
      </c>
      <c r="B1845" s="20">
        <v>15333.4</v>
      </c>
      <c r="C1845" s="20">
        <v>15221.3</v>
      </c>
      <c r="D1845" s="20">
        <v>15396.9</v>
      </c>
      <c r="E1845" s="20">
        <v>15171.15</v>
      </c>
      <c r="F1845" s="20" t="s">
        <v>1529</v>
      </c>
      <c r="G1845" s="21">
        <v>5.0000000000000001E-3</v>
      </c>
      <c r="H1845">
        <f t="shared" si="34"/>
        <v>7.3646797579707624E-3</v>
      </c>
    </row>
    <row r="1846" spans="1:8" x14ac:dyDescent="0.3">
      <c r="A1846" s="26">
        <v>41795</v>
      </c>
      <c r="B1846" s="27">
        <v>15282.15</v>
      </c>
      <c r="C1846" s="27">
        <v>15250.6</v>
      </c>
      <c r="D1846" s="27">
        <v>15337.15</v>
      </c>
      <c r="E1846" s="27">
        <v>15152.4</v>
      </c>
      <c r="F1846" s="27" t="s">
        <v>1483</v>
      </c>
      <c r="G1846" s="28">
        <v>-3.3E-3</v>
      </c>
      <c r="H1846">
        <f t="shared" si="34"/>
        <v>2.068771064744946E-3</v>
      </c>
    </row>
    <row r="1847" spans="1:8" x14ac:dyDescent="0.3">
      <c r="A1847" s="19">
        <v>41796</v>
      </c>
      <c r="B1847" s="20">
        <v>15543.15</v>
      </c>
      <c r="C1847" s="20">
        <v>15405.75</v>
      </c>
      <c r="D1847" s="20">
        <v>15576.05</v>
      </c>
      <c r="E1847" s="20">
        <v>15320.75</v>
      </c>
      <c r="F1847" s="20" t="s">
        <v>1530</v>
      </c>
      <c r="G1847" s="21">
        <v>1.7100000000000001E-2</v>
      </c>
      <c r="H1847">
        <f t="shared" si="34"/>
        <v>8.9187478701134078E-3</v>
      </c>
    </row>
    <row r="1848" spans="1:8" x14ac:dyDescent="0.3">
      <c r="A1848" s="26">
        <v>41799</v>
      </c>
      <c r="B1848" s="27">
        <v>15567.4</v>
      </c>
      <c r="C1848" s="27">
        <v>15625.4</v>
      </c>
      <c r="D1848" s="27">
        <v>15725.8</v>
      </c>
      <c r="E1848" s="27">
        <v>15522.85</v>
      </c>
      <c r="F1848" s="27" t="s">
        <v>1531</v>
      </c>
      <c r="G1848" s="28">
        <v>1.6000000000000001E-3</v>
      </c>
      <c r="H1848">
        <f t="shared" si="34"/>
        <v>-3.711904975232634E-3</v>
      </c>
    </row>
    <row r="1849" spans="1:8" x14ac:dyDescent="0.3">
      <c r="A1849" s="19">
        <v>41800</v>
      </c>
      <c r="B1849" s="20">
        <v>15427.8</v>
      </c>
      <c r="C1849" s="20">
        <v>15585.4</v>
      </c>
      <c r="D1849" s="20">
        <v>15585.4</v>
      </c>
      <c r="E1849" s="20">
        <v>15337.85</v>
      </c>
      <c r="F1849" s="20" t="s">
        <v>1532</v>
      </c>
      <c r="G1849" s="21">
        <v>-8.9999999999999993E-3</v>
      </c>
      <c r="H1849">
        <f t="shared" si="34"/>
        <v>-1.0112027923569519E-2</v>
      </c>
    </row>
    <row r="1850" spans="1:8" x14ac:dyDescent="0.3">
      <c r="A1850" s="26">
        <v>41801</v>
      </c>
      <c r="B1850" s="27">
        <v>15450.55</v>
      </c>
      <c r="C1850" s="27">
        <v>15436.05</v>
      </c>
      <c r="D1850" s="27">
        <v>15660.05</v>
      </c>
      <c r="E1850" s="27">
        <v>15367.6</v>
      </c>
      <c r="F1850" s="27" t="s">
        <v>1533</v>
      </c>
      <c r="G1850" s="28">
        <v>1.5E-3</v>
      </c>
      <c r="H1850">
        <f t="shared" si="34"/>
        <v>9.393594863971029E-4</v>
      </c>
    </row>
    <row r="1851" spans="1:8" x14ac:dyDescent="0.3">
      <c r="A1851" s="19">
        <v>41802</v>
      </c>
      <c r="B1851" s="20">
        <v>15464.85</v>
      </c>
      <c r="C1851" s="20">
        <v>15456.25</v>
      </c>
      <c r="D1851" s="20">
        <v>15518.75</v>
      </c>
      <c r="E1851" s="20">
        <v>15293.4</v>
      </c>
      <c r="F1851" s="20" t="s">
        <v>1443</v>
      </c>
      <c r="G1851" s="21">
        <v>8.9999999999999998E-4</v>
      </c>
      <c r="H1851">
        <f t="shared" si="34"/>
        <v>5.5640921957139438E-4</v>
      </c>
    </row>
    <row r="1852" spans="1:8" x14ac:dyDescent="0.3">
      <c r="A1852" s="26">
        <v>41803</v>
      </c>
      <c r="B1852" s="27">
        <v>15106.9</v>
      </c>
      <c r="C1852" s="27">
        <v>15506.75</v>
      </c>
      <c r="D1852" s="27">
        <v>15599.75</v>
      </c>
      <c r="E1852" s="27">
        <v>15083.9</v>
      </c>
      <c r="F1852" s="27" t="s">
        <v>1534</v>
      </c>
      <c r="G1852" s="28">
        <v>-2.3099999999999999E-2</v>
      </c>
      <c r="H1852" s="15">
        <f t="shared" si="34"/>
        <v>-2.5785545004594797E-2</v>
      </c>
    </row>
    <row r="1853" spans="1:8" x14ac:dyDescent="0.3">
      <c r="A1853" s="19">
        <v>41806</v>
      </c>
      <c r="B1853" s="20">
        <v>15030</v>
      </c>
      <c r="C1853" s="20">
        <v>15055.2</v>
      </c>
      <c r="D1853" s="20">
        <v>15091.3</v>
      </c>
      <c r="E1853" s="20">
        <v>14858.9</v>
      </c>
      <c r="F1853" s="20" t="s">
        <v>1535</v>
      </c>
      <c r="G1853" s="21">
        <v>-5.1000000000000004E-3</v>
      </c>
      <c r="H1853">
        <f t="shared" si="34"/>
        <v>-1.6738402678144911E-3</v>
      </c>
    </row>
    <row r="1854" spans="1:8" x14ac:dyDescent="0.3">
      <c r="A1854" s="26">
        <v>41807</v>
      </c>
      <c r="B1854" s="27">
        <v>15373.2</v>
      </c>
      <c r="C1854" s="27">
        <v>14982.35</v>
      </c>
      <c r="D1854" s="27">
        <v>15393.75</v>
      </c>
      <c r="E1854" s="27">
        <v>14933.25</v>
      </c>
      <c r="F1854" s="27" t="s">
        <v>1536</v>
      </c>
      <c r="G1854" s="28">
        <v>2.2800000000000001E-2</v>
      </c>
      <c r="H1854" s="15">
        <f t="shared" si="34"/>
        <v>2.6087362796891032E-2</v>
      </c>
    </row>
    <row r="1855" spans="1:8" x14ac:dyDescent="0.3">
      <c r="A1855" s="19">
        <v>41808</v>
      </c>
      <c r="B1855" s="20">
        <v>15220.4</v>
      </c>
      <c r="C1855" s="20">
        <v>15369.5</v>
      </c>
      <c r="D1855" s="20">
        <v>15461.55</v>
      </c>
      <c r="E1855" s="20">
        <v>15128.45</v>
      </c>
      <c r="F1855" s="20" t="s">
        <v>1537</v>
      </c>
      <c r="G1855" s="21">
        <v>-9.9000000000000008E-3</v>
      </c>
      <c r="H1855">
        <f t="shared" si="34"/>
        <v>-9.7010312632161335E-3</v>
      </c>
    </row>
    <row r="1856" spans="1:8" x14ac:dyDescent="0.3">
      <c r="A1856" s="26">
        <v>41809</v>
      </c>
      <c r="B1856" s="27">
        <v>15067.4</v>
      </c>
      <c r="C1856" s="27">
        <v>15282.05</v>
      </c>
      <c r="D1856" s="27">
        <v>15332.75</v>
      </c>
      <c r="E1856" s="27">
        <v>14976.15</v>
      </c>
      <c r="F1856" s="27" t="s">
        <v>1538</v>
      </c>
      <c r="G1856" s="28">
        <v>-1.01E-2</v>
      </c>
      <c r="H1856">
        <f t="shared" si="34"/>
        <v>-1.4045890440091456E-2</v>
      </c>
    </row>
    <row r="1857" spans="1:8" x14ac:dyDescent="0.3">
      <c r="A1857" s="19">
        <v>41810</v>
      </c>
      <c r="B1857" s="20">
        <v>14997.65</v>
      </c>
      <c r="C1857" s="20">
        <v>15064.45</v>
      </c>
      <c r="D1857" s="20">
        <v>15195.55</v>
      </c>
      <c r="E1857" s="20">
        <v>14978.5</v>
      </c>
      <c r="F1857" s="20" t="s">
        <v>1539</v>
      </c>
      <c r="G1857" s="21">
        <v>-4.5999999999999999E-3</v>
      </c>
      <c r="H1857">
        <f t="shared" si="34"/>
        <v>-4.4342807072280162E-3</v>
      </c>
    </row>
    <row r="1858" spans="1:8" x14ac:dyDescent="0.3">
      <c r="A1858" s="26">
        <v>41813</v>
      </c>
      <c r="B1858" s="27">
        <v>15076.35</v>
      </c>
      <c r="C1858" s="27">
        <v>15014.2</v>
      </c>
      <c r="D1858" s="27">
        <v>15148</v>
      </c>
      <c r="E1858" s="27">
        <v>14940.35</v>
      </c>
      <c r="F1858" s="27" t="s">
        <v>1540</v>
      </c>
      <c r="G1858" s="28">
        <v>5.1999999999999998E-3</v>
      </c>
      <c r="H1858">
        <f t="shared" si="34"/>
        <v>4.1394146874292092E-3</v>
      </c>
    </row>
    <row r="1859" spans="1:8" x14ac:dyDescent="0.3">
      <c r="A1859" s="19">
        <v>41814</v>
      </c>
      <c r="B1859" s="20">
        <v>15309.5</v>
      </c>
      <c r="C1859" s="20">
        <v>15142.35</v>
      </c>
      <c r="D1859" s="20">
        <v>15341.95</v>
      </c>
      <c r="E1859" s="20">
        <v>15142.35</v>
      </c>
      <c r="F1859" s="20" t="s">
        <v>1541</v>
      </c>
      <c r="G1859" s="21">
        <v>1.55E-2</v>
      </c>
      <c r="H1859">
        <f t="shared" si="34"/>
        <v>1.1038577235369652E-2</v>
      </c>
    </row>
    <row r="1860" spans="1:8" x14ac:dyDescent="0.3">
      <c r="A1860" s="26">
        <v>41815</v>
      </c>
      <c r="B1860" s="27">
        <v>15237.85</v>
      </c>
      <c r="C1860" s="27">
        <v>15320.95</v>
      </c>
      <c r="D1860" s="27">
        <v>15320.95</v>
      </c>
      <c r="E1860" s="27">
        <v>15221.15</v>
      </c>
      <c r="F1860" s="27" t="s">
        <v>1542</v>
      </c>
      <c r="G1860" s="28">
        <v>-4.7000000000000002E-3</v>
      </c>
      <c r="H1860">
        <f t="shared" si="34"/>
        <v>-5.4239456430574054E-3</v>
      </c>
    </row>
    <row r="1861" spans="1:8" x14ac:dyDescent="0.3">
      <c r="A1861" s="19">
        <v>41816</v>
      </c>
      <c r="B1861" s="20">
        <v>15050</v>
      </c>
      <c r="C1861" s="20">
        <v>15247.1</v>
      </c>
      <c r="D1861" s="20">
        <v>15333.25</v>
      </c>
      <c r="E1861" s="20">
        <v>15020.65</v>
      </c>
      <c r="F1861" s="20" t="s">
        <v>1543</v>
      </c>
      <c r="G1861" s="21">
        <v>-1.23E-2</v>
      </c>
      <c r="H1861">
        <f t="shared" si="34"/>
        <v>-1.2927048422322958E-2</v>
      </c>
    </row>
    <row r="1862" spans="1:8" x14ac:dyDescent="0.3">
      <c r="A1862" s="26">
        <v>41817</v>
      </c>
      <c r="B1862" s="27">
        <v>14992.35</v>
      </c>
      <c r="C1862" s="27">
        <v>15092.25</v>
      </c>
      <c r="D1862" s="27">
        <v>15117.15</v>
      </c>
      <c r="E1862" s="27">
        <v>14946.85</v>
      </c>
      <c r="F1862" s="27" t="s">
        <v>1471</v>
      </c>
      <c r="G1862" s="28">
        <v>-3.8E-3</v>
      </c>
      <c r="H1862">
        <f t="shared" si="34"/>
        <v>-6.6192913581473696E-3</v>
      </c>
    </row>
    <row r="1863" spans="1:8" x14ac:dyDescent="0.3">
      <c r="A1863" s="19">
        <v>41820</v>
      </c>
      <c r="B1863" s="20">
        <v>15241.9</v>
      </c>
      <c r="C1863" s="20">
        <v>15059.1</v>
      </c>
      <c r="D1863" s="20">
        <v>15329.95</v>
      </c>
      <c r="E1863" s="20">
        <v>15059.1</v>
      </c>
      <c r="F1863" s="20" t="s">
        <v>1544</v>
      </c>
      <c r="G1863" s="21">
        <v>1.66E-2</v>
      </c>
      <c r="H1863">
        <f t="shared" ref="H1863:H1926" si="35">(B1863-C1863)/C1863</f>
        <v>1.2138839638490963E-2</v>
      </c>
    </row>
    <row r="1864" spans="1:8" x14ac:dyDescent="0.3">
      <c r="A1864" s="26">
        <v>41821</v>
      </c>
      <c r="B1864" s="27">
        <v>15321.35</v>
      </c>
      <c r="C1864" s="27">
        <v>15288.8</v>
      </c>
      <c r="D1864" s="27">
        <v>15365.65</v>
      </c>
      <c r="E1864" s="27">
        <v>15261.15</v>
      </c>
      <c r="F1864" s="27" t="s">
        <v>706</v>
      </c>
      <c r="G1864" s="28">
        <v>5.1999999999999998E-3</v>
      </c>
      <c r="H1864">
        <f t="shared" si="35"/>
        <v>2.1290094709853677E-3</v>
      </c>
    </row>
    <row r="1865" spans="1:8" x14ac:dyDescent="0.3">
      <c r="A1865" s="19">
        <v>41822</v>
      </c>
      <c r="B1865" s="20">
        <v>15490.35</v>
      </c>
      <c r="C1865" s="20">
        <v>15464.55</v>
      </c>
      <c r="D1865" s="20">
        <v>15519.3</v>
      </c>
      <c r="E1865" s="20">
        <v>15414.85</v>
      </c>
      <c r="F1865" s="20" t="s">
        <v>532</v>
      </c>
      <c r="G1865" s="21">
        <v>1.0999999999999999E-2</v>
      </c>
      <c r="H1865">
        <f t="shared" si="35"/>
        <v>1.6683317652308727E-3</v>
      </c>
    </row>
    <row r="1866" spans="1:8" x14ac:dyDescent="0.3">
      <c r="A1866" s="26">
        <v>41823</v>
      </c>
      <c r="B1866" s="27">
        <v>15451.65</v>
      </c>
      <c r="C1866" s="27">
        <v>15512.75</v>
      </c>
      <c r="D1866" s="27">
        <v>15554.7</v>
      </c>
      <c r="E1866" s="27">
        <v>15431.5</v>
      </c>
      <c r="F1866" s="27" t="s">
        <v>954</v>
      </c>
      <c r="G1866" s="28">
        <v>-2.5000000000000001E-3</v>
      </c>
      <c r="H1866">
        <f t="shared" si="35"/>
        <v>-3.9386955891122051E-3</v>
      </c>
    </row>
    <row r="1867" spans="1:8" x14ac:dyDescent="0.3">
      <c r="A1867" s="19">
        <v>41824</v>
      </c>
      <c r="B1867" s="20">
        <v>15556.15</v>
      </c>
      <c r="C1867" s="20">
        <v>15458.75</v>
      </c>
      <c r="D1867" s="20">
        <v>15582.65</v>
      </c>
      <c r="E1867" s="20">
        <v>15305</v>
      </c>
      <c r="F1867" s="20" t="s">
        <v>1545</v>
      </c>
      <c r="G1867" s="21">
        <v>6.7999999999999996E-3</v>
      </c>
      <c r="H1867">
        <f t="shared" si="35"/>
        <v>6.3006387967979062E-3</v>
      </c>
    </row>
    <row r="1868" spans="1:8" x14ac:dyDescent="0.3">
      <c r="A1868" s="26">
        <v>41827</v>
      </c>
      <c r="B1868" s="27">
        <v>15367.6</v>
      </c>
      <c r="C1868" s="27">
        <v>15589.5</v>
      </c>
      <c r="D1868" s="27">
        <v>15592.8</v>
      </c>
      <c r="E1868" s="27">
        <v>15349.2</v>
      </c>
      <c r="F1868" s="27" t="s">
        <v>1546</v>
      </c>
      <c r="G1868" s="28">
        <v>-1.21E-2</v>
      </c>
      <c r="H1868">
        <f t="shared" si="35"/>
        <v>-1.4233939510567986E-2</v>
      </c>
    </row>
    <row r="1869" spans="1:8" x14ac:dyDescent="0.3">
      <c r="A1869" s="19">
        <v>41828</v>
      </c>
      <c r="B1869" s="20">
        <v>14997.5</v>
      </c>
      <c r="C1869" s="20">
        <v>15437.4</v>
      </c>
      <c r="D1869" s="20">
        <v>15437.4</v>
      </c>
      <c r="E1869" s="20">
        <v>14889.35</v>
      </c>
      <c r="F1869" s="20" t="s">
        <v>1547</v>
      </c>
      <c r="G1869" s="21">
        <v>-2.41E-2</v>
      </c>
      <c r="H1869" s="15">
        <f t="shared" si="35"/>
        <v>-2.8495731146436554E-2</v>
      </c>
    </row>
    <row r="1870" spans="1:8" x14ac:dyDescent="0.3">
      <c r="A1870" s="26">
        <v>41829</v>
      </c>
      <c r="B1870" s="27">
        <v>14931.1</v>
      </c>
      <c r="C1870" s="27">
        <v>15008.25</v>
      </c>
      <c r="D1870" s="27">
        <v>15093.45</v>
      </c>
      <c r="E1870" s="27">
        <v>14827.1</v>
      </c>
      <c r="F1870" s="27" t="s">
        <v>1548</v>
      </c>
      <c r="G1870" s="28">
        <v>-4.4000000000000003E-3</v>
      </c>
      <c r="H1870">
        <f t="shared" si="35"/>
        <v>-5.1405060550030572E-3</v>
      </c>
    </row>
    <row r="1871" spans="1:8" x14ac:dyDescent="0.3">
      <c r="A1871" s="19">
        <v>41830</v>
      </c>
      <c r="B1871" s="20">
        <v>14821.7</v>
      </c>
      <c r="C1871" s="20">
        <v>14940</v>
      </c>
      <c r="D1871" s="20">
        <v>15371.05</v>
      </c>
      <c r="E1871" s="20">
        <v>14621.95</v>
      </c>
      <c r="F1871" s="20" t="s">
        <v>1549</v>
      </c>
      <c r="G1871" s="21">
        <v>-7.3000000000000001E-3</v>
      </c>
      <c r="H1871">
        <f t="shared" si="35"/>
        <v>-7.9183400267737129E-3</v>
      </c>
    </row>
    <row r="1872" spans="1:8" x14ac:dyDescent="0.3">
      <c r="A1872" s="26">
        <v>41831</v>
      </c>
      <c r="B1872" s="27">
        <v>14447.2</v>
      </c>
      <c r="C1872" s="27">
        <v>14796.9</v>
      </c>
      <c r="D1872" s="27">
        <v>14918.85</v>
      </c>
      <c r="E1872" s="27">
        <v>14406.65</v>
      </c>
      <c r="F1872" s="27" t="s">
        <v>1550</v>
      </c>
      <c r="G1872" s="28">
        <v>-2.53E-2</v>
      </c>
      <c r="H1872" s="15">
        <f t="shared" si="35"/>
        <v>-2.3633328602612635E-2</v>
      </c>
    </row>
    <row r="1873" spans="1:8" x14ac:dyDescent="0.3">
      <c r="A1873" s="19">
        <v>41834</v>
      </c>
      <c r="B1873" s="20">
        <v>14489.75</v>
      </c>
      <c r="C1873" s="20">
        <v>14508.1</v>
      </c>
      <c r="D1873" s="20">
        <v>14561.75</v>
      </c>
      <c r="E1873" s="20">
        <v>14338.65</v>
      </c>
      <c r="F1873" s="20" t="s">
        <v>1551</v>
      </c>
      <c r="G1873" s="21">
        <v>2.8999999999999998E-3</v>
      </c>
      <c r="H1873">
        <f t="shared" si="35"/>
        <v>-1.2648106919583104E-3</v>
      </c>
    </row>
    <row r="1874" spans="1:8" x14ac:dyDescent="0.3">
      <c r="A1874" s="26">
        <v>41835</v>
      </c>
      <c r="B1874" s="27">
        <v>14891.9</v>
      </c>
      <c r="C1874" s="27">
        <v>14601.85</v>
      </c>
      <c r="D1874" s="27">
        <v>14919.55</v>
      </c>
      <c r="E1874" s="27">
        <v>14601.85</v>
      </c>
      <c r="F1874" s="27" t="s">
        <v>1552</v>
      </c>
      <c r="G1874" s="28">
        <v>2.7799999999999998E-2</v>
      </c>
      <c r="H1874" s="15">
        <f t="shared" si="35"/>
        <v>1.986392135243132E-2</v>
      </c>
    </row>
    <row r="1875" spans="1:8" x14ac:dyDescent="0.3">
      <c r="A1875" s="19">
        <v>41836</v>
      </c>
      <c r="B1875" s="20">
        <v>15265.45</v>
      </c>
      <c r="C1875" s="20">
        <v>15033.95</v>
      </c>
      <c r="D1875" s="20">
        <v>15299.8</v>
      </c>
      <c r="E1875" s="20">
        <v>15006.45</v>
      </c>
      <c r="F1875" s="20" t="s">
        <v>617</v>
      </c>
      <c r="G1875" s="21">
        <v>2.5100000000000001E-2</v>
      </c>
      <c r="H1875">
        <f t="shared" si="35"/>
        <v>1.5398481437014224E-2</v>
      </c>
    </row>
    <row r="1876" spans="1:8" x14ac:dyDescent="0.3">
      <c r="A1876" s="26">
        <v>41837</v>
      </c>
      <c r="B1876" s="27">
        <v>15269.05</v>
      </c>
      <c r="C1876" s="27">
        <v>15258.95</v>
      </c>
      <c r="D1876" s="27">
        <v>15301.95</v>
      </c>
      <c r="E1876" s="27">
        <v>15156</v>
      </c>
      <c r="F1876" s="27" t="s">
        <v>471</v>
      </c>
      <c r="G1876" s="28">
        <v>2.0000000000000001E-4</v>
      </c>
      <c r="H1876">
        <f t="shared" si="35"/>
        <v>6.619066187384154E-4</v>
      </c>
    </row>
    <row r="1877" spans="1:8" x14ac:dyDescent="0.3">
      <c r="A1877" s="19">
        <v>41838</v>
      </c>
      <c r="B1877" s="20">
        <v>15389.35</v>
      </c>
      <c r="C1877" s="20">
        <v>15169</v>
      </c>
      <c r="D1877" s="20">
        <v>15463.15</v>
      </c>
      <c r="E1877" s="20">
        <v>15089.3</v>
      </c>
      <c r="F1877" s="20" t="s">
        <v>978</v>
      </c>
      <c r="G1877" s="21">
        <v>7.9000000000000008E-3</v>
      </c>
      <c r="H1877">
        <f t="shared" si="35"/>
        <v>1.4526336607554906E-2</v>
      </c>
    </row>
    <row r="1878" spans="1:8" x14ac:dyDescent="0.3">
      <c r="A1878" s="26">
        <v>41841</v>
      </c>
      <c r="B1878" s="27">
        <v>15385.95</v>
      </c>
      <c r="C1878" s="27">
        <v>15510</v>
      </c>
      <c r="D1878" s="27">
        <v>15554.9</v>
      </c>
      <c r="E1878" s="27">
        <v>15355.35</v>
      </c>
      <c r="F1878" s="27" t="s">
        <v>1553</v>
      </c>
      <c r="G1878" s="28">
        <v>-2.0000000000000001E-4</v>
      </c>
      <c r="H1878">
        <f t="shared" si="35"/>
        <v>-7.9980657640231646E-3</v>
      </c>
    </row>
    <row r="1879" spans="1:8" x14ac:dyDescent="0.3">
      <c r="A1879" s="19">
        <v>41842</v>
      </c>
      <c r="B1879" s="20">
        <v>15427.35</v>
      </c>
      <c r="C1879" s="20">
        <v>15440.35</v>
      </c>
      <c r="D1879" s="20">
        <v>15473.35</v>
      </c>
      <c r="E1879" s="20">
        <v>15306.35</v>
      </c>
      <c r="F1879" s="20" t="s">
        <v>1554</v>
      </c>
      <c r="G1879" s="21">
        <v>2.7000000000000001E-3</v>
      </c>
      <c r="H1879">
        <f t="shared" si="35"/>
        <v>-8.4194982626689164E-4</v>
      </c>
    </row>
    <row r="1880" spans="1:8" x14ac:dyDescent="0.3">
      <c r="A1880" s="26">
        <v>41843</v>
      </c>
      <c r="B1880" s="27">
        <v>15463</v>
      </c>
      <c r="C1880" s="27">
        <v>15513.45</v>
      </c>
      <c r="D1880" s="27">
        <v>15626.9</v>
      </c>
      <c r="E1880" s="27">
        <v>15398.7</v>
      </c>
      <c r="F1880" s="27" t="s">
        <v>1555</v>
      </c>
      <c r="G1880" s="28">
        <v>2.3E-3</v>
      </c>
      <c r="H1880">
        <f t="shared" si="35"/>
        <v>-3.2520167983266599E-3</v>
      </c>
    </row>
    <row r="1881" spans="1:8" x14ac:dyDescent="0.3">
      <c r="A1881" s="19">
        <v>41844</v>
      </c>
      <c r="B1881" s="20">
        <v>15534.35</v>
      </c>
      <c r="C1881" s="20">
        <v>15471.35</v>
      </c>
      <c r="D1881" s="20">
        <v>15559.1</v>
      </c>
      <c r="E1881" s="20">
        <v>15410.2</v>
      </c>
      <c r="F1881" s="20" t="s">
        <v>1556</v>
      </c>
      <c r="G1881" s="21">
        <v>4.5999999999999999E-3</v>
      </c>
      <c r="H1881">
        <f t="shared" si="35"/>
        <v>4.0720428404761059E-3</v>
      </c>
    </row>
    <row r="1882" spans="1:8" x14ac:dyDescent="0.3">
      <c r="A1882" s="26">
        <v>41845</v>
      </c>
      <c r="B1882" s="27">
        <v>15322.25</v>
      </c>
      <c r="C1882" s="27">
        <v>15494.85</v>
      </c>
      <c r="D1882" s="27">
        <v>15571.9</v>
      </c>
      <c r="E1882" s="27">
        <v>15272.45</v>
      </c>
      <c r="F1882" s="27" t="s">
        <v>440</v>
      </c>
      <c r="G1882" s="28">
        <v>-1.37E-2</v>
      </c>
      <c r="H1882">
        <f t="shared" si="35"/>
        <v>-1.1139184955001201E-2</v>
      </c>
    </row>
    <row r="1883" spans="1:8" x14ac:dyDescent="0.3">
      <c r="A1883" s="19">
        <v>41848</v>
      </c>
      <c r="B1883" s="20">
        <v>15212.15</v>
      </c>
      <c r="C1883" s="20">
        <v>15399.5</v>
      </c>
      <c r="D1883" s="20">
        <v>15403.9</v>
      </c>
      <c r="E1883" s="20">
        <v>15162.05</v>
      </c>
      <c r="F1883" s="20" t="s">
        <v>1557</v>
      </c>
      <c r="G1883" s="21">
        <v>-7.1999999999999998E-3</v>
      </c>
      <c r="H1883">
        <f t="shared" si="35"/>
        <v>-1.2165979414916093E-2</v>
      </c>
    </row>
    <row r="1884" spans="1:8" x14ac:dyDescent="0.3">
      <c r="A1884" s="26">
        <v>41850</v>
      </c>
      <c r="B1884" s="27">
        <v>15452.4</v>
      </c>
      <c r="C1884" s="27">
        <v>15256.2</v>
      </c>
      <c r="D1884" s="27">
        <v>15470.6</v>
      </c>
      <c r="E1884" s="27">
        <v>15184.65</v>
      </c>
      <c r="F1884" s="27" t="s">
        <v>1558</v>
      </c>
      <c r="G1884" s="28">
        <v>1.5800000000000002E-2</v>
      </c>
      <c r="H1884">
        <f t="shared" si="35"/>
        <v>1.2860345302237706E-2</v>
      </c>
    </row>
    <row r="1885" spans="1:8" x14ac:dyDescent="0.3">
      <c r="A1885" s="19">
        <v>41851</v>
      </c>
      <c r="B1885" s="20">
        <v>15267.6</v>
      </c>
      <c r="C1885" s="20">
        <v>15447.9</v>
      </c>
      <c r="D1885" s="20">
        <v>15499.5</v>
      </c>
      <c r="E1885" s="20">
        <v>15233</v>
      </c>
      <c r="F1885" s="20" t="s">
        <v>1559</v>
      </c>
      <c r="G1885" s="21">
        <v>-1.2E-2</v>
      </c>
      <c r="H1885">
        <f t="shared" si="35"/>
        <v>-1.1671489328646565E-2</v>
      </c>
    </row>
    <row r="1886" spans="1:8" x14ac:dyDescent="0.3">
      <c r="A1886" s="26">
        <v>41852</v>
      </c>
      <c r="B1886" s="27">
        <v>15127.8</v>
      </c>
      <c r="C1886" s="27">
        <v>15137.6</v>
      </c>
      <c r="D1886" s="27">
        <v>15417.25</v>
      </c>
      <c r="E1886" s="27">
        <v>15096.1</v>
      </c>
      <c r="F1886" s="27" t="s">
        <v>1560</v>
      </c>
      <c r="G1886" s="28">
        <v>-9.1999999999999998E-3</v>
      </c>
      <c r="H1886">
        <f t="shared" si="35"/>
        <v>-6.4739456717056141E-4</v>
      </c>
    </row>
    <row r="1887" spans="1:8" x14ac:dyDescent="0.3">
      <c r="A1887" s="19">
        <v>41855</v>
      </c>
      <c r="B1887" s="20">
        <v>15242.35</v>
      </c>
      <c r="C1887" s="20">
        <v>15242.25</v>
      </c>
      <c r="D1887" s="20">
        <v>15326.15</v>
      </c>
      <c r="E1887" s="20">
        <v>15128.1</v>
      </c>
      <c r="F1887" s="20" t="s">
        <v>1561</v>
      </c>
      <c r="G1887" s="21">
        <v>7.6E-3</v>
      </c>
      <c r="H1887">
        <f t="shared" si="35"/>
        <v>6.5607111811158982E-6</v>
      </c>
    </row>
    <row r="1888" spans="1:8" x14ac:dyDescent="0.3">
      <c r="A1888" s="26">
        <v>41856</v>
      </c>
      <c r="B1888" s="27">
        <v>15293.25</v>
      </c>
      <c r="C1888" s="27">
        <v>15283.6</v>
      </c>
      <c r="D1888" s="27">
        <v>15343.5</v>
      </c>
      <c r="E1888" s="27">
        <v>15105.9</v>
      </c>
      <c r="F1888" s="27" t="s">
        <v>1562</v>
      </c>
      <c r="G1888" s="28">
        <v>3.3E-3</v>
      </c>
      <c r="H1888">
        <f t="shared" si="35"/>
        <v>6.3139574445808815E-4</v>
      </c>
    </row>
    <row r="1889" spans="1:8" x14ac:dyDescent="0.3">
      <c r="A1889" s="19">
        <v>41857</v>
      </c>
      <c r="B1889" s="20">
        <v>15008.65</v>
      </c>
      <c r="C1889" s="20">
        <v>15209.05</v>
      </c>
      <c r="D1889" s="20">
        <v>15239.35</v>
      </c>
      <c r="E1889" s="20">
        <v>14983.5</v>
      </c>
      <c r="F1889" s="20" t="s">
        <v>1563</v>
      </c>
      <c r="G1889" s="21">
        <v>-1.8599999999999998E-2</v>
      </c>
      <c r="H1889">
        <f t="shared" si="35"/>
        <v>-1.3176365387713213E-2</v>
      </c>
    </row>
    <row r="1890" spans="1:8" x14ac:dyDescent="0.3">
      <c r="A1890" s="26">
        <v>41858</v>
      </c>
      <c r="B1890" s="27">
        <v>14986.85</v>
      </c>
      <c r="C1890" s="27">
        <v>15004.85</v>
      </c>
      <c r="D1890" s="27">
        <v>15135.1</v>
      </c>
      <c r="E1890" s="27">
        <v>14956.85</v>
      </c>
      <c r="F1890" s="27" t="s">
        <v>1311</v>
      </c>
      <c r="G1890" s="28">
        <v>-1.5E-3</v>
      </c>
      <c r="H1890">
        <f t="shared" si="35"/>
        <v>-1.1996121254127831E-3</v>
      </c>
    </row>
    <row r="1891" spans="1:8" x14ac:dyDescent="0.3">
      <c r="A1891" s="19">
        <v>41859</v>
      </c>
      <c r="B1891" s="20">
        <v>14765.75</v>
      </c>
      <c r="C1891" s="20">
        <v>14831.75</v>
      </c>
      <c r="D1891" s="20">
        <v>14858.95</v>
      </c>
      <c r="E1891" s="20">
        <v>14709.1</v>
      </c>
      <c r="F1891" s="20" t="s">
        <v>1564</v>
      </c>
      <c r="G1891" s="21">
        <v>-1.4800000000000001E-2</v>
      </c>
      <c r="H1891">
        <f t="shared" si="35"/>
        <v>-4.4499131929812731E-3</v>
      </c>
    </row>
    <row r="1892" spans="1:8" x14ac:dyDescent="0.3">
      <c r="A1892" s="26">
        <v>41862</v>
      </c>
      <c r="B1892" s="27">
        <v>14846.8</v>
      </c>
      <c r="C1892" s="27">
        <v>14858.75</v>
      </c>
      <c r="D1892" s="27">
        <v>14896.9</v>
      </c>
      <c r="E1892" s="27">
        <v>14807</v>
      </c>
      <c r="F1892" s="27" t="s">
        <v>539</v>
      </c>
      <c r="G1892" s="28">
        <v>5.4999999999999997E-3</v>
      </c>
      <c r="H1892">
        <f t="shared" si="35"/>
        <v>-8.0423992596959548E-4</v>
      </c>
    </row>
    <row r="1893" spans="1:8" x14ac:dyDescent="0.3">
      <c r="A1893" s="19">
        <v>41863</v>
      </c>
      <c r="B1893" s="20">
        <v>15056.7</v>
      </c>
      <c r="C1893" s="20">
        <v>14943.8</v>
      </c>
      <c r="D1893" s="20">
        <v>15078.1</v>
      </c>
      <c r="E1893" s="20">
        <v>14850.15</v>
      </c>
      <c r="F1893" s="20" t="s">
        <v>1194</v>
      </c>
      <c r="G1893" s="21">
        <v>1.41E-2</v>
      </c>
      <c r="H1893">
        <f t="shared" si="35"/>
        <v>7.5549726307901242E-3</v>
      </c>
    </row>
    <row r="1894" spans="1:8" x14ac:dyDescent="0.3">
      <c r="A1894" s="26">
        <v>41864</v>
      </c>
      <c r="B1894" s="27">
        <v>14910.9</v>
      </c>
      <c r="C1894" s="27">
        <v>15007.25</v>
      </c>
      <c r="D1894" s="27">
        <v>15078.35</v>
      </c>
      <c r="E1894" s="27">
        <v>14843.8</v>
      </c>
      <c r="F1894" s="27" t="s">
        <v>1565</v>
      </c>
      <c r="G1894" s="28">
        <v>-9.7000000000000003E-3</v>
      </c>
      <c r="H1894">
        <f t="shared" si="35"/>
        <v>-6.4202302220593621E-3</v>
      </c>
    </row>
    <row r="1895" spans="1:8" x14ac:dyDescent="0.3">
      <c r="A1895" s="19">
        <v>41865</v>
      </c>
      <c r="B1895" s="20">
        <v>15089.65</v>
      </c>
      <c r="C1895" s="20">
        <v>14954.2</v>
      </c>
      <c r="D1895" s="20">
        <v>15144.75</v>
      </c>
      <c r="E1895" s="20">
        <v>14940.3</v>
      </c>
      <c r="F1895" s="20" t="s">
        <v>1566</v>
      </c>
      <c r="G1895" s="21">
        <v>1.2E-2</v>
      </c>
      <c r="H1895">
        <f t="shared" si="35"/>
        <v>9.0576560431182476E-3</v>
      </c>
    </row>
    <row r="1896" spans="1:8" x14ac:dyDescent="0.3">
      <c r="A1896" s="26">
        <v>41869</v>
      </c>
      <c r="B1896" s="27">
        <v>15439.75</v>
      </c>
      <c r="C1896" s="27">
        <v>15099.7</v>
      </c>
      <c r="D1896" s="27">
        <v>15465.05</v>
      </c>
      <c r="E1896" s="27">
        <v>15068.35</v>
      </c>
      <c r="F1896" s="27" t="s">
        <v>1567</v>
      </c>
      <c r="G1896" s="28">
        <v>2.3199999999999998E-2</v>
      </c>
      <c r="H1896" s="15">
        <f t="shared" si="35"/>
        <v>2.2520314973145113E-2</v>
      </c>
    </row>
    <row r="1897" spans="1:8" x14ac:dyDescent="0.3">
      <c r="A1897" s="19">
        <v>41870</v>
      </c>
      <c r="B1897" s="20">
        <v>15524.65</v>
      </c>
      <c r="C1897" s="20">
        <v>15507.05</v>
      </c>
      <c r="D1897" s="20">
        <v>15624.35</v>
      </c>
      <c r="E1897" s="20">
        <v>15469.85</v>
      </c>
      <c r="F1897" s="20" t="s">
        <v>1568</v>
      </c>
      <c r="G1897" s="21">
        <v>5.4999999999999997E-3</v>
      </c>
      <c r="H1897">
        <f t="shared" si="35"/>
        <v>1.134967643749157E-3</v>
      </c>
    </row>
    <row r="1898" spans="1:8" x14ac:dyDescent="0.3">
      <c r="A1898" s="26">
        <v>41871</v>
      </c>
      <c r="B1898" s="27">
        <v>15481.7</v>
      </c>
      <c r="C1898" s="27">
        <v>15566.75</v>
      </c>
      <c r="D1898" s="27">
        <v>15566.75</v>
      </c>
      <c r="E1898" s="27">
        <v>15448.9</v>
      </c>
      <c r="F1898" s="27" t="s">
        <v>562</v>
      </c>
      <c r="G1898" s="28">
        <v>-2.8E-3</v>
      </c>
      <c r="H1898">
        <f t="shared" si="35"/>
        <v>-5.4635681821831325E-3</v>
      </c>
    </row>
    <row r="1899" spans="1:8" x14ac:dyDescent="0.3">
      <c r="A1899" s="19">
        <v>41872</v>
      </c>
      <c r="B1899" s="20">
        <v>15662.2</v>
      </c>
      <c r="C1899" s="20">
        <v>15475.5</v>
      </c>
      <c r="D1899" s="20">
        <v>15721.95</v>
      </c>
      <c r="E1899" s="20">
        <v>15462.5</v>
      </c>
      <c r="F1899" s="20" t="s">
        <v>1569</v>
      </c>
      <c r="G1899" s="21">
        <v>1.17E-2</v>
      </c>
      <c r="H1899">
        <f t="shared" si="35"/>
        <v>1.2064230557978787E-2</v>
      </c>
    </row>
    <row r="1900" spans="1:8" x14ac:dyDescent="0.3">
      <c r="A1900" s="26">
        <v>41873</v>
      </c>
      <c r="B1900" s="27">
        <v>15819.15</v>
      </c>
      <c r="C1900" s="27">
        <v>15699.05</v>
      </c>
      <c r="D1900" s="27">
        <v>15865.3</v>
      </c>
      <c r="E1900" s="27">
        <v>15696.3</v>
      </c>
      <c r="F1900" s="27" t="s">
        <v>1570</v>
      </c>
      <c r="G1900" s="28">
        <v>0.01</v>
      </c>
      <c r="H1900">
        <f t="shared" si="35"/>
        <v>7.6501444354913429E-3</v>
      </c>
    </row>
    <row r="1901" spans="1:8" x14ac:dyDescent="0.3">
      <c r="A1901" s="19">
        <v>41876</v>
      </c>
      <c r="B1901" s="20">
        <v>15669</v>
      </c>
      <c r="C1901" s="20">
        <v>15817.55</v>
      </c>
      <c r="D1901" s="20">
        <v>15973.35</v>
      </c>
      <c r="E1901" s="20">
        <v>15625.45</v>
      </c>
      <c r="F1901" s="20" t="s">
        <v>918</v>
      </c>
      <c r="G1901" s="21">
        <v>-9.4999999999999998E-3</v>
      </c>
      <c r="H1901">
        <f t="shared" si="35"/>
        <v>-9.3914670729663748E-3</v>
      </c>
    </row>
    <row r="1902" spans="1:8" x14ac:dyDescent="0.3">
      <c r="A1902" s="26">
        <v>41877</v>
      </c>
      <c r="B1902" s="27">
        <v>15624.1</v>
      </c>
      <c r="C1902" s="27">
        <v>15530.65</v>
      </c>
      <c r="D1902" s="27">
        <v>15674.55</v>
      </c>
      <c r="E1902" s="27">
        <v>15503.4</v>
      </c>
      <c r="F1902" s="27" t="s">
        <v>1571</v>
      </c>
      <c r="G1902" s="28">
        <v>-2.8999999999999998E-3</v>
      </c>
      <c r="H1902">
        <f t="shared" si="35"/>
        <v>6.0171338611069549E-3</v>
      </c>
    </row>
    <row r="1903" spans="1:8" x14ac:dyDescent="0.3">
      <c r="A1903" s="19">
        <v>41878</v>
      </c>
      <c r="B1903" s="20">
        <v>15717.65</v>
      </c>
      <c r="C1903" s="20">
        <v>15745.6</v>
      </c>
      <c r="D1903" s="20">
        <v>15758.85</v>
      </c>
      <c r="E1903" s="20">
        <v>15669.05</v>
      </c>
      <c r="F1903" s="20" t="s">
        <v>1572</v>
      </c>
      <c r="G1903" s="21">
        <v>6.0000000000000001E-3</v>
      </c>
      <c r="H1903">
        <f t="shared" si="35"/>
        <v>-1.7750990752972721E-3</v>
      </c>
    </row>
    <row r="1904" spans="1:8" x14ac:dyDescent="0.3">
      <c r="A1904" s="26">
        <v>41879</v>
      </c>
      <c r="B1904" s="27">
        <v>15740.4</v>
      </c>
      <c r="C1904" s="27">
        <v>15758.05</v>
      </c>
      <c r="D1904" s="27">
        <v>15794.6</v>
      </c>
      <c r="E1904" s="27">
        <v>15688.15</v>
      </c>
      <c r="F1904" s="27" t="s">
        <v>704</v>
      </c>
      <c r="G1904" s="28">
        <v>1.4E-3</v>
      </c>
      <c r="H1904">
        <f t="shared" si="35"/>
        <v>-1.1200624442744907E-3</v>
      </c>
    </row>
    <row r="1905" spans="1:8" x14ac:dyDescent="0.3">
      <c r="A1905" s="19">
        <v>41883</v>
      </c>
      <c r="B1905" s="20">
        <v>16012.8</v>
      </c>
      <c r="C1905" s="20">
        <v>15790.25</v>
      </c>
      <c r="D1905" s="20">
        <v>16060.2</v>
      </c>
      <c r="E1905" s="20">
        <v>15790.25</v>
      </c>
      <c r="F1905" s="20" t="s">
        <v>1573</v>
      </c>
      <c r="G1905" s="21">
        <v>1.7299999999999999E-2</v>
      </c>
      <c r="H1905">
        <f t="shared" si="35"/>
        <v>1.4094140371431692E-2</v>
      </c>
    </row>
    <row r="1906" spans="1:8" x14ac:dyDescent="0.3">
      <c r="A1906" s="26">
        <v>41884</v>
      </c>
      <c r="B1906" s="27">
        <v>16130.55</v>
      </c>
      <c r="C1906" s="27">
        <v>16049.75</v>
      </c>
      <c r="D1906" s="27">
        <v>16170.85</v>
      </c>
      <c r="E1906" s="27">
        <v>16047.3</v>
      </c>
      <c r="F1906" s="27" t="s">
        <v>1574</v>
      </c>
      <c r="G1906" s="28">
        <v>7.4000000000000003E-3</v>
      </c>
      <c r="H1906">
        <f t="shared" si="35"/>
        <v>5.0343463293820324E-3</v>
      </c>
    </row>
    <row r="1907" spans="1:8" x14ac:dyDescent="0.3">
      <c r="A1907" s="19">
        <v>41885</v>
      </c>
      <c r="B1907" s="20">
        <v>16110</v>
      </c>
      <c r="C1907" s="20">
        <v>16208.55</v>
      </c>
      <c r="D1907" s="20">
        <v>16208.55</v>
      </c>
      <c r="E1907" s="20">
        <v>16048.1</v>
      </c>
      <c r="F1907" s="20" t="s">
        <v>1548</v>
      </c>
      <c r="G1907" s="21">
        <v>-1.2999999999999999E-3</v>
      </c>
      <c r="H1907">
        <f t="shared" si="35"/>
        <v>-6.0801243788000331E-3</v>
      </c>
    </row>
    <row r="1908" spans="1:8" x14ac:dyDescent="0.3">
      <c r="A1908" s="26">
        <v>41886</v>
      </c>
      <c r="B1908" s="27">
        <v>16033.55</v>
      </c>
      <c r="C1908" s="27">
        <v>16102.9</v>
      </c>
      <c r="D1908" s="27">
        <v>16114.75</v>
      </c>
      <c r="E1908" s="27">
        <v>15926.65</v>
      </c>
      <c r="F1908" s="27" t="s">
        <v>444</v>
      </c>
      <c r="G1908" s="28">
        <v>-4.7000000000000002E-3</v>
      </c>
      <c r="H1908">
        <f t="shared" si="35"/>
        <v>-4.3066776791758233E-3</v>
      </c>
    </row>
    <row r="1909" spans="1:8" x14ac:dyDescent="0.3">
      <c r="A1909" s="19">
        <v>41887</v>
      </c>
      <c r="B1909" s="20">
        <v>15982.5</v>
      </c>
      <c r="C1909" s="20">
        <v>16030.45</v>
      </c>
      <c r="D1909" s="20">
        <v>16111</v>
      </c>
      <c r="E1909" s="20">
        <v>15891.75</v>
      </c>
      <c r="F1909" s="20" t="s">
        <v>1325</v>
      </c>
      <c r="G1909" s="21">
        <v>-3.2000000000000002E-3</v>
      </c>
      <c r="H1909">
        <f t="shared" si="35"/>
        <v>-2.9911824059836575E-3</v>
      </c>
    </row>
    <row r="1910" spans="1:8" x14ac:dyDescent="0.3">
      <c r="A1910" s="26">
        <v>41890</v>
      </c>
      <c r="B1910" s="27">
        <v>16206.7</v>
      </c>
      <c r="C1910" s="27">
        <v>16084.2</v>
      </c>
      <c r="D1910" s="27">
        <v>16222.55</v>
      </c>
      <c r="E1910" s="27">
        <v>16049.25</v>
      </c>
      <c r="F1910" s="27" t="s">
        <v>1288</v>
      </c>
      <c r="G1910" s="28">
        <v>1.4E-2</v>
      </c>
      <c r="H1910">
        <f t="shared" si="35"/>
        <v>7.6161699058703569E-3</v>
      </c>
    </row>
    <row r="1911" spans="1:8" x14ac:dyDescent="0.3">
      <c r="A1911" s="19">
        <v>41891</v>
      </c>
      <c r="B1911" s="20">
        <v>16156.75</v>
      </c>
      <c r="C1911" s="20">
        <v>16171.8</v>
      </c>
      <c r="D1911" s="20">
        <v>16199.1</v>
      </c>
      <c r="E1911" s="20">
        <v>16085.7</v>
      </c>
      <c r="F1911" s="20" t="s">
        <v>1575</v>
      </c>
      <c r="G1911" s="21">
        <v>-3.0999999999999999E-3</v>
      </c>
      <c r="H1911">
        <f t="shared" si="35"/>
        <v>-9.3063233529967434E-4</v>
      </c>
    </row>
    <row r="1912" spans="1:8" x14ac:dyDescent="0.3">
      <c r="A1912" s="26">
        <v>41892</v>
      </c>
      <c r="B1912" s="27">
        <v>16151.75</v>
      </c>
      <c r="C1912" s="27">
        <v>16173.5</v>
      </c>
      <c r="D1912" s="27">
        <v>16190.5</v>
      </c>
      <c r="E1912" s="27">
        <v>16053.9</v>
      </c>
      <c r="F1912" s="27" t="s">
        <v>1576</v>
      </c>
      <c r="G1912" s="28">
        <v>-2.9999999999999997E-4</v>
      </c>
      <c r="H1912">
        <f t="shared" si="35"/>
        <v>-1.3447924073329829E-3</v>
      </c>
    </row>
    <row r="1913" spans="1:8" x14ac:dyDescent="0.3">
      <c r="A1913" s="19">
        <v>41893</v>
      </c>
      <c r="B1913" s="20">
        <v>16204.15</v>
      </c>
      <c r="C1913" s="20">
        <v>16197.3</v>
      </c>
      <c r="D1913" s="20">
        <v>16309.7</v>
      </c>
      <c r="E1913" s="20">
        <v>16166.85</v>
      </c>
      <c r="F1913" s="20" t="s">
        <v>1577</v>
      </c>
      <c r="G1913" s="21">
        <v>3.2000000000000002E-3</v>
      </c>
      <c r="H1913">
        <f t="shared" si="35"/>
        <v>4.2290999117139053E-4</v>
      </c>
    </row>
    <row r="1914" spans="1:8" x14ac:dyDescent="0.3">
      <c r="A1914" s="26">
        <v>41894</v>
      </c>
      <c r="B1914" s="27">
        <v>16254.15</v>
      </c>
      <c r="C1914" s="27">
        <v>16208</v>
      </c>
      <c r="D1914" s="27">
        <v>16278.65</v>
      </c>
      <c r="E1914" s="27">
        <v>16145.7</v>
      </c>
      <c r="F1914" s="27" t="s">
        <v>1578</v>
      </c>
      <c r="G1914" s="28">
        <v>3.0999999999999999E-3</v>
      </c>
      <c r="H1914">
        <f t="shared" si="35"/>
        <v>2.8473593287265324E-3</v>
      </c>
    </row>
    <row r="1915" spans="1:8" x14ac:dyDescent="0.3">
      <c r="A1915" s="19">
        <v>41897</v>
      </c>
      <c r="B1915" s="20">
        <v>16167.55</v>
      </c>
      <c r="C1915" s="20">
        <v>16158.65</v>
      </c>
      <c r="D1915" s="20">
        <v>16239.7</v>
      </c>
      <c r="E1915" s="20">
        <v>16106.05</v>
      </c>
      <c r="F1915" s="20" t="s">
        <v>1579</v>
      </c>
      <c r="G1915" s="21">
        <v>-5.3E-3</v>
      </c>
      <c r="H1915">
        <f t="shared" si="35"/>
        <v>5.5078858691782031E-4</v>
      </c>
    </row>
    <row r="1916" spans="1:8" x14ac:dyDescent="0.3">
      <c r="A1916" s="26">
        <v>41898</v>
      </c>
      <c r="B1916" s="27">
        <v>15844.1</v>
      </c>
      <c r="C1916" s="27">
        <v>16160.7</v>
      </c>
      <c r="D1916" s="27">
        <v>16169.6</v>
      </c>
      <c r="E1916" s="27">
        <v>15814.65</v>
      </c>
      <c r="F1916" s="27" t="s">
        <v>520</v>
      </c>
      <c r="G1916" s="28">
        <v>-0.02</v>
      </c>
      <c r="H1916" s="15">
        <f t="shared" si="35"/>
        <v>-1.9590735549821502E-2</v>
      </c>
    </row>
    <row r="1917" spans="1:8" x14ac:dyDescent="0.3">
      <c r="A1917" s="19">
        <v>41899</v>
      </c>
      <c r="B1917" s="20">
        <v>15838.6</v>
      </c>
      <c r="C1917" s="20">
        <v>15926.85</v>
      </c>
      <c r="D1917" s="20">
        <v>15937.3</v>
      </c>
      <c r="E1917" s="20">
        <v>15799.7</v>
      </c>
      <c r="F1917" s="20" t="s">
        <v>1580</v>
      </c>
      <c r="G1917" s="21">
        <v>-2.9999999999999997E-4</v>
      </c>
      <c r="H1917">
        <f t="shared" si="35"/>
        <v>-5.5409575653691725E-3</v>
      </c>
    </row>
    <row r="1918" spans="1:8" x14ac:dyDescent="0.3">
      <c r="A1918" s="26">
        <v>41900</v>
      </c>
      <c r="B1918" s="27">
        <v>16156.85</v>
      </c>
      <c r="C1918" s="27">
        <v>15778.75</v>
      </c>
      <c r="D1918" s="27">
        <v>16173.8</v>
      </c>
      <c r="E1918" s="27">
        <v>15770.8</v>
      </c>
      <c r="F1918" s="27" t="s">
        <v>1581</v>
      </c>
      <c r="G1918" s="28">
        <v>2.01E-2</v>
      </c>
      <c r="H1918" s="15">
        <f t="shared" si="35"/>
        <v>2.3962607937891175E-2</v>
      </c>
    </row>
    <row r="1919" spans="1:8" x14ac:dyDescent="0.3">
      <c r="A1919" s="19">
        <v>41901</v>
      </c>
      <c r="B1919" s="20">
        <v>16152.15</v>
      </c>
      <c r="C1919" s="20">
        <v>16197.5</v>
      </c>
      <c r="D1919" s="20">
        <v>16197.5</v>
      </c>
      <c r="E1919" s="20">
        <v>16064.6</v>
      </c>
      <c r="F1919" s="20" t="s">
        <v>1341</v>
      </c>
      <c r="G1919" s="21">
        <v>-2.9999999999999997E-4</v>
      </c>
      <c r="H1919">
        <f t="shared" si="35"/>
        <v>-2.7998147862324657E-3</v>
      </c>
    </row>
    <row r="1920" spans="1:8" x14ac:dyDescent="0.3">
      <c r="A1920" s="26">
        <v>41904</v>
      </c>
      <c r="B1920" s="27">
        <v>16194.55</v>
      </c>
      <c r="C1920" s="27">
        <v>16052.55</v>
      </c>
      <c r="D1920" s="27">
        <v>16272.35</v>
      </c>
      <c r="E1920" s="27">
        <v>16021.15</v>
      </c>
      <c r="F1920" s="27" t="s">
        <v>1582</v>
      </c>
      <c r="G1920" s="28">
        <v>2.5999999999999999E-3</v>
      </c>
      <c r="H1920">
        <f t="shared" si="35"/>
        <v>8.8459465941548229E-3</v>
      </c>
    </row>
    <row r="1921" spans="1:8" x14ac:dyDescent="0.3">
      <c r="A1921" s="19">
        <v>41905</v>
      </c>
      <c r="B1921" s="20">
        <v>15902.85</v>
      </c>
      <c r="C1921" s="20">
        <v>16194.4</v>
      </c>
      <c r="D1921" s="20">
        <v>16240.55</v>
      </c>
      <c r="E1921" s="20">
        <v>15894.55</v>
      </c>
      <c r="F1921" s="20" t="s">
        <v>143</v>
      </c>
      <c r="G1921" s="21">
        <v>-1.7999999999999999E-2</v>
      </c>
      <c r="H1921" s="15">
        <f t="shared" si="35"/>
        <v>-1.800313688682503E-2</v>
      </c>
    </row>
    <row r="1922" spans="1:8" x14ac:dyDescent="0.3">
      <c r="A1922" s="26">
        <v>41906</v>
      </c>
      <c r="B1922" s="27">
        <v>15740.3</v>
      </c>
      <c r="C1922" s="27">
        <v>15883.45</v>
      </c>
      <c r="D1922" s="27">
        <v>15954.45</v>
      </c>
      <c r="E1922" s="27">
        <v>15625.85</v>
      </c>
      <c r="F1922" s="27" t="s">
        <v>1583</v>
      </c>
      <c r="G1922" s="28">
        <v>-1.0200000000000001E-2</v>
      </c>
      <c r="H1922">
        <f t="shared" si="35"/>
        <v>-9.0125256162862256E-3</v>
      </c>
    </row>
    <row r="1923" spans="1:8" x14ac:dyDescent="0.3">
      <c r="A1923" s="19">
        <v>41907</v>
      </c>
      <c r="B1923" s="20">
        <v>15299.05</v>
      </c>
      <c r="C1923" s="20">
        <v>15690.5</v>
      </c>
      <c r="D1923" s="20">
        <v>15734.1</v>
      </c>
      <c r="E1923" s="20">
        <v>15213.35</v>
      </c>
      <c r="F1923" s="20" t="s">
        <v>1584</v>
      </c>
      <c r="G1923" s="21">
        <v>-2.8000000000000001E-2</v>
      </c>
      <c r="H1923" s="15">
        <f t="shared" si="35"/>
        <v>-2.4948217074025732E-2</v>
      </c>
    </row>
    <row r="1924" spans="1:8" x14ac:dyDescent="0.3">
      <c r="A1924" s="26">
        <v>41908</v>
      </c>
      <c r="B1924" s="27">
        <v>15607.25</v>
      </c>
      <c r="C1924" s="27">
        <v>15262.9</v>
      </c>
      <c r="D1924" s="27">
        <v>15666.4</v>
      </c>
      <c r="E1924" s="27">
        <v>15168.4</v>
      </c>
      <c r="F1924" s="27" t="s">
        <v>1585</v>
      </c>
      <c r="G1924" s="28">
        <v>2.01E-2</v>
      </c>
      <c r="H1924" s="15">
        <f t="shared" si="35"/>
        <v>2.2561243276179518E-2</v>
      </c>
    </row>
    <row r="1925" spans="1:8" x14ac:dyDescent="0.3">
      <c r="A1925" s="19">
        <v>41911</v>
      </c>
      <c r="B1925" s="20">
        <v>15473.55</v>
      </c>
      <c r="C1925" s="20">
        <v>15636.45</v>
      </c>
      <c r="D1925" s="20">
        <v>15636.45</v>
      </c>
      <c r="E1925" s="20">
        <v>15420.8</v>
      </c>
      <c r="F1925" s="20" t="s">
        <v>1586</v>
      </c>
      <c r="G1925" s="21">
        <v>-8.6E-3</v>
      </c>
      <c r="H1925">
        <f t="shared" si="35"/>
        <v>-1.0417965714724343E-2</v>
      </c>
    </row>
    <row r="1926" spans="1:8" x14ac:dyDescent="0.3">
      <c r="A1926" s="26">
        <v>41912</v>
      </c>
      <c r="B1926" s="27">
        <v>15392.25</v>
      </c>
      <c r="C1926" s="27">
        <v>15441.35</v>
      </c>
      <c r="D1926" s="27">
        <v>15596.1</v>
      </c>
      <c r="E1926" s="27">
        <v>15336.7</v>
      </c>
      <c r="F1926" s="27" t="s">
        <v>1587</v>
      </c>
      <c r="G1926" s="28">
        <v>-5.3E-3</v>
      </c>
      <c r="H1926">
        <f t="shared" si="35"/>
        <v>-3.1797737892088687E-3</v>
      </c>
    </row>
    <row r="1927" spans="1:8" x14ac:dyDescent="0.3">
      <c r="A1927" s="19">
        <v>41913</v>
      </c>
      <c r="B1927" s="20">
        <v>15316.2</v>
      </c>
      <c r="C1927" s="20">
        <v>15370.7</v>
      </c>
      <c r="D1927" s="20">
        <v>15377.6</v>
      </c>
      <c r="E1927" s="20">
        <v>15270.95</v>
      </c>
      <c r="F1927" s="20" t="s">
        <v>1588</v>
      </c>
      <c r="G1927" s="21">
        <v>-4.8999999999999998E-3</v>
      </c>
      <c r="H1927">
        <f t="shared" ref="H1927:H1990" si="36">(B1927-C1927)/C1927</f>
        <v>-3.5457070920647724E-3</v>
      </c>
    </row>
    <row r="1928" spans="1:8" x14ac:dyDescent="0.3">
      <c r="A1928" s="26">
        <v>41919</v>
      </c>
      <c r="B1928" s="27">
        <v>15180.25</v>
      </c>
      <c r="C1928" s="27">
        <v>15214.25</v>
      </c>
      <c r="D1928" s="27">
        <v>15344.6</v>
      </c>
      <c r="E1928" s="27">
        <v>15157.7</v>
      </c>
      <c r="F1928" s="27" t="s">
        <v>1576</v>
      </c>
      <c r="G1928" s="28">
        <v>-8.8999999999999999E-3</v>
      </c>
      <c r="H1928">
        <f t="shared" si="36"/>
        <v>-2.2347470299226057E-3</v>
      </c>
    </row>
    <row r="1929" spans="1:8" x14ac:dyDescent="0.3">
      <c r="A1929" s="19">
        <v>41920</v>
      </c>
      <c r="B1929" s="20">
        <v>15344</v>
      </c>
      <c r="C1929" s="20">
        <v>15130.35</v>
      </c>
      <c r="D1929" s="20">
        <v>15371.8</v>
      </c>
      <c r="E1929" s="20">
        <v>15130.35</v>
      </c>
      <c r="F1929" s="20" t="s">
        <v>1589</v>
      </c>
      <c r="G1929" s="21">
        <v>1.0800000000000001E-2</v>
      </c>
      <c r="H1929">
        <f t="shared" si="36"/>
        <v>1.4120625101203847E-2</v>
      </c>
    </row>
    <row r="1930" spans="1:8" x14ac:dyDescent="0.3">
      <c r="A1930" s="26">
        <v>41921</v>
      </c>
      <c r="B1930" s="27">
        <v>15741.2</v>
      </c>
      <c r="C1930" s="27">
        <v>15434.35</v>
      </c>
      <c r="D1930" s="27">
        <v>15795.65</v>
      </c>
      <c r="E1930" s="27">
        <v>15434.35</v>
      </c>
      <c r="F1930" s="27" t="s">
        <v>440</v>
      </c>
      <c r="G1930" s="28">
        <v>2.5899999999999999E-2</v>
      </c>
      <c r="H1930" s="15">
        <f t="shared" si="36"/>
        <v>1.9880979762672245E-2</v>
      </c>
    </row>
    <row r="1931" spans="1:8" x14ac:dyDescent="0.3">
      <c r="A1931" s="19">
        <v>41922</v>
      </c>
      <c r="B1931" s="20">
        <v>15453.8</v>
      </c>
      <c r="C1931" s="20">
        <v>15603.45</v>
      </c>
      <c r="D1931" s="20">
        <v>15628.75</v>
      </c>
      <c r="E1931" s="20">
        <v>15439.35</v>
      </c>
      <c r="F1931" s="20" t="s">
        <v>1590</v>
      </c>
      <c r="G1931" s="21">
        <v>-1.83E-2</v>
      </c>
      <c r="H1931">
        <f t="shared" si="36"/>
        <v>-9.5908276695218977E-3</v>
      </c>
    </row>
    <row r="1932" spans="1:8" x14ac:dyDescent="0.3">
      <c r="A1932" s="26">
        <v>41925</v>
      </c>
      <c r="B1932" s="27">
        <v>15677.5</v>
      </c>
      <c r="C1932" s="27">
        <v>15360.7</v>
      </c>
      <c r="D1932" s="27">
        <v>15705.7</v>
      </c>
      <c r="E1932" s="27">
        <v>15301.65</v>
      </c>
      <c r="F1932" s="27" t="s">
        <v>1591</v>
      </c>
      <c r="G1932" s="28">
        <v>1.4500000000000001E-2</v>
      </c>
      <c r="H1932" s="15">
        <f t="shared" si="36"/>
        <v>2.0624060101427619E-2</v>
      </c>
    </row>
    <row r="1933" spans="1:8" x14ac:dyDescent="0.3">
      <c r="A1933" s="19">
        <v>41926</v>
      </c>
      <c r="B1933" s="20">
        <v>15751.55</v>
      </c>
      <c r="C1933" s="20">
        <v>15790.95</v>
      </c>
      <c r="D1933" s="20">
        <v>15843.7</v>
      </c>
      <c r="E1933" s="20">
        <v>15560.25</v>
      </c>
      <c r="F1933" s="20" t="s">
        <v>1592</v>
      </c>
      <c r="G1933" s="21">
        <v>4.7000000000000002E-3</v>
      </c>
      <c r="H1933">
        <f t="shared" si="36"/>
        <v>-2.4951000414795469E-3</v>
      </c>
    </row>
    <row r="1934" spans="1:8" x14ac:dyDescent="0.3">
      <c r="A1934" s="26">
        <v>41928</v>
      </c>
      <c r="B1934" s="27">
        <v>15541.6</v>
      </c>
      <c r="C1934" s="27">
        <v>15690.35</v>
      </c>
      <c r="D1934" s="27">
        <v>15836.15</v>
      </c>
      <c r="E1934" s="27">
        <v>15477.05</v>
      </c>
      <c r="F1934" s="27" t="s">
        <v>481</v>
      </c>
      <c r="G1934" s="28">
        <v>-1.3299999999999999E-2</v>
      </c>
      <c r="H1934">
        <f t="shared" si="36"/>
        <v>-9.4803493867249618E-3</v>
      </c>
    </row>
    <row r="1935" spans="1:8" x14ac:dyDescent="0.3">
      <c r="A1935" s="19">
        <v>41929</v>
      </c>
      <c r="B1935" s="20">
        <v>15929.8</v>
      </c>
      <c r="C1935" s="20">
        <v>15617.35</v>
      </c>
      <c r="D1935" s="20">
        <v>15973.5</v>
      </c>
      <c r="E1935" s="20">
        <v>15603.45</v>
      </c>
      <c r="F1935" s="20" t="s">
        <v>1593</v>
      </c>
      <c r="G1935" s="21">
        <v>2.5000000000000001E-2</v>
      </c>
      <c r="H1935" s="15">
        <f t="shared" si="36"/>
        <v>2.0006595229024059E-2</v>
      </c>
    </row>
    <row r="1936" spans="1:8" x14ac:dyDescent="0.3">
      <c r="A1936" s="26">
        <v>41932</v>
      </c>
      <c r="B1936" s="27">
        <v>16216.6</v>
      </c>
      <c r="C1936" s="27">
        <v>16259.7</v>
      </c>
      <c r="D1936" s="27">
        <v>16297.25</v>
      </c>
      <c r="E1936" s="27">
        <v>16157.05</v>
      </c>
      <c r="F1936" s="27" t="s">
        <v>1594</v>
      </c>
      <c r="G1936" s="28">
        <v>1.7999999999999999E-2</v>
      </c>
      <c r="H1936">
        <f t="shared" si="36"/>
        <v>-2.650725413138026E-3</v>
      </c>
    </row>
    <row r="1937" spans="1:8" x14ac:dyDescent="0.3">
      <c r="A1937" s="19">
        <v>41933</v>
      </c>
      <c r="B1937" s="20">
        <v>16427.25</v>
      </c>
      <c r="C1937" s="20">
        <v>16281.95</v>
      </c>
      <c r="D1937" s="20">
        <v>16452.849999999999</v>
      </c>
      <c r="E1937" s="20">
        <v>16269</v>
      </c>
      <c r="F1937" s="20" t="s">
        <v>1595</v>
      </c>
      <c r="G1937" s="21">
        <v>1.2999999999999999E-2</v>
      </c>
      <c r="H1937">
        <f t="shared" si="36"/>
        <v>8.9239925193234995E-3</v>
      </c>
    </row>
    <row r="1938" spans="1:8" x14ac:dyDescent="0.3">
      <c r="A1938" s="26">
        <v>41934</v>
      </c>
      <c r="B1938" s="27">
        <v>16444.7</v>
      </c>
      <c r="C1938" s="27">
        <v>16570.400000000001</v>
      </c>
      <c r="D1938" s="27">
        <v>16572.5</v>
      </c>
      <c r="E1938" s="27">
        <v>16365.6</v>
      </c>
      <c r="F1938" s="27" t="s">
        <v>1596</v>
      </c>
      <c r="G1938" s="28">
        <v>1.1000000000000001E-3</v>
      </c>
      <c r="H1938">
        <f t="shared" si="36"/>
        <v>-7.5858156713175737E-3</v>
      </c>
    </row>
    <row r="1939" spans="1:8" x14ac:dyDescent="0.3">
      <c r="A1939" s="19">
        <v>41935</v>
      </c>
      <c r="B1939" s="20">
        <v>16470.05</v>
      </c>
      <c r="C1939" s="20">
        <v>16508.400000000001</v>
      </c>
      <c r="D1939" s="20">
        <v>16524.900000000001</v>
      </c>
      <c r="E1939" s="20">
        <v>16444.05</v>
      </c>
      <c r="F1939" s="20" t="s">
        <v>1597</v>
      </c>
      <c r="G1939" s="21">
        <v>1.5E-3</v>
      </c>
      <c r="H1939">
        <f t="shared" si="36"/>
        <v>-2.3230597756295087E-3</v>
      </c>
    </row>
    <row r="1940" spans="1:8" x14ac:dyDescent="0.3">
      <c r="A1940" s="26">
        <v>41939</v>
      </c>
      <c r="B1940" s="27">
        <v>16556.599999999999</v>
      </c>
      <c r="C1940" s="27">
        <v>16538.900000000001</v>
      </c>
      <c r="D1940" s="27">
        <v>16664.3</v>
      </c>
      <c r="E1940" s="27">
        <v>16470.849999999999</v>
      </c>
      <c r="F1940" s="27" t="s">
        <v>1561</v>
      </c>
      <c r="G1940" s="28">
        <v>5.3E-3</v>
      </c>
      <c r="H1940">
        <f t="shared" si="36"/>
        <v>1.0702041852842141E-3</v>
      </c>
    </row>
    <row r="1941" spans="1:8" x14ac:dyDescent="0.3">
      <c r="A1941" s="19">
        <v>41940</v>
      </c>
      <c r="B1941" s="20">
        <v>16667</v>
      </c>
      <c r="C1941" s="20">
        <v>16607.5</v>
      </c>
      <c r="D1941" s="20">
        <v>16702.3</v>
      </c>
      <c r="E1941" s="20">
        <v>16607.5</v>
      </c>
      <c r="F1941" s="20" t="s">
        <v>429</v>
      </c>
      <c r="G1941" s="21">
        <v>6.7000000000000002E-3</v>
      </c>
      <c r="H1941">
        <f t="shared" si="36"/>
        <v>3.5827186512118019E-3</v>
      </c>
    </row>
    <row r="1942" spans="1:8" x14ac:dyDescent="0.3">
      <c r="A1942" s="26">
        <v>41941</v>
      </c>
      <c r="B1942" s="27">
        <v>16634.05</v>
      </c>
      <c r="C1942" s="27">
        <v>16770.2</v>
      </c>
      <c r="D1942" s="27">
        <v>16770.2</v>
      </c>
      <c r="E1942" s="27">
        <v>16596.25</v>
      </c>
      <c r="F1942" s="27" t="s">
        <v>1598</v>
      </c>
      <c r="G1942" s="28">
        <v>-2E-3</v>
      </c>
      <c r="H1942">
        <f t="shared" si="36"/>
        <v>-8.1185674589451199E-3</v>
      </c>
    </row>
    <row r="1943" spans="1:8" x14ac:dyDescent="0.3">
      <c r="A1943" s="19">
        <v>41942</v>
      </c>
      <c r="B1943" s="20">
        <v>16760.05</v>
      </c>
      <c r="C1943" s="20">
        <v>16606.5</v>
      </c>
      <c r="D1943" s="20">
        <v>16776.349999999999</v>
      </c>
      <c r="E1943" s="20">
        <v>16561.349999999999</v>
      </c>
      <c r="F1943" s="20" t="s">
        <v>1599</v>
      </c>
      <c r="G1943" s="21">
        <v>7.6E-3</v>
      </c>
      <c r="H1943">
        <f t="shared" si="36"/>
        <v>9.2463794297413231E-3</v>
      </c>
    </row>
    <row r="1944" spans="1:8" x14ac:dyDescent="0.3">
      <c r="A1944" s="26">
        <v>41943</v>
      </c>
      <c r="B1944" s="27">
        <v>17045.05</v>
      </c>
      <c r="C1944" s="27">
        <v>16812.45</v>
      </c>
      <c r="D1944" s="27">
        <v>17060.150000000001</v>
      </c>
      <c r="E1944" s="27">
        <v>16783.650000000001</v>
      </c>
      <c r="F1944" s="27" t="s">
        <v>1433</v>
      </c>
      <c r="G1944" s="28">
        <v>1.7000000000000001E-2</v>
      </c>
      <c r="H1944">
        <f t="shared" si="36"/>
        <v>1.3834985382856071E-2</v>
      </c>
    </row>
    <row r="1945" spans="1:8" x14ac:dyDescent="0.3">
      <c r="A1945" s="19">
        <v>41946</v>
      </c>
      <c r="B1945" s="20">
        <v>17134.099999999999</v>
      </c>
      <c r="C1945" s="20">
        <v>17087</v>
      </c>
      <c r="D1945" s="20">
        <v>17168.400000000001</v>
      </c>
      <c r="E1945" s="20">
        <v>16934.849999999999</v>
      </c>
      <c r="F1945" s="20" t="s">
        <v>910</v>
      </c>
      <c r="G1945" s="21">
        <v>5.1999999999999998E-3</v>
      </c>
      <c r="H1945">
        <f t="shared" si="36"/>
        <v>2.7564815356703075E-3</v>
      </c>
    </row>
    <row r="1946" spans="1:8" x14ac:dyDescent="0.3">
      <c r="A1946" s="26">
        <v>41948</v>
      </c>
      <c r="B1946" s="27">
        <v>17352.95</v>
      </c>
      <c r="C1946" s="27">
        <v>17201.45</v>
      </c>
      <c r="D1946" s="27">
        <v>17425.2</v>
      </c>
      <c r="E1946" s="27">
        <v>17157.8</v>
      </c>
      <c r="F1946" s="27" t="s">
        <v>1600</v>
      </c>
      <c r="G1946" s="28">
        <v>1.2800000000000001E-2</v>
      </c>
      <c r="H1946">
        <f t="shared" si="36"/>
        <v>8.8073970508300171E-3</v>
      </c>
    </row>
    <row r="1947" spans="1:8" x14ac:dyDescent="0.3">
      <c r="A1947" s="19">
        <v>41950</v>
      </c>
      <c r="B1947" s="20">
        <v>17347.05</v>
      </c>
      <c r="C1947" s="20">
        <v>17366.849999999999</v>
      </c>
      <c r="D1947" s="20">
        <v>17383.599999999999</v>
      </c>
      <c r="E1947" s="20">
        <v>17202.2</v>
      </c>
      <c r="F1947" s="20" t="s">
        <v>1601</v>
      </c>
      <c r="G1947" s="21">
        <v>-2.9999999999999997E-4</v>
      </c>
      <c r="H1947">
        <f t="shared" si="36"/>
        <v>-1.1401031275101285E-3</v>
      </c>
    </row>
    <row r="1948" spans="1:8" x14ac:dyDescent="0.3">
      <c r="A1948" s="26">
        <v>41953</v>
      </c>
      <c r="B1948" s="27">
        <v>17262.400000000001</v>
      </c>
      <c r="C1948" s="27">
        <v>17364.650000000001</v>
      </c>
      <c r="D1948" s="27">
        <v>17412</v>
      </c>
      <c r="E1948" s="27">
        <v>17203</v>
      </c>
      <c r="F1948" s="27" t="s">
        <v>1121</v>
      </c>
      <c r="G1948" s="28">
        <v>-4.8999999999999998E-3</v>
      </c>
      <c r="H1948">
        <f t="shared" si="36"/>
        <v>-5.8883997086033981E-3</v>
      </c>
    </row>
    <row r="1949" spans="1:8" x14ac:dyDescent="0.3">
      <c r="A1949" s="19">
        <v>41954</v>
      </c>
      <c r="B1949" s="20">
        <v>17390.2</v>
      </c>
      <c r="C1949" s="20">
        <v>17266.25</v>
      </c>
      <c r="D1949" s="20">
        <v>17434.150000000001</v>
      </c>
      <c r="E1949" s="20">
        <v>17220.45</v>
      </c>
      <c r="F1949" s="20" t="s">
        <v>1602</v>
      </c>
      <c r="G1949" s="21">
        <v>7.4000000000000003E-3</v>
      </c>
      <c r="H1949">
        <f t="shared" si="36"/>
        <v>7.1787446608267995E-3</v>
      </c>
    </row>
    <row r="1950" spans="1:8" x14ac:dyDescent="0.3">
      <c r="A1950" s="26">
        <v>41955</v>
      </c>
      <c r="B1950" s="27">
        <v>17587.05</v>
      </c>
      <c r="C1950" s="27">
        <v>17461.45</v>
      </c>
      <c r="D1950" s="27">
        <v>17635.900000000001</v>
      </c>
      <c r="E1950" s="27">
        <v>17453.45</v>
      </c>
      <c r="F1950" s="27" t="s">
        <v>1603</v>
      </c>
      <c r="G1950" s="28">
        <v>1.1299999999999999E-2</v>
      </c>
      <c r="H1950">
        <f t="shared" si="36"/>
        <v>7.1929879820976234E-3</v>
      </c>
    </row>
    <row r="1951" spans="1:8" x14ac:dyDescent="0.3">
      <c r="A1951" s="19">
        <v>41956</v>
      </c>
      <c r="B1951" s="20">
        <v>17453</v>
      </c>
      <c r="C1951" s="20">
        <v>17645.3</v>
      </c>
      <c r="D1951" s="20">
        <v>17651</v>
      </c>
      <c r="E1951" s="20">
        <v>17389.650000000001</v>
      </c>
      <c r="F1951" s="20" t="s">
        <v>1604</v>
      </c>
      <c r="G1951" s="21">
        <v>-7.6E-3</v>
      </c>
      <c r="H1951">
        <f t="shared" si="36"/>
        <v>-1.089808617592216E-2</v>
      </c>
    </row>
    <row r="1952" spans="1:8" x14ac:dyDescent="0.3">
      <c r="A1952" s="26">
        <v>41957</v>
      </c>
      <c r="B1952" s="27">
        <v>17576.8</v>
      </c>
      <c r="C1952" s="27">
        <v>17460.55</v>
      </c>
      <c r="D1952" s="27">
        <v>17601.150000000001</v>
      </c>
      <c r="E1952" s="27">
        <v>17410.5</v>
      </c>
      <c r="F1952" s="27" t="s">
        <v>1355</v>
      </c>
      <c r="G1952" s="28">
        <v>7.1000000000000004E-3</v>
      </c>
      <c r="H1952">
        <f t="shared" si="36"/>
        <v>6.6578658747863039E-3</v>
      </c>
    </row>
    <row r="1953" spans="1:8" x14ac:dyDescent="0.3">
      <c r="A1953" s="19">
        <v>41960</v>
      </c>
      <c r="B1953" s="20">
        <v>17640.400000000001</v>
      </c>
      <c r="C1953" s="20">
        <v>17571.7</v>
      </c>
      <c r="D1953" s="20">
        <v>17676.599999999999</v>
      </c>
      <c r="E1953" s="20">
        <v>17469.25</v>
      </c>
      <c r="F1953" s="20" t="s">
        <v>962</v>
      </c>
      <c r="G1953" s="21">
        <v>3.5999999999999999E-3</v>
      </c>
      <c r="H1953">
        <f t="shared" si="36"/>
        <v>3.9096957038875424E-3</v>
      </c>
    </row>
    <row r="1954" spans="1:8" x14ac:dyDescent="0.3">
      <c r="A1954" s="26">
        <v>41961</v>
      </c>
      <c r="B1954" s="27">
        <v>17702.55</v>
      </c>
      <c r="C1954" s="27">
        <v>17672.849999999999</v>
      </c>
      <c r="D1954" s="27">
        <v>17750.25</v>
      </c>
      <c r="E1954" s="27">
        <v>17601.150000000001</v>
      </c>
      <c r="F1954" s="27" t="s">
        <v>1605</v>
      </c>
      <c r="G1954" s="28">
        <v>3.5000000000000001E-3</v>
      </c>
      <c r="H1954">
        <f t="shared" si="36"/>
        <v>1.6805438851119501E-3</v>
      </c>
    </row>
    <row r="1955" spans="1:8" x14ac:dyDescent="0.3">
      <c r="A1955" s="19">
        <v>41962</v>
      </c>
      <c r="B1955" s="20">
        <v>17585.650000000001</v>
      </c>
      <c r="C1955" s="20">
        <v>17739.2</v>
      </c>
      <c r="D1955" s="20">
        <v>17745.7</v>
      </c>
      <c r="E1955" s="20">
        <v>17557.099999999999</v>
      </c>
      <c r="F1955" s="20" t="s">
        <v>1589</v>
      </c>
      <c r="G1955" s="21">
        <v>-6.6E-3</v>
      </c>
      <c r="H1955">
        <f t="shared" si="36"/>
        <v>-8.6559709569765976E-3</v>
      </c>
    </row>
    <row r="1956" spans="1:8" x14ac:dyDescent="0.3">
      <c r="A1956" s="26">
        <v>41963</v>
      </c>
      <c r="B1956" s="27">
        <v>17645.05</v>
      </c>
      <c r="C1956" s="27">
        <v>17649.349999999999</v>
      </c>
      <c r="D1956" s="27">
        <v>17681.8</v>
      </c>
      <c r="E1956" s="27">
        <v>17546.7</v>
      </c>
      <c r="F1956" s="27" t="s">
        <v>1606</v>
      </c>
      <c r="G1956" s="28">
        <v>3.3999999999999998E-3</v>
      </c>
      <c r="H1956">
        <f t="shared" si="36"/>
        <v>-2.4363503471795125E-4</v>
      </c>
    </row>
    <row r="1957" spans="1:8" x14ac:dyDescent="0.3">
      <c r="A1957" s="19">
        <v>41964</v>
      </c>
      <c r="B1957" s="20">
        <v>18056.3</v>
      </c>
      <c r="C1957" s="20">
        <v>17767.75</v>
      </c>
      <c r="D1957" s="20">
        <v>18139.95</v>
      </c>
      <c r="E1957" s="20">
        <v>17716.650000000001</v>
      </c>
      <c r="F1957" s="20" t="s">
        <v>1607</v>
      </c>
      <c r="G1957" s="21">
        <v>2.3300000000000001E-2</v>
      </c>
      <c r="H1957" s="15">
        <f t="shared" si="36"/>
        <v>1.6240097930238735E-2</v>
      </c>
    </row>
    <row r="1958" spans="1:8" x14ac:dyDescent="0.3">
      <c r="A1958" s="26">
        <v>41967</v>
      </c>
      <c r="B1958" s="27">
        <v>18281.95</v>
      </c>
      <c r="C1958" s="27">
        <v>18128.599999999999</v>
      </c>
      <c r="D1958" s="27">
        <v>18313.099999999999</v>
      </c>
      <c r="E1958" s="27">
        <v>18119.650000000001</v>
      </c>
      <c r="F1958" s="27" t="s">
        <v>1608</v>
      </c>
      <c r="G1958" s="28">
        <v>1.2500000000000001E-2</v>
      </c>
      <c r="H1958">
        <f t="shared" si="36"/>
        <v>8.4590095208676996E-3</v>
      </c>
    </row>
    <row r="1959" spans="1:8" x14ac:dyDescent="0.3">
      <c r="A1959" s="19">
        <v>41968</v>
      </c>
      <c r="B1959" s="20">
        <v>18037.05</v>
      </c>
      <c r="C1959" s="20">
        <v>18261.95</v>
      </c>
      <c r="D1959" s="20">
        <v>18261.95</v>
      </c>
      <c r="E1959" s="20">
        <v>17992.5</v>
      </c>
      <c r="F1959" s="20" t="s">
        <v>1609</v>
      </c>
      <c r="G1959" s="21">
        <v>-1.34E-2</v>
      </c>
      <c r="H1959">
        <f t="shared" si="36"/>
        <v>-1.231522373021509E-2</v>
      </c>
    </row>
    <row r="1960" spans="1:8" x14ac:dyDescent="0.3">
      <c r="A1960" s="26">
        <v>41969</v>
      </c>
      <c r="B1960" s="27">
        <v>17975.95</v>
      </c>
      <c r="C1960" s="27">
        <v>17914.349999999999</v>
      </c>
      <c r="D1960" s="27">
        <v>18128.150000000001</v>
      </c>
      <c r="E1960" s="27">
        <v>17890.849999999999</v>
      </c>
      <c r="F1960" s="27" t="s">
        <v>1610</v>
      </c>
      <c r="G1960" s="28">
        <v>-3.3999999999999998E-3</v>
      </c>
      <c r="H1960">
        <f t="shared" si="36"/>
        <v>3.4385841518113796E-3</v>
      </c>
    </row>
    <row r="1961" spans="1:8" x14ac:dyDescent="0.3">
      <c r="A1961" s="19">
        <v>41970</v>
      </c>
      <c r="B1961" s="20">
        <v>18022.5</v>
      </c>
      <c r="C1961" s="20">
        <v>17988.7</v>
      </c>
      <c r="D1961" s="20">
        <v>18054.650000000001</v>
      </c>
      <c r="E1961" s="20">
        <v>17898.400000000001</v>
      </c>
      <c r="F1961" s="20" t="s">
        <v>1611</v>
      </c>
      <c r="G1961" s="21">
        <v>2.5999999999999999E-3</v>
      </c>
      <c r="H1961">
        <f t="shared" si="36"/>
        <v>1.8789573454445997E-3</v>
      </c>
    </row>
    <row r="1962" spans="1:8" x14ac:dyDescent="0.3">
      <c r="A1962" s="26">
        <v>41971</v>
      </c>
      <c r="B1962" s="27">
        <v>18513.150000000001</v>
      </c>
      <c r="C1962" s="27">
        <v>18082.400000000001</v>
      </c>
      <c r="D1962" s="27">
        <v>18615.400000000001</v>
      </c>
      <c r="E1962" s="27">
        <v>18082.400000000001</v>
      </c>
      <c r="F1962" s="27" t="s">
        <v>1612</v>
      </c>
      <c r="G1962" s="28">
        <v>2.7199999999999998E-2</v>
      </c>
      <c r="H1962" s="15">
        <f t="shared" si="36"/>
        <v>2.3821505994779453E-2</v>
      </c>
    </row>
    <row r="1963" spans="1:8" x14ac:dyDescent="0.3">
      <c r="A1963" s="19">
        <v>41974</v>
      </c>
      <c r="B1963" s="20">
        <v>18525.3</v>
      </c>
      <c r="C1963" s="20">
        <v>18586.95</v>
      </c>
      <c r="D1963" s="20">
        <v>18676.099999999999</v>
      </c>
      <c r="E1963" s="20">
        <v>18497</v>
      </c>
      <c r="F1963" s="20" t="s">
        <v>1613</v>
      </c>
      <c r="G1963" s="21">
        <v>6.9999999999999999E-4</v>
      </c>
      <c r="H1963">
        <f t="shared" si="36"/>
        <v>-3.316843269067892E-3</v>
      </c>
    </row>
    <row r="1964" spans="1:8" x14ac:dyDescent="0.3">
      <c r="A1964" s="26">
        <v>41975</v>
      </c>
      <c r="B1964" s="27">
        <v>18555.849999999999</v>
      </c>
      <c r="C1964" s="27">
        <v>18434.75</v>
      </c>
      <c r="D1964" s="27">
        <v>18601.849999999999</v>
      </c>
      <c r="E1964" s="27">
        <v>18301</v>
      </c>
      <c r="F1964" s="27" t="s">
        <v>1614</v>
      </c>
      <c r="G1964" s="28">
        <v>1.6000000000000001E-3</v>
      </c>
      <c r="H1964">
        <f t="shared" si="36"/>
        <v>6.5691153934823391E-3</v>
      </c>
    </row>
    <row r="1965" spans="1:8" x14ac:dyDescent="0.3">
      <c r="A1965" s="19">
        <v>41976</v>
      </c>
      <c r="B1965" s="20">
        <v>18645.849999999999</v>
      </c>
      <c r="C1965" s="20">
        <v>18549.75</v>
      </c>
      <c r="D1965" s="20">
        <v>18723.650000000001</v>
      </c>
      <c r="E1965" s="20">
        <v>18518</v>
      </c>
      <c r="F1965" s="20" t="s">
        <v>1615</v>
      </c>
      <c r="G1965" s="21">
        <v>4.8999999999999998E-3</v>
      </c>
      <c r="H1965">
        <f t="shared" si="36"/>
        <v>5.1806628121672015E-3</v>
      </c>
    </row>
    <row r="1966" spans="1:8" x14ac:dyDescent="0.3">
      <c r="A1966" s="26">
        <v>41977</v>
      </c>
      <c r="B1966" s="27">
        <v>18782.849999999999</v>
      </c>
      <c r="C1966" s="27">
        <v>18758.8</v>
      </c>
      <c r="D1966" s="27">
        <v>18793.150000000001</v>
      </c>
      <c r="E1966" s="27">
        <v>18575.349999999999</v>
      </c>
      <c r="F1966" s="27" t="s">
        <v>1616</v>
      </c>
      <c r="G1966" s="28">
        <v>7.3000000000000001E-3</v>
      </c>
      <c r="H1966">
        <f t="shared" si="36"/>
        <v>1.2820649508496957E-3</v>
      </c>
    </row>
    <row r="1967" spans="1:8" x14ac:dyDescent="0.3">
      <c r="A1967" s="19">
        <v>41978</v>
      </c>
      <c r="B1967" s="20">
        <v>18756.75</v>
      </c>
      <c r="C1967" s="20">
        <v>18827.599999999999</v>
      </c>
      <c r="D1967" s="20">
        <v>18875.45</v>
      </c>
      <c r="E1967" s="20">
        <v>18706.25</v>
      </c>
      <c r="F1967" s="20" t="s">
        <v>1617</v>
      </c>
      <c r="G1967" s="21">
        <v>-1.4E-3</v>
      </c>
      <c r="H1967">
        <f t="shared" si="36"/>
        <v>-3.7630924812508525E-3</v>
      </c>
    </row>
    <row r="1968" spans="1:8" x14ac:dyDescent="0.3">
      <c r="A1968" s="26">
        <v>41981</v>
      </c>
      <c r="B1968" s="27">
        <v>18510.05</v>
      </c>
      <c r="C1968" s="27">
        <v>18804.95</v>
      </c>
      <c r="D1968" s="27">
        <v>18804.95</v>
      </c>
      <c r="E1968" s="27">
        <v>18486.55</v>
      </c>
      <c r="F1968" s="27" t="s">
        <v>1618</v>
      </c>
      <c r="G1968" s="28">
        <v>-1.32E-2</v>
      </c>
      <c r="H1968">
        <f t="shared" si="36"/>
        <v>-1.5682041164693416E-2</v>
      </c>
    </row>
    <row r="1969" spans="1:8" x14ac:dyDescent="0.3">
      <c r="A1969" s="19">
        <v>41982</v>
      </c>
      <c r="B1969" s="20">
        <v>18290.650000000001</v>
      </c>
      <c r="C1969" s="20">
        <v>18499.95</v>
      </c>
      <c r="D1969" s="20">
        <v>18585.349999999999</v>
      </c>
      <c r="E1969" s="20">
        <v>18248.099999999999</v>
      </c>
      <c r="F1969" s="20" t="s">
        <v>1619</v>
      </c>
      <c r="G1969" s="21">
        <v>-1.1900000000000001E-2</v>
      </c>
      <c r="H1969">
        <f t="shared" si="36"/>
        <v>-1.1313544090659666E-2</v>
      </c>
    </row>
    <row r="1970" spans="1:8" x14ac:dyDescent="0.3">
      <c r="A1970" s="26">
        <v>41983</v>
      </c>
      <c r="B1970" s="27">
        <v>18462.95</v>
      </c>
      <c r="C1970" s="27">
        <v>18183.099999999999</v>
      </c>
      <c r="D1970" s="27">
        <v>18532.900000000001</v>
      </c>
      <c r="E1970" s="27">
        <v>18183.099999999999</v>
      </c>
      <c r="F1970" s="27" t="s">
        <v>1620</v>
      </c>
      <c r="G1970" s="28">
        <v>9.4000000000000004E-3</v>
      </c>
      <c r="H1970">
        <f t="shared" si="36"/>
        <v>1.5390664958120574E-2</v>
      </c>
    </row>
    <row r="1971" spans="1:8" x14ac:dyDescent="0.3">
      <c r="A1971" s="19">
        <v>41984</v>
      </c>
      <c r="B1971" s="20">
        <v>18405</v>
      </c>
      <c r="C1971" s="20">
        <v>18427.5</v>
      </c>
      <c r="D1971" s="20">
        <v>18529.650000000001</v>
      </c>
      <c r="E1971" s="20">
        <v>18218.400000000001</v>
      </c>
      <c r="F1971" s="20" t="s">
        <v>1621</v>
      </c>
      <c r="G1971" s="21">
        <v>-3.0999999999999999E-3</v>
      </c>
      <c r="H1971">
        <f t="shared" si="36"/>
        <v>-1.221001221001221E-3</v>
      </c>
    </row>
    <row r="1972" spans="1:8" x14ac:dyDescent="0.3">
      <c r="A1972" s="26">
        <v>41985</v>
      </c>
      <c r="B1972" s="27">
        <v>18299.75</v>
      </c>
      <c r="C1972" s="27">
        <v>18413.7</v>
      </c>
      <c r="D1972" s="27">
        <v>18501.75</v>
      </c>
      <c r="E1972" s="27">
        <v>18236.55</v>
      </c>
      <c r="F1972" s="27" t="s">
        <v>1484</v>
      </c>
      <c r="G1972" s="28">
        <v>-5.7000000000000002E-3</v>
      </c>
      <c r="H1972">
        <f t="shared" si="36"/>
        <v>-6.1883271694445291E-3</v>
      </c>
    </row>
    <row r="1973" spans="1:8" x14ac:dyDescent="0.3">
      <c r="A1973" s="19">
        <v>41988</v>
      </c>
      <c r="B1973" s="20">
        <v>18372.650000000001</v>
      </c>
      <c r="C1973" s="20">
        <v>18176.7</v>
      </c>
      <c r="D1973" s="20">
        <v>18470.05</v>
      </c>
      <c r="E1973" s="20">
        <v>18157.25</v>
      </c>
      <c r="F1973" s="20" t="s">
        <v>1403</v>
      </c>
      <c r="G1973" s="21">
        <v>4.0000000000000001E-3</v>
      </c>
      <c r="H1973">
        <f t="shared" si="36"/>
        <v>1.0780284650129051E-2</v>
      </c>
    </row>
    <row r="1974" spans="1:8" x14ac:dyDescent="0.3">
      <c r="A1974" s="26">
        <v>41989</v>
      </c>
      <c r="B1974" s="27">
        <v>17830.55</v>
      </c>
      <c r="C1974" s="27">
        <v>18249</v>
      </c>
      <c r="D1974" s="27">
        <v>18308.95</v>
      </c>
      <c r="E1974" s="27">
        <v>17776.349999999999</v>
      </c>
      <c r="F1974" s="27" t="s">
        <v>1622</v>
      </c>
      <c r="G1974" s="28">
        <v>-2.9499999999999998E-2</v>
      </c>
      <c r="H1974" s="15">
        <f t="shared" si="36"/>
        <v>-2.2930023562934995E-2</v>
      </c>
    </row>
    <row r="1975" spans="1:8" x14ac:dyDescent="0.3">
      <c r="A1975" s="19">
        <v>41990</v>
      </c>
      <c r="B1975" s="20">
        <v>17865.75</v>
      </c>
      <c r="C1975" s="20">
        <v>17762.25</v>
      </c>
      <c r="D1975" s="20">
        <v>18051.849999999999</v>
      </c>
      <c r="E1975" s="20">
        <v>17502.45</v>
      </c>
      <c r="F1975" s="20" t="s">
        <v>1623</v>
      </c>
      <c r="G1975" s="21">
        <v>2E-3</v>
      </c>
      <c r="H1975">
        <f t="shared" si="36"/>
        <v>5.8269644892961197E-3</v>
      </c>
    </row>
    <row r="1976" spans="1:8" x14ac:dyDescent="0.3">
      <c r="A1976" s="26">
        <v>41991</v>
      </c>
      <c r="B1976" s="27">
        <v>18326.599999999999</v>
      </c>
      <c r="C1976" s="27">
        <v>18238</v>
      </c>
      <c r="D1976" s="27">
        <v>18356.3</v>
      </c>
      <c r="E1976" s="27">
        <v>18109.349999999999</v>
      </c>
      <c r="F1976" s="27" t="s">
        <v>1624</v>
      </c>
      <c r="G1976" s="28">
        <v>2.58E-2</v>
      </c>
      <c r="H1976">
        <f t="shared" si="36"/>
        <v>4.8579888145629203E-3</v>
      </c>
    </row>
    <row r="1977" spans="1:8" x14ac:dyDescent="0.3">
      <c r="A1977" s="19">
        <v>41992</v>
      </c>
      <c r="B1977" s="20">
        <v>18478.900000000001</v>
      </c>
      <c r="C1977" s="20">
        <v>18545.7</v>
      </c>
      <c r="D1977" s="20">
        <v>18563.599999999999</v>
      </c>
      <c r="E1977" s="20">
        <v>18413.75</v>
      </c>
      <c r="F1977" s="20" t="s">
        <v>1625</v>
      </c>
      <c r="G1977" s="21">
        <v>8.3000000000000001E-3</v>
      </c>
      <c r="H1977">
        <f t="shared" si="36"/>
        <v>-3.6019131119342635E-3</v>
      </c>
    </row>
    <row r="1978" spans="1:8" x14ac:dyDescent="0.3">
      <c r="A1978" s="26">
        <v>41995</v>
      </c>
      <c r="B1978" s="27">
        <v>18747.349999999999</v>
      </c>
      <c r="C1978" s="27">
        <v>18562.349999999999</v>
      </c>
      <c r="D1978" s="27">
        <v>18801.150000000001</v>
      </c>
      <c r="E1978" s="27">
        <v>18424</v>
      </c>
      <c r="F1978" s="27" t="s">
        <v>1626</v>
      </c>
      <c r="G1978" s="28">
        <v>1.4500000000000001E-2</v>
      </c>
      <c r="H1978">
        <f t="shared" si="36"/>
        <v>9.966410502980496E-3</v>
      </c>
    </row>
    <row r="1979" spans="1:8" x14ac:dyDescent="0.3">
      <c r="A1979" s="19">
        <v>41996</v>
      </c>
      <c r="B1979" s="20">
        <v>18603.75</v>
      </c>
      <c r="C1979" s="20">
        <v>18746.8</v>
      </c>
      <c r="D1979" s="20">
        <v>18923.599999999999</v>
      </c>
      <c r="E1979" s="20">
        <v>18558.5</v>
      </c>
      <c r="F1979" s="20" t="s">
        <v>1506</v>
      </c>
      <c r="G1979" s="21">
        <v>-7.7000000000000002E-3</v>
      </c>
      <c r="H1979">
        <f t="shared" si="36"/>
        <v>-7.6306356284805551E-3</v>
      </c>
    </row>
    <row r="1980" spans="1:8" x14ac:dyDescent="0.3">
      <c r="A1980" s="26">
        <v>41997</v>
      </c>
      <c r="B1980" s="27">
        <v>18535.349999999999</v>
      </c>
      <c r="C1980" s="27">
        <v>18582.75</v>
      </c>
      <c r="D1980" s="27">
        <v>18709.150000000001</v>
      </c>
      <c r="E1980" s="27">
        <v>18493.3</v>
      </c>
      <c r="F1980" s="27" t="s">
        <v>1627</v>
      </c>
      <c r="G1980" s="28">
        <v>-3.7000000000000002E-3</v>
      </c>
      <c r="H1980">
        <f t="shared" si="36"/>
        <v>-2.5507527142108384E-3</v>
      </c>
    </row>
    <row r="1981" spans="1:8" x14ac:dyDescent="0.3">
      <c r="A1981" s="19">
        <v>41999</v>
      </c>
      <c r="B1981" s="20">
        <v>18557.2</v>
      </c>
      <c r="C1981" s="20">
        <v>18602.55</v>
      </c>
      <c r="D1981" s="20">
        <v>18681.75</v>
      </c>
      <c r="E1981" s="20">
        <v>18448.599999999999</v>
      </c>
      <c r="F1981" s="20" t="s">
        <v>1628</v>
      </c>
      <c r="G1981" s="21">
        <v>1.1999999999999999E-3</v>
      </c>
      <c r="H1981">
        <f t="shared" si="36"/>
        <v>-2.4378378233090919E-3</v>
      </c>
    </row>
    <row r="1982" spans="1:8" x14ac:dyDescent="0.3">
      <c r="A1982" s="26">
        <v>42002</v>
      </c>
      <c r="B1982" s="27">
        <v>18528.349999999999</v>
      </c>
      <c r="C1982" s="27">
        <v>18589.599999999999</v>
      </c>
      <c r="D1982" s="27">
        <v>18700.7</v>
      </c>
      <c r="E1982" s="27">
        <v>18501.05</v>
      </c>
      <c r="F1982" s="27" t="s">
        <v>1547</v>
      </c>
      <c r="G1982" s="28">
        <v>-1.6000000000000001E-3</v>
      </c>
      <c r="H1982">
        <f t="shared" si="36"/>
        <v>-3.29485303610621E-3</v>
      </c>
    </row>
    <row r="1983" spans="1:8" x14ac:dyDescent="0.3">
      <c r="A1983" s="19">
        <v>42003</v>
      </c>
      <c r="B1983" s="20">
        <v>18647.55</v>
      </c>
      <c r="C1983" s="20">
        <v>18573.25</v>
      </c>
      <c r="D1983" s="20">
        <v>18671.95</v>
      </c>
      <c r="E1983" s="20">
        <v>18428.099999999999</v>
      </c>
      <c r="F1983" s="20" t="s">
        <v>1629</v>
      </c>
      <c r="G1983" s="21">
        <v>6.4000000000000003E-3</v>
      </c>
      <c r="H1983">
        <f t="shared" si="36"/>
        <v>4.0003768861130535E-3</v>
      </c>
    </row>
    <row r="1984" spans="1:8" x14ac:dyDescent="0.3">
      <c r="A1984" s="26">
        <v>42004</v>
      </c>
      <c r="B1984" s="27">
        <v>18736.650000000001</v>
      </c>
      <c r="C1984" s="27">
        <v>18659.599999999999</v>
      </c>
      <c r="D1984" s="27">
        <v>18774.2</v>
      </c>
      <c r="E1984" s="27">
        <v>18659.599999999999</v>
      </c>
      <c r="F1984" s="27" t="s">
        <v>1630</v>
      </c>
      <c r="G1984" s="28">
        <v>4.7999999999999996E-3</v>
      </c>
      <c r="H1984">
        <f t="shared" si="36"/>
        <v>4.1292417843899606E-3</v>
      </c>
    </row>
    <row r="1985" spans="1:8" x14ac:dyDescent="0.3">
      <c r="A1985" s="19">
        <v>42005</v>
      </c>
      <c r="B1985" s="20">
        <v>18750.45</v>
      </c>
      <c r="C1985" s="20">
        <v>18728.2</v>
      </c>
      <c r="D1985" s="20">
        <v>18781.55</v>
      </c>
      <c r="E1985" s="20">
        <v>18638.849999999999</v>
      </c>
      <c r="F1985" s="20" t="s">
        <v>535</v>
      </c>
      <c r="G1985" s="21">
        <v>6.9999999999999999E-4</v>
      </c>
      <c r="H1985">
        <f t="shared" si="36"/>
        <v>1.1880479704402985E-3</v>
      </c>
    </row>
    <row r="1986" spans="1:8" x14ac:dyDescent="0.3">
      <c r="A1986" s="26">
        <v>42006</v>
      </c>
      <c r="B1986" s="27">
        <v>19057.8</v>
      </c>
      <c r="C1986" s="27">
        <v>18752.2</v>
      </c>
      <c r="D1986" s="27">
        <v>19118.849999999999</v>
      </c>
      <c r="E1986" s="27">
        <v>18752.2</v>
      </c>
      <c r="F1986" s="27" t="s">
        <v>1631</v>
      </c>
      <c r="G1986" s="28">
        <v>1.6400000000000001E-2</v>
      </c>
      <c r="H1986" s="15">
        <f t="shared" si="36"/>
        <v>1.6296754514136931E-2</v>
      </c>
    </row>
    <row r="1987" spans="1:8" x14ac:dyDescent="0.3">
      <c r="A1987" s="19">
        <v>42009</v>
      </c>
      <c r="B1987" s="20">
        <v>19017.400000000001</v>
      </c>
      <c r="C1987" s="20">
        <v>19155.2</v>
      </c>
      <c r="D1987" s="20">
        <v>19166</v>
      </c>
      <c r="E1987" s="20">
        <v>18987.7</v>
      </c>
      <c r="F1987" s="20" t="s">
        <v>524</v>
      </c>
      <c r="G1987" s="21">
        <v>-2.0999999999999999E-3</v>
      </c>
      <c r="H1987">
        <f t="shared" si="36"/>
        <v>-7.1938690277313349E-3</v>
      </c>
    </row>
    <row r="1988" spans="1:8" x14ac:dyDescent="0.3">
      <c r="A1988" s="26">
        <v>42010</v>
      </c>
      <c r="B1988" s="27">
        <v>18430.75</v>
      </c>
      <c r="C1988" s="27">
        <v>18874.599999999999</v>
      </c>
      <c r="D1988" s="27">
        <v>18874.599999999999</v>
      </c>
      <c r="E1988" s="27">
        <v>18388.349999999999</v>
      </c>
      <c r="F1988" s="27" t="s">
        <v>1632</v>
      </c>
      <c r="G1988" s="28">
        <v>-3.0800000000000001E-2</v>
      </c>
      <c r="H1988" s="15">
        <f t="shared" si="36"/>
        <v>-2.3515730134678274E-2</v>
      </c>
    </row>
    <row r="1989" spans="1:8" x14ac:dyDescent="0.3">
      <c r="A1989" s="19">
        <v>42011</v>
      </c>
      <c r="B1989" s="20">
        <v>18304.25</v>
      </c>
      <c r="C1989" s="20">
        <v>18382.55</v>
      </c>
      <c r="D1989" s="20">
        <v>18482.05</v>
      </c>
      <c r="E1989" s="20">
        <v>18211.5</v>
      </c>
      <c r="F1989" s="20" t="s">
        <v>1633</v>
      </c>
      <c r="G1989" s="21">
        <v>-6.8999999999999999E-3</v>
      </c>
      <c r="H1989">
        <f t="shared" si="36"/>
        <v>-4.2594743384350526E-3</v>
      </c>
    </row>
    <row r="1990" spans="1:8" x14ac:dyDescent="0.3">
      <c r="A1990" s="26">
        <v>42012</v>
      </c>
      <c r="B1990" s="27">
        <v>18701.400000000001</v>
      </c>
      <c r="C1990" s="27">
        <v>18587.099999999999</v>
      </c>
      <c r="D1990" s="27">
        <v>18752.3</v>
      </c>
      <c r="E1990" s="27">
        <v>18486.2</v>
      </c>
      <c r="F1990" s="27" t="s">
        <v>1379</v>
      </c>
      <c r="G1990" s="28">
        <v>2.1700000000000001E-2</v>
      </c>
      <c r="H1990">
        <f t="shared" si="36"/>
        <v>6.1494262149556908E-3</v>
      </c>
    </row>
    <row r="1991" spans="1:8" x14ac:dyDescent="0.3">
      <c r="A1991" s="19">
        <v>42013</v>
      </c>
      <c r="B1991" s="20">
        <v>18637.25</v>
      </c>
      <c r="C1991" s="20">
        <v>18845.900000000001</v>
      </c>
      <c r="D1991" s="20">
        <v>18864</v>
      </c>
      <c r="E1991" s="20">
        <v>18479.650000000001</v>
      </c>
      <c r="F1991" s="20" t="s">
        <v>1634</v>
      </c>
      <c r="G1991" s="21">
        <v>-3.3999999999999998E-3</v>
      </c>
      <c r="H1991">
        <f t="shared" ref="H1991:H2054" si="37">(B1991-C1991)/C1991</f>
        <v>-1.1071373614420189E-2</v>
      </c>
    </row>
    <row r="1992" spans="1:8" x14ac:dyDescent="0.3">
      <c r="A1992" s="26">
        <v>42016</v>
      </c>
      <c r="B1992" s="27">
        <v>18795.849999999999</v>
      </c>
      <c r="C1992" s="27">
        <v>18632</v>
      </c>
      <c r="D1992" s="27">
        <v>18822.05</v>
      </c>
      <c r="E1992" s="27">
        <v>18530.099999999999</v>
      </c>
      <c r="F1992" s="27" t="s">
        <v>530</v>
      </c>
      <c r="G1992" s="28">
        <v>8.5000000000000006E-3</v>
      </c>
      <c r="H1992">
        <f t="shared" si="37"/>
        <v>8.7940103048517893E-3</v>
      </c>
    </row>
    <row r="1993" spans="1:8" x14ac:dyDescent="0.3">
      <c r="A1993" s="19">
        <v>42017</v>
      </c>
      <c r="B1993" s="20">
        <v>18707.2</v>
      </c>
      <c r="C1993" s="20">
        <v>18889</v>
      </c>
      <c r="D1993" s="20">
        <v>18920.650000000001</v>
      </c>
      <c r="E1993" s="20">
        <v>18642.8</v>
      </c>
      <c r="F1993" s="20" t="s">
        <v>1635</v>
      </c>
      <c r="G1993" s="21">
        <v>-4.7000000000000002E-3</v>
      </c>
      <c r="H1993">
        <f t="shared" si="37"/>
        <v>-9.6246492667689809E-3</v>
      </c>
    </row>
    <row r="1994" spans="1:8" x14ac:dyDescent="0.3">
      <c r="A1994" s="26">
        <v>42018</v>
      </c>
      <c r="B1994" s="27">
        <v>18603.8</v>
      </c>
      <c r="C1994" s="27">
        <v>18670.400000000001</v>
      </c>
      <c r="D1994" s="27">
        <v>18769.650000000001</v>
      </c>
      <c r="E1994" s="27">
        <v>18517.900000000001</v>
      </c>
      <c r="F1994" s="27" t="s">
        <v>1636</v>
      </c>
      <c r="G1994" s="28">
        <v>-5.4999999999999997E-3</v>
      </c>
      <c r="H1994">
        <f t="shared" si="37"/>
        <v>-3.5671437141144365E-3</v>
      </c>
    </row>
    <row r="1995" spans="1:8" x14ac:dyDescent="0.3">
      <c r="A1995" s="19">
        <v>42019</v>
      </c>
      <c r="B1995" s="20">
        <v>19235.650000000001</v>
      </c>
      <c r="C1995" s="20">
        <v>19340.45</v>
      </c>
      <c r="D1995" s="20">
        <v>19410.400000000001</v>
      </c>
      <c r="E1995" s="20">
        <v>19061.349999999999</v>
      </c>
      <c r="F1995" s="20" t="s">
        <v>1637</v>
      </c>
      <c r="G1995" s="21">
        <v>3.4000000000000002E-2</v>
      </c>
      <c r="H1995">
        <f t="shared" si="37"/>
        <v>-5.4186950148522534E-3</v>
      </c>
    </row>
    <row r="1996" spans="1:8" x14ac:dyDescent="0.3">
      <c r="A1996" s="26">
        <v>42020</v>
      </c>
      <c r="B1996" s="27">
        <v>19223.150000000001</v>
      </c>
      <c r="C1996" s="27">
        <v>19274.150000000001</v>
      </c>
      <c r="D1996" s="27">
        <v>19275.8</v>
      </c>
      <c r="E1996" s="27">
        <v>19108.349999999999</v>
      </c>
      <c r="F1996" s="27" t="s">
        <v>1638</v>
      </c>
      <c r="G1996" s="28">
        <v>-5.9999999999999995E-4</v>
      </c>
      <c r="H1996">
        <f t="shared" si="37"/>
        <v>-2.6460310830827816E-3</v>
      </c>
    </row>
    <row r="1997" spans="1:8" x14ac:dyDescent="0.3">
      <c r="A1997" s="19">
        <v>42023</v>
      </c>
      <c r="B1997" s="20">
        <v>19406.05</v>
      </c>
      <c r="C1997" s="20">
        <v>19345.650000000001</v>
      </c>
      <c r="D1997" s="20">
        <v>19434.2</v>
      </c>
      <c r="E1997" s="20">
        <v>19299.099999999999</v>
      </c>
      <c r="F1997" s="20" t="s">
        <v>1639</v>
      </c>
      <c r="G1997" s="21">
        <v>9.4999999999999998E-3</v>
      </c>
      <c r="H1997">
        <f t="shared" si="37"/>
        <v>3.1221489068600857E-3</v>
      </c>
    </row>
    <row r="1998" spans="1:8" x14ac:dyDescent="0.3">
      <c r="A1998" s="26">
        <v>42024</v>
      </c>
      <c r="B1998" s="27">
        <v>19767.05</v>
      </c>
      <c r="C1998" s="27">
        <v>19446.8</v>
      </c>
      <c r="D1998" s="27">
        <v>19808.25</v>
      </c>
      <c r="E1998" s="27">
        <v>19446.8</v>
      </c>
      <c r="F1998" s="27" t="s">
        <v>1640</v>
      </c>
      <c r="G1998" s="28">
        <v>1.8599999999999998E-2</v>
      </c>
      <c r="H1998" s="15">
        <f t="shared" si="37"/>
        <v>1.6468005018820578E-2</v>
      </c>
    </row>
    <row r="1999" spans="1:8" x14ac:dyDescent="0.3">
      <c r="A1999" s="19">
        <v>42025</v>
      </c>
      <c r="B1999" s="20">
        <v>19843.25</v>
      </c>
      <c r="C1999" s="20">
        <v>19811.849999999999</v>
      </c>
      <c r="D1999" s="20">
        <v>19964.95</v>
      </c>
      <c r="E1999" s="20">
        <v>19803.150000000001</v>
      </c>
      <c r="F1999" s="20" t="s">
        <v>1641</v>
      </c>
      <c r="G1999" s="21">
        <v>3.8999999999999998E-3</v>
      </c>
      <c r="H1999">
        <f t="shared" si="37"/>
        <v>1.584910041212782E-3</v>
      </c>
    </row>
    <row r="2000" spans="1:8" x14ac:dyDescent="0.3">
      <c r="A2000" s="26">
        <v>42026</v>
      </c>
      <c r="B2000" s="27">
        <v>19917.650000000001</v>
      </c>
      <c r="C2000" s="27">
        <v>19898.5</v>
      </c>
      <c r="D2000" s="27">
        <v>19964.25</v>
      </c>
      <c r="E2000" s="27">
        <v>19788.7</v>
      </c>
      <c r="F2000" s="27" t="s">
        <v>1642</v>
      </c>
      <c r="G2000" s="28">
        <v>3.7000000000000002E-3</v>
      </c>
      <c r="H2000">
        <f t="shared" si="37"/>
        <v>9.6238409930404073E-4</v>
      </c>
    </row>
    <row r="2001" spans="1:8" x14ac:dyDescent="0.3">
      <c r="A2001" s="19">
        <v>42027</v>
      </c>
      <c r="B2001" s="20">
        <v>20072.7</v>
      </c>
      <c r="C2001" s="20">
        <v>20133.849999999999</v>
      </c>
      <c r="D2001" s="20">
        <v>20167.650000000001</v>
      </c>
      <c r="E2001" s="20">
        <v>19967.349999999999</v>
      </c>
      <c r="F2001" s="20" t="s">
        <v>1643</v>
      </c>
      <c r="G2001" s="21">
        <v>7.7999999999999996E-3</v>
      </c>
      <c r="H2001">
        <f t="shared" si="37"/>
        <v>-3.037173714912837E-3</v>
      </c>
    </row>
    <row r="2002" spans="1:8" x14ac:dyDescent="0.3">
      <c r="A2002" s="26">
        <v>42031</v>
      </c>
      <c r="B2002" s="27">
        <v>20555.25</v>
      </c>
      <c r="C2002" s="27">
        <v>20179.8</v>
      </c>
      <c r="D2002" s="27">
        <v>20609.25</v>
      </c>
      <c r="E2002" s="27">
        <v>20098.25</v>
      </c>
      <c r="F2002" s="27" t="s">
        <v>1644</v>
      </c>
      <c r="G2002" s="28">
        <v>2.4E-2</v>
      </c>
      <c r="H2002" s="15">
        <f t="shared" si="37"/>
        <v>1.8605238902268641E-2</v>
      </c>
    </row>
    <row r="2003" spans="1:8" x14ac:dyDescent="0.3">
      <c r="A2003" s="19">
        <v>42032</v>
      </c>
      <c r="B2003" s="20">
        <v>20491.75</v>
      </c>
      <c r="C2003" s="20">
        <v>20507.5</v>
      </c>
      <c r="D2003" s="20">
        <v>20907.55</v>
      </c>
      <c r="E2003" s="20">
        <v>20435</v>
      </c>
      <c r="F2003" s="20" t="s">
        <v>1645</v>
      </c>
      <c r="G2003" s="21">
        <v>-3.0999999999999999E-3</v>
      </c>
      <c r="H2003">
        <f t="shared" si="37"/>
        <v>-7.6801170303547486E-4</v>
      </c>
    </row>
    <row r="2004" spans="1:8" x14ac:dyDescent="0.3">
      <c r="A2004" s="26">
        <v>42033</v>
      </c>
      <c r="B2004" s="27">
        <v>20528.599999999999</v>
      </c>
      <c r="C2004" s="27">
        <v>20475.7</v>
      </c>
      <c r="D2004" s="27">
        <v>20579</v>
      </c>
      <c r="E2004" s="27">
        <v>20338.95</v>
      </c>
      <c r="F2004" s="27" t="s">
        <v>1646</v>
      </c>
      <c r="G2004" s="28">
        <v>1.8E-3</v>
      </c>
      <c r="H2004">
        <f t="shared" si="37"/>
        <v>2.5835502571339595E-3</v>
      </c>
    </row>
    <row r="2005" spans="1:8" x14ac:dyDescent="0.3">
      <c r="A2005" s="19">
        <v>42034</v>
      </c>
      <c r="B2005" s="20">
        <v>19843.75</v>
      </c>
      <c r="C2005" s="20">
        <v>20600.650000000001</v>
      </c>
      <c r="D2005" s="20">
        <v>20600.650000000001</v>
      </c>
      <c r="E2005" s="20">
        <v>19732.45</v>
      </c>
      <c r="F2005" s="20" t="s">
        <v>1647</v>
      </c>
      <c r="G2005" s="21">
        <v>-3.3399999999999999E-2</v>
      </c>
      <c r="H2005" s="15">
        <f t="shared" si="37"/>
        <v>-3.6741559125561637E-2</v>
      </c>
    </row>
    <row r="2006" spans="1:8" x14ac:dyDescent="0.3">
      <c r="A2006" s="26">
        <v>42037</v>
      </c>
      <c r="B2006" s="27">
        <v>19865.900000000001</v>
      </c>
      <c r="C2006" s="27">
        <v>19778.95</v>
      </c>
      <c r="D2006" s="27">
        <v>19991.400000000001</v>
      </c>
      <c r="E2006" s="27">
        <v>19564.5</v>
      </c>
      <c r="F2006" s="27" t="s">
        <v>1648</v>
      </c>
      <c r="G2006" s="28">
        <v>1.1000000000000001E-3</v>
      </c>
      <c r="H2006">
        <f t="shared" si="37"/>
        <v>4.3960877599670727E-3</v>
      </c>
    </row>
    <row r="2007" spans="1:8" x14ac:dyDescent="0.3">
      <c r="A2007" s="19">
        <v>42038</v>
      </c>
      <c r="B2007" s="20">
        <v>19382.95</v>
      </c>
      <c r="C2007" s="20">
        <v>19941.7</v>
      </c>
      <c r="D2007" s="20">
        <v>19963.7</v>
      </c>
      <c r="E2007" s="20">
        <v>19303.5</v>
      </c>
      <c r="F2007" s="20" t="s">
        <v>1649</v>
      </c>
      <c r="G2007" s="21">
        <v>-2.4299999999999999E-2</v>
      </c>
      <c r="H2007" s="15">
        <f t="shared" si="37"/>
        <v>-2.8019175897741916E-2</v>
      </c>
    </row>
    <row r="2008" spans="1:8" x14ac:dyDescent="0.3">
      <c r="A2008" s="26">
        <v>42039</v>
      </c>
      <c r="B2008" s="27">
        <v>19174</v>
      </c>
      <c r="C2008" s="27">
        <v>19423.25</v>
      </c>
      <c r="D2008" s="27">
        <v>19423.25</v>
      </c>
      <c r="E2008" s="27">
        <v>19113.349999999999</v>
      </c>
      <c r="F2008" s="27" t="s">
        <v>1650</v>
      </c>
      <c r="G2008" s="28">
        <v>-1.0800000000000001E-2</v>
      </c>
      <c r="H2008">
        <f t="shared" si="37"/>
        <v>-1.2832558917791821E-2</v>
      </c>
    </row>
    <row r="2009" spans="1:8" x14ac:dyDescent="0.3">
      <c r="A2009" s="19">
        <v>42040</v>
      </c>
      <c r="B2009" s="20">
        <v>19051.900000000001</v>
      </c>
      <c r="C2009" s="20">
        <v>19170.150000000001</v>
      </c>
      <c r="D2009" s="20">
        <v>19444.650000000001</v>
      </c>
      <c r="E2009" s="20">
        <v>18977.900000000001</v>
      </c>
      <c r="F2009" s="20" t="s">
        <v>1651</v>
      </c>
      <c r="G2009" s="21">
        <v>-6.4000000000000003E-3</v>
      </c>
      <c r="H2009">
        <f t="shared" si="37"/>
        <v>-6.168444169711765E-3</v>
      </c>
    </row>
    <row r="2010" spans="1:8" x14ac:dyDescent="0.3">
      <c r="A2010" s="26">
        <v>42041</v>
      </c>
      <c r="B2010" s="27">
        <v>18786.7</v>
      </c>
      <c r="C2010" s="27">
        <v>19066.25</v>
      </c>
      <c r="D2010" s="27">
        <v>19119.7</v>
      </c>
      <c r="E2010" s="27">
        <v>18740.349999999999</v>
      </c>
      <c r="F2010" s="27" t="s">
        <v>1652</v>
      </c>
      <c r="G2010" s="28">
        <v>-1.3899999999999999E-2</v>
      </c>
      <c r="H2010">
        <f t="shared" si="37"/>
        <v>-1.4662033698288822E-2</v>
      </c>
    </row>
    <row r="2011" spans="1:8" x14ac:dyDescent="0.3">
      <c r="A2011" s="19">
        <v>42044</v>
      </c>
      <c r="B2011" s="20">
        <v>18403.849999999999</v>
      </c>
      <c r="C2011" s="20">
        <v>18650</v>
      </c>
      <c r="D2011" s="20">
        <v>18667.05</v>
      </c>
      <c r="E2011" s="20">
        <v>18379.599999999999</v>
      </c>
      <c r="F2011" s="20" t="s">
        <v>1653</v>
      </c>
      <c r="G2011" s="21">
        <v>-2.0400000000000001E-2</v>
      </c>
      <c r="H2011">
        <f t="shared" si="37"/>
        <v>-1.3198391420911606E-2</v>
      </c>
    </row>
    <row r="2012" spans="1:8" x14ac:dyDescent="0.3">
      <c r="A2012" s="26">
        <v>42045</v>
      </c>
      <c r="B2012" s="27">
        <v>18752.5</v>
      </c>
      <c r="C2012" s="27">
        <v>18242.95</v>
      </c>
      <c r="D2012" s="27">
        <v>18933.7</v>
      </c>
      <c r="E2012" s="27">
        <v>18226.900000000001</v>
      </c>
      <c r="F2012" s="27" t="s">
        <v>1654</v>
      </c>
      <c r="G2012" s="28">
        <v>1.89E-2</v>
      </c>
      <c r="H2012" s="15">
        <f t="shared" si="37"/>
        <v>2.7931337859282587E-2</v>
      </c>
    </row>
    <row r="2013" spans="1:8" x14ac:dyDescent="0.3">
      <c r="A2013" s="19">
        <v>42046</v>
      </c>
      <c r="B2013" s="20">
        <v>18940.8</v>
      </c>
      <c r="C2013" s="20">
        <v>18890.75</v>
      </c>
      <c r="D2013" s="20">
        <v>19051.8</v>
      </c>
      <c r="E2013" s="20">
        <v>18890.75</v>
      </c>
      <c r="F2013" s="20" t="s">
        <v>1655</v>
      </c>
      <c r="G2013" s="21">
        <v>0.01</v>
      </c>
      <c r="H2013">
        <f t="shared" si="37"/>
        <v>2.6494448341118945E-3</v>
      </c>
    </row>
    <row r="2014" spans="1:8" x14ac:dyDescent="0.3">
      <c r="A2014" s="26">
        <v>42047</v>
      </c>
      <c r="B2014" s="27">
        <v>19128.599999999999</v>
      </c>
      <c r="C2014" s="27">
        <v>19073.45</v>
      </c>
      <c r="D2014" s="27">
        <v>19176.8</v>
      </c>
      <c r="E2014" s="27">
        <v>18739.849999999999</v>
      </c>
      <c r="F2014" s="27" t="s">
        <v>1656</v>
      </c>
      <c r="G2014" s="28">
        <v>9.9000000000000008E-3</v>
      </c>
      <c r="H2014">
        <f t="shared" si="37"/>
        <v>2.8914538271785028E-3</v>
      </c>
    </row>
    <row r="2015" spans="1:8" x14ac:dyDescent="0.3">
      <c r="A2015" s="19">
        <v>42048</v>
      </c>
      <c r="B2015" s="20">
        <v>19369.7</v>
      </c>
      <c r="C2015" s="20">
        <v>19284.3</v>
      </c>
      <c r="D2015" s="20">
        <v>19441</v>
      </c>
      <c r="E2015" s="20">
        <v>19164.25</v>
      </c>
      <c r="F2015" s="20" t="s">
        <v>1657</v>
      </c>
      <c r="G2015" s="21">
        <v>1.26E-2</v>
      </c>
      <c r="H2015">
        <f t="shared" si="37"/>
        <v>4.4284729028277641E-3</v>
      </c>
    </row>
    <row r="2016" spans="1:8" x14ac:dyDescent="0.3">
      <c r="A2016" s="26">
        <v>42051</v>
      </c>
      <c r="B2016" s="27">
        <v>19189.95</v>
      </c>
      <c r="C2016" s="27">
        <v>19518.849999999999</v>
      </c>
      <c r="D2016" s="27">
        <v>19532.7</v>
      </c>
      <c r="E2016" s="27">
        <v>19127.150000000001</v>
      </c>
      <c r="F2016" s="27" t="s">
        <v>1658</v>
      </c>
      <c r="G2016" s="28">
        <v>-9.2999999999999992E-3</v>
      </c>
      <c r="H2016">
        <f t="shared" si="37"/>
        <v>-1.6850377967964191E-2</v>
      </c>
    </row>
    <row r="2017" spans="1:8" x14ac:dyDescent="0.3">
      <c r="A2017" s="19">
        <v>42053</v>
      </c>
      <c r="B2017" s="20">
        <v>19296.5</v>
      </c>
      <c r="C2017" s="20">
        <v>19226.400000000001</v>
      </c>
      <c r="D2017" s="20">
        <v>19389.8</v>
      </c>
      <c r="E2017" s="20">
        <v>19171.900000000001</v>
      </c>
      <c r="F2017" s="20" t="s">
        <v>1659</v>
      </c>
      <c r="G2017" s="21">
        <v>5.5999999999999999E-3</v>
      </c>
      <c r="H2017">
        <f t="shared" si="37"/>
        <v>3.6460283776473257E-3</v>
      </c>
    </row>
    <row r="2018" spans="1:8" x14ac:dyDescent="0.3">
      <c r="A2018" s="26">
        <v>42054</v>
      </c>
      <c r="B2018" s="27">
        <v>19188.3</v>
      </c>
      <c r="C2018" s="27">
        <v>19296.150000000001</v>
      </c>
      <c r="D2018" s="27">
        <v>19377.45</v>
      </c>
      <c r="E2018" s="27">
        <v>18876.25</v>
      </c>
      <c r="F2018" s="27" t="s">
        <v>1660</v>
      </c>
      <c r="G2018" s="28">
        <v>-5.5999999999999999E-3</v>
      </c>
      <c r="H2018">
        <f t="shared" si="37"/>
        <v>-5.5891978451661174E-3</v>
      </c>
    </row>
    <row r="2019" spans="1:8" x14ac:dyDescent="0.3">
      <c r="A2019" s="19">
        <v>42055</v>
      </c>
      <c r="B2019" s="20">
        <v>19073.55</v>
      </c>
      <c r="C2019" s="20">
        <v>19157.3</v>
      </c>
      <c r="D2019" s="20">
        <v>19307.8</v>
      </c>
      <c r="E2019" s="20">
        <v>18882.25</v>
      </c>
      <c r="F2019" s="20" t="s">
        <v>1661</v>
      </c>
      <c r="G2019" s="21">
        <v>-6.0000000000000001E-3</v>
      </c>
      <c r="H2019">
        <f t="shared" si="37"/>
        <v>-4.3717016489797627E-3</v>
      </c>
    </row>
    <row r="2020" spans="1:8" x14ac:dyDescent="0.3">
      <c r="A2020" s="26">
        <v>42058</v>
      </c>
      <c r="B2020" s="27">
        <v>18913.400000000001</v>
      </c>
      <c r="C2020" s="27">
        <v>19199.150000000001</v>
      </c>
      <c r="D2020" s="27">
        <v>19219.75</v>
      </c>
      <c r="E2020" s="27">
        <v>18835.349999999999</v>
      </c>
      <c r="F2020" s="27" t="s">
        <v>1662</v>
      </c>
      <c r="G2020" s="28">
        <v>-8.3999999999999995E-3</v>
      </c>
      <c r="H2020">
        <f t="shared" si="37"/>
        <v>-1.4883471403681932E-2</v>
      </c>
    </row>
    <row r="2021" spans="1:8" x14ac:dyDescent="0.3">
      <c r="A2021" s="19">
        <v>42059</v>
      </c>
      <c r="B2021" s="20">
        <v>18883.8</v>
      </c>
      <c r="C2021" s="20">
        <v>18940.45</v>
      </c>
      <c r="D2021" s="20">
        <v>19022.150000000001</v>
      </c>
      <c r="E2021" s="20">
        <v>18737.75</v>
      </c>
      <c r="F2021" s="20" t="s">
        <v>1663</v>
      </c>
      <c r="G2021" s="21">
        <v>-1.6000000000000001E-3</v>
      </c>
      <c r="H2021">
        <f t="shared" si="37"/>
        <v>-2.9909532244482813E-3</v>
      </c>
    </row>
    <row r="2022" spans="1:8" x14ac:dyDescent="0.3">
      <c r="A2022" s="26">
        <v>42060</v>
      </c>
      <c r="B2022" s="27">
        <v>18733.05</v>
      </c>
      <c r="C2022" s="27">
        <v>18969.2</v>
      </c>
      <c r="D2022" s="27">
        <v>19069.150000000001</v>
      </c>
      <c r="E2022" s="27">
        <v>18700.2</v>
      </c>
      <c r="F2022" s="27" t="s">
        <v>1664</v>
      </c>
      <c r="G2022" s="28">
        <v>-8.0000000000000002E-3</v>
      </c>
      <c r="H2022">
        <f t="shared" si="37"/>
        <v>-1.2449128060224019E-2</v>
      </c>
    </row>
    <row r="2023" spans="1:8" x14ac:dyDescent="0.3">
      <c r="A2023" s="19">
        <v>42061</v>
      </c>
      <c r="B2023" s="20">
        <v>18538.099999999999</v>
      </c>
      <c r="C2023" s="20">
        <v>18781.400000000001</v>
      </c>
      <c r="D2023" s="20">
        <v>18795.099999999999</v>
      </c>
      <c r="E2023" s="20">
        <v>18489.599999999999</v>
      </c>
      <c r="F2023" s="20" t="s">
        <v>1665</v>
      </c>
      <c r="G2023" s="21">
        <v>-1.04E-2</v>
      </c>
      <c r="H2023">
        <f t="shared" si="37"/>
        <v>-1.2954305855793652E-2</v>
      </c>
    </row>
    <row r="2024" spans="1:8" x14ac:dyDescent="0.3">
      <c r="A2024" s="26">
        <v>42062</v>
      </c>
      <c r="B2024" s="27">
        <v>19074.55</v>
      </c>
      <c r="C2024" s="27">
        <v>18659.650000000001</v>
      </c>
      <c r="D2024" s="27">
        <v>19114.45</v>
      </c>
      <c r="E2024" s="27">
        <v>18654.849999999999</v>
      </c>
      <c r="F2024" s="27" t="s">
        <v>1666</v>
      </c>
      <c r="G2024" s="28">
        <v>2.8899999999999999E-2</v>
      </c>
      <c r="H2024" s="15">
        <f t="shared" si="37"/>
        <v>2.2235143745997259E-2</v>
      </c>
    </row>
    <row r="2025" spans="1:8" x14ac:dyDescent="0.3">
      <c r="A2025" s="19">
        <v>42063</v>
      </c>
      <c r="B2025" s="20">
        <v>19691.2</v>
      </c>
      <c r="C2025" s="20">
        <v>19306.5</v>
      </c>
      <c r="D2025" s="20">
        <v>19776.900000000001</v>
      </c>
      <c r="E2025" s="20">
        <v>19023.55</v>
      </c>
      <c r="F2025" s="20" t="s">
        <v>1667</v>
      </c>
      <c r="G2025" s="21">
        <v>3.2300000000000002E-2</v>
      </c>
      <c r="H2025" s="15">
        <f t="shared" si="37"/>
        <v>1.99259316810401E-2</v>
      </c>
    </row>
    <row r="2026" spans="1:8" x14ac:dyDescent="0.3">
      <c r="A2026" s="26">
        <v>42065</v>
      </c>
      <c r="B2026" s="27">
        <v>20008.099999999999</v>
      </c>
      <c r="C2026" s="27">
        <v>19954.5</v>
      </c>
      <c r="D2026" s="27">
        <v>20065.5</v>
      </c>
      <c r="E2026" s="27">
        <v>19750.849999999999</v>
      </c>
      <c r="F2026" s="27" t="s">
        <v>1668</v>
      </c>
      <c r="G2026" s="28">
        <v>1.61E-2</v>
      </c>
      <c r="H2026">
        <f t="shared" si="37"/>
        <v>2.686110902302666E-3</v>
      </c>
    </row>
    <row r="2027" spans="1:8" x14ac:dyDescent="0.3">
      <c r="A2027" s="19">
        <v>42066</v>
      </c>
      <c r="B2027" s="20">
        <v>19961.2</v>
      </c>
      <c r="C2027" s="20">
        <v>20043.400000000001</v>
      </c>
      <c r="D2027" s="20">
        <v>20043.400000000001</v>
      </c>
      <c r="E2027" s="20">
        <v>19821.55</v>
      </c>
      <c r="F2027" s="20" t="s">
        <v>1669</v>
      </c>
      <c r="G2027" s="21">
        <v>-2.3E-3</v>
      </c>
      <c r="H2027">
        <f t="shared" si="37"/>
        <v>-4.1011006116727063E-3</v>
      </c>
    </row>
    <row r="2028" spans="1:8" x14ac:dyDescent="0.3">
      <c r="A2028" s="26">
        <v>42067</v>
      </c>
      <c r="B2028" s="27">
        <v>19643.900000000001</v>
      </c>
      <c r="C2028" s="27">
        <v>20541.650000000001</v>
      </c>
      <c r="D2028" s="27">
        <v>20541.650000000001</v>
      </c>
      <c r="E2028" s="27">
        <v>19555.099999999999</v>
      </c>
      <c r="F2028" s="27" t="s">
        <v>1670</v>
      </c>
      <c r="G2028" s="28">
        <v>-1.5900000000000001E-2</v>
      </c>
      <c r="H2028" s="15">
        <f t="shared" si="37"/>
        <v>-4.3703889414920413E-2</v>
      </c>
    </row>
    <row r="2029" spans="1:8" x14ac:dyDescent="0.3">
      <c r="A2029" s="19">
        <v>42068</v>
      </c>
      <c r="B2029" s="20">
        <v>19748</v>
      </c>
      <c r="C2029" s="20">
        <v>19605.599999999999</v>
      </c>
      <c r="D2029" s="20">
        <v>19830.349999999999</v>
      </c>
      <c r="E2029" s="20">
        <v>19398.75</v>
      </c>
      <c r="F2029" s="20" t="s">
        <v>1671</v>
      </c>
      <c r="G2029" s="21">
        <v>5.3E-3</v>
      </c>
      <c r="H2029">
        <f t="shared" si="37"/>
        <v>7.2632309136165928E-3</v>
      </c>
    </row>
    <row r="2030" spans="1:8" x14ac:dyDescent="0.3">
      <c r="A2030" s="26">
        <v>42072</v>
      </c>
      <c r="B2030" s="27">
        <v>19145.55</v>
      </c>
      <c r="C2030" s="27">
        <v>19545.25</v>
      </c>
      <c r="D2030" s="27">
        <v>19545.25</v>
      </c>
      <c r="E2030" s="27">
        <v>19112.650000000001</v>
      </c>
      <c r="F2030" s="27" t="s">
        <v>1672</v>
      </c>
      <c r="G2030" s="28">
        <v>-3.0499999999999999E-2</v>
      </c>
      <c r="H2030" s="15">
        <f t="shared" si="37"/>
        <v>-2.0449981453294314E-2</v>
      </c>
    </row>
    <row r="2031" spans="1:8" x14ac:dyDescent="0.3">
      <c r="A2031" s="19">
        <v>42073</v>
      </c>
      <c r="B2031" s="20">
        <v>19054.400000000001</v>
      </c>
      <c r="C2031" s="20">
        <v>19170.3</v>
      </c>
      <c r="D2031" s="20">
        <v>19271.8</v>
      </c>
      <c r="E2031" s="20">
        <v>18915.099999999999</v>
      </c>
      <c r="F2031" s="20" t="s">
        <v>1673</v>
      </c>
      <c r="G2031" s="21">
        <v>-4.7999999999999996E-3</v>
      </c>
      <c r="H2031">
        <f t="shared" si="37"/>
        <v>-6.0458104463674443E-3</v>
      </c>
    </row>
    <row r="2032" spans="1:8" x14ac:dyDescent="0.3">
      <c r="A2032" s="26">
        <v>42074</v>
      </c>
      <c r="B2032" s="27">
        <v>19044</v>
      </c>
      <c r="C2032" s="27">
        <v>19050.3</v>
      </c>
      <c r="D2032" s="27">
        <v>19181.8</v>
      </c>
      <c r="E2032" s="27">
        <v>18917.900000000001</v>
      </c>
      <c r="F2032" s="27" t="s">
        <v>1674</v>
      </c>
      <c r="G2032" s="28">
        <v>-5.0000000000000001E-4</v>
      </c>
      <c r="H2032">
        <f t="shared" si="37"/>
        <v>-3.3070345348888323E-4</v>
      </c>
    </row>
    <row r="2033" spans="1:8" x14ac:dyDescent="0.3">
      <c r="A2033" s="19">
        <v>42075</v>
      </c>
      <c r="B2033" s="20">
        <v>19141.849999999999</v>
      </c>
      <c r="C2033" s="20">
        <v>19201.099999999999</v>
      </c>
      <c r="D2033" s="20">
        <v>19255.900000000001</v>
      </c>
      <c r="E2033" s="20">
        <v>19095.3</v>
      </c>
      <c r="F2033" s="20" t="s">
        <v>1675</v>
      </c>
      <c r="G2033" s="21">
        <v>5.1000000000000004E-3</v>
      </c>
      <c r="H2033">
        <f t="shared" si="37"/>
        <v>-3.0857607116258966E-3</v>
      </c>
    </row>
    <row r="2034" spans="1:8" x14ac:dyDescent="0.3">
      <c r="A2034" s="26">
        <v>42076</v>
      </c>
      <c r="B2034" s="27">
        <v>18779.8</v>
      </c>
      <c r="C2034" s="27">
        <v>19359.75</v>
      </c>
      <c r="D2034" s="27">
        <v>19376.849999999999</v>
      </c>
      <c r="E2034" s="27">
        <v>18737.349999999999</v>
      </c>
      <c r="F2034" s="27" t="s">
        <v>1676</v>
      </c>
      <c r="G2034" s="28">
        <v>-1.89E-2</v>
      </c>
      <c r="H2034" s="15">
        <f t="shared" si="37"/>
        <v>-2.9956481876057321E-2</v>
      </c>
    </row>
    <row r="2035" spans="1:8" x14ac:dyDescent="0.3">
      <c r="A2035" s="19">
        <v>42079</v>
      </c>
      <c r="B2035" s="20">
        <v>18837.349999999999</v>
      </c>
      <c r="C2035" s="20">
        <v>18786.650000000001</v>
      </c>
      <c r="D2035" s="20">
        <v>18912.849999999999</v>
      </c>
      <c r="E2035" s="20">
        <v>18688</v>
      </c>
      <c r="F2035" s="20" t="s">
        <v>1677</v>
      </c>
      <c r="G2035" s="21">
        <v>3.0999999999999999E-3</v>
      </c>
      <c r="H2035">
        <f t="shared" si="37"/>
        <v>2.6987248924101471E-3</v>
      </c>
    </row>
    <row r="2036" spans="1:8" x14ac:dyDescent="0.3">
      <c r="A2036" s="26">
        <v>42080</v>
      </c>
      <c r="B2036" s="27">
        <v>19058.25</v>
      </c>
      <c r="C2036" s="27">
        <v>18961.3</v>
      </c>
      <c r="D2036" s="27">
        <v>19121.849999999999</v>
      </c>
      <c r="E2036" s="27">
        <v>18781.5</v>
      </c>
      <c r="F2036" s="27" t="s">
        <v>1678</v>
      </c>
      <c r="G2036" s="28">
        <v>1.17E-2</v>
      </c>
      <c r="H2036">
        <f t="shared" si="37"/>
        <v>5.1130460464209066E-3</v>
      </c>
    </row>
    <row r="2037" spans="1:8" x14ac:dyDescent="0.3">
      <c r="A2037" s="19">
        <v>42081</v>
      </c>
      <c r="B2037" s="20">
        <v>19147.25</v>
      </c>
      <c r="C2037" s="20">
        <v>19080.25</v>
      </c>
      <c r="D2037" s="20">
        <v>19234.400000000001</v>
      </c>
      <c r="E2037" s="20">
        <v>18937.25</v>
      </c>
      <c r="F2037" s="20" t="s">
        <v>1679</v>
      </c>
      <c r="G2037" s="21">
        <v>4.7000000000000002E-3</v>
      </c>
      <c r="H2037">
        <f t="shared" si="37"/>
        <v>3.5114843883072809E-3</v>
      </c>
    </row>
    <row r="2038" spans="1:8" x14ac:dyDescent="0.3">
      <c r="A2038" s="26">
        <v>42082</v>
      </c>
      <c r="B2038" s="27">
        <v>18811.150000000001</v>
      </c>
      <c r="C2038" s="27">
        <v>19345.7</v>
      </c>
      <c r="D2038" s="27">
        <v>19373.45</v>
      </c>
      <c r="E2038" s="27">
        <v>18739.849999999999</v>
      </c>
      <c r="F2038" s="27" t="s">
        <v>1680</v>
      </c>
      <c r="G2038" s="28">
        <v>-1.7600000000000001E-2</v>
      </c>
      <c r="H2038" s="15">
        <f t="shared" si="37"/>
        <v>-2.7631463322598783E-2</v>
      </c>
    </row>
    <row r="2039" spans="1:8" x14ac:dyDescent="0.3">
      <c r="A2039" s="19">
        <v>42083</v>
      </c>
      <c r="B2039" s="20">
        <v>18606.349999999999</v>
      </c>
      <c r="C2039" s="20">
        <v>18778.8</v>
      </c>
      <c r="D2039" s="20">
        <v>18782.95</v>
      </c>
      <c r="E2039" s="20">
        <v>18541.5</v>
      </c>
      <c r="F2039" s="20" t="s">
        <v>1681</v>
      </c>
      <c r="G2039" s="21">
        <v>-1.09E-2</v>
      </c>
      <c r="H2039">
        <f t="shared" si="37"/>
        <v>-9.1832278952862136E-3</v>
      </c>
    </row>
    <row r="2040" spans="1:8" x14ac:dyDescent="0.3">
      <c r="A2040" s="26">
        <v>42086</v>
      </c>
      <c r="B2040" s="27">
        <v>18449</v>
      </c>
      <c r="C2040" s="27">
        <v>18695.05</v>
      </c>
      <c r="D2040" s="27">
        <v>18696.7</v>
      </c>
      <c r="E2040" s="27">
        <v>18409.900000000001</v>
      </c>
      <c r="F2040" s="27" t="s">
        <v>1396</v>
      </c>
      <c r="G2040" s="28">
        <v>-8.5000000000000006E-3</v>
      </c>
      <c r="H2040">
        <f t="shared" si="37"/>
        <v>-1.3161237867777795E-2</v>
      </c>
    </row>
    <row r="2041" spans="1:8" x14ac:dyDescent="0.3">
      <c r="A2041" s="19">
        <v>42087</v>
      </c>
      <c r="B2041" s="20">
        <v>18331.45</v>
      </c>
      <c r="C2041" s="20">
        <v>18348.349999999999</v>
      </c>
      <c r="D2041" s="20">
        <v>18546.25</v>
      </c>
      <c r="E2041" s="20">
        <v>18289.75</v>
      </c>
      <c r="F2041" s="20" t="s">
        <v>1682</v>
      </c>
      <c r="G2041" s="21">
        <v>-6.4000000000000003E-3</v>
      </c>
      <c r="H2041">
        <f t="shared" si="37"/>
        <v>-9.2106374687630328E-4</v>
      </c>
    </row>
    <row r="2042" spans="1:8" x14ac:dyDescent="0.3">
      <c r="A2042" s="26">
        <v>42088</v>
      </c>
      <c r="B2042" s="27">
        <v>18310.099999999999</v>
      </c>
      <c r="C2042" s="27">
        <v>18364.3</v>
      </c>
      <c r="D2042" s="27">
        <v>18433</v>
      </c>
      <c r="E2042" s="27">
        <v>18271.599999999999</v>
      </c>
      <c r="F2042" s="27" t="s">
        <v>1683</v>
      </c>
      <c r="G2042" s="28">
        <v>-1.1999999999999999E-3</v>
      </c>
      <c r="H2042">
        <f t="shared" si="37"/>
        <v>-2.9513784897872899E-3</v>
      </c>
    </row>
    <row r="2043" spans="1:8" x14ac:dyDescent="0.3">
      <c r="A2043" s="19">
        <v>42089</v>
      </c>
      <c r="B2043" s="20">
        <v>17831.650000000001</v>
      </c>
      <c r="C2043" s="20">
        <v>18138.8</v>
      </c>
      <c r="D2043" s="20">
        <v>18224.099999999999</v>
      </c>
      <c r="E2043" s="20">
        <v>17729.099999999999</v>
      </c>
      <c r="F2043" s="20" t="s">
        <v>1684</v>
      </c>
      <c r="G2043" s="21">
        <v>-2.6100000000000002E-2</v>
      </c>
      <c r="H2043">
        <f t="shared" si="37"/>
        <v>-1.6933314221447827E-2</v>
      </c>
    </row>
    <row r="2044" spans="1:8" x14ac:dyDescent="0.3">
      <c r="A2044" s="26">
        <v>42090</v>
      </c>
      <c r="B2044" s="27">
        <v>18044.8</v>
      </c>
      <c r="C2044" s="27">
        <v>18013.650000000001</v>
      </c>
      <c r="D2044" s="27">
        <v>18092.400000000001</v>
      </c>
      <c r="E2044" s="27">
        <v>17719.349999999999</v>
      </c>
      <c r="F2044" s="27" t="s">
        <v>1685</v>
      </c>
      <c r="G2044" s="28">
        <v>1.2E-2</v>
      </c>
      <c r="H2044">
        <f t="shared" si="37"/>
        <v>1.7292442120279796E-3</v>
      </c>
    </row>
    <row r="2045" spans="1:8" x14ac:dyDescent="0.3">
      <c r="A2045" s="19">
        <v>42093</v>
      </c>
      <c r="B2045" s="20">
        <v>18361.8</v>
      </c>
      <c r="C2045" s="20">
        <v>18160.2</v>
      </c>
      <c r="D2045" s="20">
        <v>18393.25</v>
      </c>
      <c r="E2045" s="20">
        <v>18089.45</v>
      </c>
      <c r="F2045" s="20" t="s">
        <v>1686</v>
      </c>
      <c r="G2045" s="21">
        <v>1.7600000000000001E-2</v>
      </c>
      <c r="H2045">
        <f t="shared" si="37"/>
        <v>1.1101199325998531E-2</v>
      </c>
    </row>
    <row r="2046" spans="1:8" x14ac:dyDescent="0.3">
      <c r="A2046" s="26">
        <v>42094</v>
      </c>
      <c r="B2046" s="27">
        <v>18206.650000000001</v>
      </c>
      <c r="C2046" s="27">
        <v>18424.099999999999</v>
      </c>
      <c r="D2046" s="27">
        <v>18494.349999999999</v>
      </c>
      <c r="E2046" s="27">
        <v>18158.55</v>
      </c>
      <c r="F2046" s="27" t="s">
        <v>1687</v>
      </c>
      <c r="G2046" s="28">
        <v>-8.3999999999999995E-3</v>
      </c>
      <c r="H2046">
        <f t="shared" si="37"/>
        <v>-1.1802476104667099E-2</v>
      </c>
    </row>
    <row r="2047" spans="1:8" x14ac:dyDescent="0.3">
      <c r="A2047" s="19">
        <v>42095</v>
      </c>
      <c r="B2047" s="20">
        <v>18617.849999999999</v>
      </c>
      <c r="C2047" s="20">
        <v>18204.55</v>
      </c>
      <c r="D2047" s="20">
        <v>18668.849999999999</v>
      </c>
      <c r="E2047" s="20">
        <v>18131.400000000001</v>
      </c>
      <c r="F2047" s="20" t="s">
        <v>1688</v>
      </c>
      <c r="G2047" s="21">
        <v>2.2599999999999999E-2</v>
      </c>
      <c r="H2047" s="15">
        <f t="shared" si="37"/>
        <v>2.2703115429933685E-2</v>
      </c>
    </row>
    <row r="2048" spans="1:8" x14ac:dyDescent="0.3">
      <c r="A2048" s="26">
        <v>42100</v>
      </c>
      <c r="B2048" s="27">
        <v>18605.45</v>
      </c>
      <c r="C2048" s="27">
        <v>18702.599999999999</v>
      </c>
      <c r="D2048" s="27">
        <v>18702.599999999999</v>
      </c>
      <c r="E2048" s="27">
        <v>18455.2</v>
      </c>
      <c r="F2048" s="27" t="s">
        <v>1689</v>
      </c>
      <c r="G2048" s="28">
        <v>-6.9999999999999999E-4</v>
      </c>
      <c r="H2048">
        <f t="shared" si="37"/>
        <v>-5.1944649407033149E-3</v>
      </c>
    </row>
    <row r="2049" spans="1:8" x14ac:dyDescent="0.3">
      <c r="A2049" s="19">
        <v>42101</v>
      </c>
      <c r="B2049" s="20">
        <v>18469.3</v>
      </c>
      <c r="C2049" s="20">
        <v>18666.599999999999</v>
      </c>
      <c r="D2049" s="20">
        <v>18669.599999999999</v>
      </c>
      <c r="E2049" s="20">
        <v>18351.8</v>
      </c>
      <c r="F2049" s="20" t="s">
        <v>1690</v>
      </c>
      <c r="G2049" s="21">
        <v>-7.3000000000000001E-3</v>
      </c>
      <c r="H2049">
        <f t="shared" si="37"/>
        <v>-1.0569680606002127E-2</v>
      </c>
    </row>
    <row r="2050" spans="1:8" x14ac:dyDescent="0.3">
      <c r="A2050" s="26">
        <v>42102</v>
      </c>
      <c r="B2050" s="27">
        <v>18416.599999999999</v>
      </c>
      <c r="C2050" s="27">
        <v>18559.55</v>
      </c>
      <c r="D2050" s="27">
        <v>18595.599999999999</v>
      </c>
      <c r="E2050" s="27">
        <v>18381.55</v>
      </c>
      <c r="F2050" s="27" t="s">
        <v>1691</v>
      </c>
      <c r="G2050" s="28">
        <v>-2.8999999999999998E-3</v>
      </c>
      <c r="H2050">
        <f t="shared" si="37"/>
        <v>-7.7022341597722324E-3</v>
      </c>
    </row>
    <row r="2051" spans="1:8" x14ac:dyDescent="0.3">
      <c r="A2051" s="19">
        <v>42103</v>
      </c>
      <c r="B2051" s="20">
        <v>18875.849999999999</v>
      </c>
      <c r="C2051" s="20">
        <v>18523.349999999999</v>
      </c>
      <c r="D2051" s="20">
        <v>18894.75</v>
      </c>
      <c r="E2051" s="20">
        <v>18401.45</v>
      </c>
      <c r="F2051" s="20" t="s">
        <v>1692</v>
      </c>
      <c r="G2051" s="21">
        <v>2.4899999999999999E-2</v>
      </c>
      <c r="H2051" s="15">
        <f t="shared" si="37"/>
        <v>1.9030035063851841E-2</v>
      </c>
    </row>
    <row r="2052" spans="1:8" x14ac:dyDescent="0.3">
      <c r="A2052" s="26">
        <v>42104</v>
      </c>
      <c r="B2052" s="27">
        <v>18800.849999999999</v>
      </c>
      <c r="C2052" s="27">
        <v>18869.849999999999</v>
      </c>
      <c r="D2052" s="27">
        <v>18896.5</v>
      </c>
      <c r="E2052" s="27">
        <v>18724.95</v>
      </c>
      <c r="F2052" s="27" t="s">
        <v>1693</v>
      </c>
      <c r="G2052" s="28">
        <v>-4.0000000000000001E-3</v>
      </c>
      <c r="H2052">
        <f t="shared" si="37"/>
        <v>-3.6566268412308528E-3</v>
      </c>
    </row>
    <row r="2053" spans="1:8" x14ac:dyDescent="0.3">
      <c r="A2053" s="19">
        <v>42107</v>
      </c>
      <c r="B2053" s="20">
        <v>18798.25</v>
      </c>
      <c r="C2053" s="20">
        <v>18842.25</v>
      </c>
      <c r="D2053" s="20">
        <v>18890.650000000001</v>
      </c>
      <c r="E2053" s="20">
        <v>18708.3</v>
      </c>
      <c r="F2053" s="20" t="s">
        <v>1694</v>
      </c>
      <c r="G2053" s="21">
        <v>-1E-4</v>
      </c>
      <c r="H2053">
        <f t="shared" si="37"/>
        <v>-2.3351775929095517E-3</v>
      </c>
    </row>
    <row r="2054" spans="1:8" x14ac:dyDescent="0.3">
      <c r="A2054" s="26">
        <v>42109</v>
      </c>
      <c r="B2054" s="27">
        <v>18716.3</v>
      </c>
      <c r="C2054" s="27">
        <v>18848.650000000001</v>
      </c>
      <c r="D2054" s="27">
        <v>19038.5</v>
      </c>
      <c r="E2054" s="27">
        <v>18615.849999999999</v>
      </c>
      <c r="F2054" s="27" t="s">
        <v>1695</v>
      </c>
      <c r="G2054" s="28">
        <v>-4.4000000000000003E-3</v>
      </c>
      <c r="H2054">
        <f t="shared" si="37"/>
        <v>-7.0217230411728252E-3</v>
      </c>
    </row>
    <row r="2055" spans="1:8" x14ac:dyDescent="0.3">
      <c r="A2055" s="19">
        <v>42110</v>
      </c>
      <c r="B2055" s="20">
        <v>18637.05</v>
      </c>
      <c r="C2055" s="20">
        <v>18731.650000000001</v>
      </c>
      <c r="D2055" s="20">
        <v>18731.650000000001</v>
      </c>
      <c r="E2055" s="20">
        <v>18504.7</v>
      </c>
      <c r="F2055" s="20" t="s">
        <v>1696</v>
      </c>
      <c r="G2055" s="21">
        <v>-4.1999999999999997E-3</v>
      </c>
      <c r="H2055">
        <f t="shared" ref="H2055:H2118" si="38">(B2055-C2055)/C2055</f>
        <v>-5.0502758699848748E-3</v>
      </c>
    </row>
    <row r="2056" spans="1:8" x14ac:dyDescent="0.3">
      <c r="A2056" s="26">
        <v>42111</v>
      </c>
      <c r="B2056" s="27">
        <v>18345.55</v>
      </c>
      <c r="C2056" s="27">
        <v>18618.5</v>
      </c>
      <c r="D2056" s="27">
        <v>18625.75</v>
      </c>
      <c r="E2056" s="27">
        <v>18321.75</v>
      </c>
      <c r="F2056" s="27" t="s">
        <v>1697</v>
      </c>
      <c r="G2056" s="28">
        <v>-1.5599999999999999E-2</v>
      </c>
      <c r="H2056">
        <f t="shared" si="38"/>
        <v>-1.4660149850954735E-2</v>
      </c>
    </row>
    <row r="2057" spans="1:8" x14ac:dyDescent="0.3">
      <c r="A2057" s="19">
        <v>42114</v>
      </c>
      <c r="B2057" s="20">
        <v>18112.75</v>
      </c>
      <c r="C2057" s="20">
        <v>18386.25</v>
      </c>
      <c r="D2057" s="20">
        <v>18500.3</v>
      </c>
      <c r="E2057" s="20">
        <v>17984.650000000001</v>
      </c>
      <c r="F2057" s="20" t="s">
        <v>1698</v>
      </c>
      <c r="G2057" s="21">
        <v>-1.2699999999999999E-2</v>
      </c>
      <c r="H2057">
        <f t="shared" si="38"/>
        <v>-1.4875246447753076E-2</v>
      </c>
    </row>
    <row r="2058" spans="1:8" x14ac:dyDescent="0.3">
      <c r="A2058" s="26">
        <v>42115</v>
      </c>
      <c r="B2058" s="27">
        <v>18105.75</v>
      </c>
      <c r="C2058" s="27">
        <v>18102.3</v>
      </c>
      <c r="D2058" s="27">
        <v>18328.349999999999</v>
      </c>
      <c r="E2058" s="27">
        <v>18036.900000000001</v>
      </c>
      <c r="F2058" s="27" t="s">
        <v>1690</v>
      </c>
      <c r="G2058" s="28">
        <v>-4.0000000000000002E-4</v>
      </c>
      <c r="H2058">
        <f t="shared" si="38"/>
        <v>1.9058351701169065E-4</v>
      </c>
    </row>
    <row r="2059" spans="1:8" x14ac:dyDescent="0.3">
      <c r="A2059" s="19">
        <v>42116</v>
      </c>
      <c r="B2059" s="20">
        <v>18243.7</v>
      </c>
      <c r="C2059" s="20">
        <v>18196.849999999999</v>
      </c>
      <c r="D2059" s="20">
        <v>18297.2</v>
      </c>
      <c r="E2059" s="20">
        <v>17798.650000000001</v>
      </c>
      <c r="F2059" s="20" t="s">
        <v>1699</v>
      </c>
      <c r="G2059" s="21">
        <v>7.6E-3</v>
      </c>
      <c r="H2059">
        <f t="shared" si="38"/>
        <v>2.5746214317314362E-3</v>
      </c>
    </row>
    <row r="2060" spans="1:8" x14ac:dyDescent="0.3">
      <c r="A2060" s="26">
        <v>42117</v>
      </c>
      <c r="B2060" s="27">
        <v>18245.599999999999</v>
      </c>
      <c r="C2060" s="27">
        <v>18350.349999999999</v>
      </c>
      <c r="D2060" s="27">
        <v>18433.8</v>
      </c>
      <c r="E2060" s="27">
        <v>18143.75</v>
      </c>
      <c r="F2060" s="27" t="s">
        <v>1700</v>
      </c>
      <c r="G2060" s="28">
        <v>1E-4</v>
      </c>
      <c r="H2060">
        <f t="shared" si="38"/>
        <v>-5.7083379881037698E-3</v>
      </c>
    </row>
    <row r="2061" spans="1:8" x14ac:dyDescent="0.3">
      <c r="A2061" s="19">
        <v>42118</v>
      </c>
      <c r="B2061" s="20">
        <v>18001.900000000001</v>
      </c>
      <c r="C2061" s="20">
        <v>18290.75</v>
      </c>
      <c r="D2061" s="20">
        <v>18290.75</v>
      </c>
      <c r="E2061" s="20">
        <v>17916.8</v>
      </c>
      <c r="F2061" s="20" t="s">
        <v>490</v>
      </c>
      <c r="G2061" s="21">
        <v>-1.34E-2</v>
      </c>
      <c r="H2061">
        <f t="shared" si="38"/>
        <v>-1.5792135368970575E-2</v>
      </c>
    </row>
    <row r="2062" spans="1:8" x14ac:dyDescent="0.3">
      <c r="A2062" s="26">
        <v>42121</v>
      </c>
      <c r="B2062" s="27">
        <v>17767.599999999999</v>
      </c>
      <c r="C2062" s="27">
        <v>18063.599999999999</v>
      </c>
      <c r="D2062" s="27">
        <v>18075.7</v>
      </c>
      <c r="E2062" s="27">
        <v>17738.900000000001</v>
      </c>
      <c r="F2062" s="27" t="s">
        <v>1701</v>
      </c>
      <c r="G2062" s="28">
        <v>-1.2999999999999999E-2</v>
      </c>
      <c r="H2062">
        <f t="shared" si="38"/>
        <v>-1.6386545317655397E-2</v>
      </c>
    </row>
    <row r="2063" spans="1:8" x14ac:dyDescent="0.3">
      <c r="A2063" s="19">
        <v>42122</v>
      </c>
      <c r="B2063" s="20">
        <v>18246.25</v>
      </c>
      <c r="C2063" s="20">
        <v>17766.55</v>
      </c>
      <c r="D2063" s="20">
        <v>18320.099999999999</v>
      </c>
      <c r="E2063" s="20">
        <v>17766.55</v>
      </c>
      <c r="F2063" s="20" t="s">
        <v>1702</v>
      </c>
      <c r="G2063" s="21">
        <v>2.69E-2</v>
      </c>
      <c r="H2063" s="15">
        <f t="shared" si="38"/>
        <v>2.7000177299475743E-2</v>
      </c>
    </row>
    <row r="2064" spans="1:8" x14ac:dyDescent="0.3">
      <c r="A2064" s="26">
        <v>42123</v>
      </c>
      <c r="B2064" s="27">
        <v>18302.650000000001</v>
      </c>
      <c r="C2064" s="27">
        <v>18255.8</v>
      </c>
      <c r="D2064" s="27">
        <v>18431.900000000001</v>
      </c>
      <c r="E2064" s="27">
        <v>18202.400000000001</v>
      </c>
      <c r="F2064" s="27" t="s">
        <v>1703</v>
      </c>
      <c r="G2064" s="28">
        <v>3.0999999999999999E-3</v>
      </c>
      <c r="H2064">
        <f t="shared" si="38"/>
        <v>2.5663076939932616E-3</v>
      </c>
    </row>
    <row r="2065" spans="1:8" x14ac:dyDescent="0.3">
      <c r="A2065" s="19">
        <v>42124</v>
      </c>
      <c r="B2065" s="20">
        <v>18338.099999999999</v>
      </c>
      <c r="C2065" s="20">
        <v>18318.849999999999</v>
      </c>
      <c r="D2065" s="20">
        <v>18430.05</v>
      </c>
      <c r="E2065" s="20">
        <v>18163.900000000001</v>
      </c>
      <c r="F2065" s="20" t="s">
        <v>1704</v>
      </c>
      <c r="G2065" s="21">
        <v>1.9E-3</v>
      </c>
      <c r="H2065">
        <f t="shared" si="38"/>
        <v>1.0508301558231003E-3</v>
      </c>
    </row>
    <row r="2066" spans="1:8" x14ac:dyDescent="0.3">
      <c r="A2066" s="26">
        <v>42128</v>
      </c>
      <c r="B2066" s="27">
        <v>18501.3</v>
      </c>
      <c r="C2066" s="27">
        <v>18417.5</v>
      </c>
      <c r="D2066" s="27">
        <v>18586.3</v>
      </c>
      <c r="E2066" s="27">
        <v>18350.95</v>
      </c>
      <c r="F2066" s="27" t="s">
        <v>1705</v>
      </c>
      <c r="G2066" s="28">
        <v>8.8999999999999999E-3</v>
      </c>
      <c r="H2066">
        <f t="shared" si="38"/>
        <v>4.5500203610695953E-3</v>
      </c>
    </row>
    <row r="2067" spans="1:8" x14ac:dyDescent="0.3">
      <c r="A2067" s="19">
        <v>42129</v>
      </c>
      <c r="B2067" s="20">
        <v>18471.45</v>
      </c>
      <c r="C2067" s="20">
        <v>18500</v>
      </c>
      <c r="D2067" s="20">
        <v>18563.05</v>
      </c>
      <c r="E2067" s="20">
        <v>18396.8</v>
      </c>
      <c r="F2067" s="20" t="s">
        <v>1706</v>
      </c>
      <c r="G2067" s="21">
        <v>-1.6000000000000001E-3</v>
      </c>
      <c r="H2067">
        <f t="shared" si="38"/>
        <v>-1.5432432432432039E-3</v>
      </c>
    </row>
    <row r="2068" spans="1:8" x14ac:dyDescent="0.3">
      <c r="A2068" s="26">
        <v>42130</v>
      </c>
      <c r="B2068" s="27">
        <v>17799.55</v>
      </c>
      <c r="C2068" s="27">
        <v>18436.900000000001</v>
      </c>
      <c r="D2068" s="27">
        <v>18580.099999999999</v>
      </c>
      <c r="E2068" s="27">
        <v>17757.7</v>
      </c>
      <c r="F2068" s="27" t="s">
        <v>1707</v>
      </c>
      <c r="G2068" s="28">
        <v>-3.6400000000000002E-2</v>
      </c>
      <c r="H2068" s="15">
        <f t="shared" si="38"/>
        <v>-3.4569260558987798E-2</v>
      </c>
    </row>
    <row r="2069" spans="1:8" x14ac:dyDescent="0.3">
      <c r="A2069" s="19">
        <v>42131</v>
      </c>
      <c r="B2069" s="20">
        <v>17376.900000000001</v>
      </c>
      <c r="C2069" s="20">
        <v>17751.400000000001</v>
      </c>
      <c r="D2069" s="20">
        <v>17751.400000000001</v>
      </c>
      <c r="E2069" s="20">
        <v>17246.55</v>
      </c>
      <c r="F2069" s="20" t="s">
        <v>1708</v>
      </c>
      <c r="G2069" s="21">
        <v>-2.3699999999999999E-2</v>
      </c>
      <c r="H2069" s="15">
        <f t="shared" si="38"/>
        <v>-2.1096927566276461E-2</v>
      </c>
    </row>
    <row r="2070" spans="1:8" x14ac:dyDescent="0.3">
      <c r="A2070" s="26">
        <v>42132</v>
      </c>
      <c r="B2070" s="27">
        <v>17796.599999999999</v>
      </c>
      <c r="C2070" s="27">
        <v>17600.25</v>
      </c>
      <c r="D2070" s="27">
        <v>17907.5</v>
      </c>
      <c r="E2070" s="27">
        <v>17600.25</v>
      </c>
      <c r="F2070" s="27" t="s">
        <v>1709</v>
      </c>
      <c r="G2070" s="28">
        <v>2.4199999999999999E-2</v>
      </c>
      <c r="H2070">
        <f t="shared" si="38"/>
        <v>1.1156091532790645E-2</v>
      </c>
    </row>
    <row r="2071" spans="1:8" x14ac:dyDescent="0.3">
      <c r="A2071" s="19">
        <v>42135</v>
      </c>
      <c r="B2071" s="20">
        <v>18199.75</v>
      </c>
      <c r="C2071" s="20">
        <v>17921.150000000001</v>
      </c>
      <c r="D2071" s="20">
        <v>18240.650000000001</v>
      </c>
      <c r="E2071" s="20">
        <v>17841.75</v>
      </c>
      <c r="F2071" s="20" t="s">
        <v>1710</v>
      </c>
      <c r="G2071" s="21">
        <v>2.2700000000000001E-2</v>
      </c>
      <c r="H2071">
        <f t="shared" si="38"/>
        <v>1.5545877357200767E-2</v>
      </c>
    </row>
    <row r="2072" spans="1:8" x14ac:dyDescent="0.3">
      <c r="A2072" s="26">
        <v>42136</v>
      </c>
      <c r="B2072" s="27">
        <v>17628.650000000001</v>
      </c>
      <c r="C2072" s="27">
        <v>18193.55</v>
      </c>
      <c r="D2072" s="27">
        <v>18193.55</v>
      </c>
      <c r="E2072" s="27">
        <v>17597.75</v>
      </c>
      <c r="F2072" s="27" t="s">
        <v>1711</v>
      </c>
      <c r="G2072" s="28">
        <v>-3.1399999999999997E-2</v>
      </c>
      <c r="H2072" s="15">
        <f t="shared" si="38"/>
        <v>-3.104946533249409E-2</v>
      </c>
    </row>
    <row r="2073" spans="1:8" x14ac:dyDescent="0.3">
      <c r="A2073" s="19">
        <v>42137</v>
      </c>
      <c r="B2073" s="20">
        <v>18097.45</v>
      </c>
      <c r="C2073" s="20">
        <v>17779.25</v>
      </c>
      <c r="D2073" s="20">
        <v>18127.8</v>
      </c>
      <c r="E2073" s="20">
        <v>17650.349999999999</v>
      </c>
      <c r="F2073" s="20" t="s">
        <v>1712</v>
      </c>
      <c r="G2073" s="21">
        <v>2.6599999999999999E-2</v>
      </c>
      <c r="H2073" s="15">
        <f t="shared" si="38"/>
        <v>1.789726788250352E-2</v>
      </c>
    </row>
    <row r="2074" spans="1:8" x14ac:dyDescent="0.3">
      <c r="A2074" s="26">
        <v>42138</v>
      </c>
      <c r="B2074" s="27">
        <v>18116.2</v>
      </c>
      <c r="C2074" s="27">
        <v>18071</v>
      </c>
      <c r="D2074" s="27">
        <v>18156.95</v>
      </c>
      <c r="E2074" s="27">
        <v>17806.099999999999</v>
      </c>
      <c r="F2074" s="27" t="s">
        <v>1713</v>
      </c>
      <c r="G2074" s="28">
        <v>1E-3</v>
      </c>
      <c r="H2074">
        <f t="shared" si="38"/>
        <v>2.5012450888163757E-3</v>
      </c>
    </row>
    <row r="2075" spans="1:8" x14ac:dyDescent="0.3">
      <c r="A2075" s="19">
        <v>42139</v>
      </c>
      <c r="B2075" s="20">
        <v>18183.150000000001</v>
      </c>
      <c r="C2075" s="20">
        <v>18178.400000000001</v>
      </c>
      <c r="D2075" s="20">
        <v>18260.3</v>
      </c>
      <c r="E2075" s="20">
        <v>18108.55</v>
      </c>
      <c r="F2075" s="20" t="s">
        <v>1714</v>
      </c>
      <c r="G2075" s="21">
        <v>3.7000000000000002E-3</v>
      </c>
      <c r="H2075">
        <f t="shared" si="38"/>
        <v>2.6129912423535621E-4</v>
      </c>
    </row>
    <row r="2076" spans="1:8" x14ac:dyDescent="0.3">
      <c r="A2076" s="26">
        <v>42142</v>
      </c>
      <c r="B2076" s="27">
        <v>18422.95</v>
      </c>
      <c r="C2076" s="27">
        <v>18274.599999999999</v>
      </c>
      <c r="D2076" s="27">
        <v>18439.7</v>
      </c>
      <c r="E2076" s="27">
        <v>18213.75</v>
      </c>
      <c r="F2076" s="27" t="s">
        <v>1715</v>
      </c>
      <c r="G2076" s="28">
        <v>1.32E-2</v>
      </c>
      <c r="H2076">
        <f t="shared" si="38"/>
        <v>8.1178247403501137E-3</v>
      </c>
    </row>
    <row r="2077" spans="1:8" x14ac:dyDescent="0.3">
      <c r="A2077" s="19">
        <v>42143</v>
      </c>
      <c r="B2077" s="20">
        <v>18380.400000000001</v>
      </c>
      <c r="C2077" s="20">
        <v>18364.900000000001</v>
      </c>
      <c r="D2077" s="20">
        <v>18556.05</v>
      </c>
      <c r="E2077" s="20">
        <v>18296.75</v>
      </c>
      <c r="F2077" s="20" t="s">
        <v>1383</v>
      </c>
      <c r="G2077" s="21">
        <v>-2.3E-3</v>
      </c>
      <c r="H2077">
        <f t="shared" si="38"/>
        <v>8.4400132862144628E-4</v>
      </c>
    </row>
    <row r="2078" spans="1:8" x14ac:dyDescent="0.3">
      <c r="A2078" s="26">
        <v>42144</v>
      </c>
      <c r="B2078" s="27">
        <v>18555.150000000001</v>
      </c>
      <c r="C2078" s="27">
        <v>18432.599999999999</v>
      </c>
      <c r="D2078" s="27">
        <v>18619.599999999999</v>
      </c>
      <c r="E2078" s="27">
        <v>18432.599999999999</v>
      </c>
      <c r="F2078" s="27" t="s">
        <v>1716</v>
      </c>
      <c r="G2078" s="28">
        <v>9.4999999999999998E-3</v>
      </c>
      <c r="H2078">
        <f t="shared" si="38"/>
        <v>6.6485465967906273E-3</v>
      </c>
    </row>
    <row r="2079" spans="1:8" x14ac:dyDescent="0.3">
      <c r="A2079" s="19">
        <v>42145</v>
      </c>
      <c r="B2079" s="20">
        <v>18513.150000000001</v>
      </c>
      <c r="C2079" s="20">
        <v>18593.849999999999</v>
      </c>
      <c r="D2079" s="20">
        <v>18603.8</v>
      </c>
      <c r="E2079" s="20">
        <v>18398.650000000001</v>
      </c>
      <c r="F2079" s="20" t="s">
        <v>1717</v>
      </c>
      <c r="G2079" s="21">
        <v>-2.3E-3</v>
      </c>
      <c r="H2079">
        <f t="shared" si="38"/>
        <v>-4.34014472527191E-3</v>
      </c>
    </row>
    <row r="2080" spans="1:8" x14ac:dyDescent="0.3">
      <c r="A2080" s="26">
        <v>42146</v>
      </c>
      <c r="B2080" s="27">
        <v>18433.3</v>
      </c>
      <c r="C2080" s="27">
        <v>18560.849999999999</v>
      </c>
      <c r="D2080" s="27">
        <v>18755.45</v>
      </c>
      <c r="E2080" s="27">
        <v>18354.55</v>
      </c>
      <c r="F2080" s="27" t="s">
        <v>1718</v>
      </c>
      <c r="G2080" s="28">
        <v>-4.3E-3</v>
      </c>
      <c r="H2080">
        <f t="shared" si="38"/>
        <v>-6.8719913150528823E-3</v>
      </c>
    </row>
    <row r="2081" spans="1:8" x14ac:dyDescent="0.3">
      <c r="A2081" s="19">
        <v>42149</v>
      </c>
      <c r="B2081" s="20">
        <v>18324.849999999999</v>
      </c>
      <c r="C2081" s="20">
        <v>18405.05</v>
      </c>
      <c r="D2081" s="20">
        <v>18475.55</v>
      </c>
      <c r="E2081" s="20">
        <v>18302.5</v>
      </c>
      <c r="F2081" s="20" t="s">
        <v>1719</v>
      </c>
      <c r="G2081" s="21">
        <v>-5.8999999999999999E-3</v>
      </c>
      <c r="H2081">
        <f t="shared" si="38"/>
        <v>-4.3574997079606267E-3</v>
      </c>
    </row>
    <row r="2082" spans="1:8" x14ac:dyDescent="0.3">
      <c r="A2082" s="26">
        <v>42150</v>
      </c>
      <c r="B2082" s="27">
        <v>18329.3</v>
      </c>
      <c r="C2082" s="27">
        <v>18339.099999999999</v>
      </c>
      <c r="D2082" s="27">
        <v>18378.2</v>
      </c>
      <c r="E2082" s="27">
        <v>18226</v>
      </c>
      <c r="F2082" s="27" t="s">
        <v>1720</v>
      </c>
      <c r="G2082" s="28">
        <v>2.0000000000000001E-4</v>
      </c>
      <c r="H2082">
        <f t="shared" si="38"/>
        <v>-5.3437736857311826E-4</v>
      </c>
    </row>
    <row r="2083" spans="1:8" x14ac:dyDescent="0.3">
      <c r="A2083" s="19">
        <v>42151</v>
      </c>
      <c r="B2083" s="20">
        <v>18538.849999999999</v>
      </c>
      <c r="C2083" s="20">
        <v>18299.650000000001</v>
      </c>
      <c r="D2083" s="20">
        <v>18561.5</v>
      </c>
      <c r="E2083" s="20">
        <v>18236.25</v>
      </c>
      <c r="F2083" s="20" t="s">
        <v>1721</v>
      </c>
      <c r="G2083" s="21">
        <v>1.14E-2</v>
      </c>
      <c r="H2083">
        <f t="shared" si="38"/>
        <v>1.3071288248682192E-2</v>
      </c>
    </row>
    <row r="2084" spans="1:8" x14ac:dyDescent="0.3">
      <c r="A2084" s="26">
        <v>42152</v>
      </c>
      <c r="B2084" s="27">
        <v>18449.2</v>
      </c>
      <c r="C2084" s="27">
        <v>18562.75</v>
      </c>
      <c r="D2084" s="27">
        <v>18639.650000000001</v>
      </c>
      <c r="E2084" s="27">
        <v>18381.75</v>
      </c>
      <c r="F2084" s="27" t="s">
        <v>1722</v>
      </c>
      <c r="G2084" s="28">
        <v>-4.7999999999999996E-3</v>
      </c>
      <c r="H2084">
        <f t="shared" si="38"/>
        <v>-6.117089332130168E-3</v>
      </c>
    </row>
    <row r="2085" spans="1:8" x14ac:dyDescent="0.3">
      <c r="A2085" s="19">
        <v>42153</v>
      </c>
      <c r="B2085" s="20">
        <v>18721.349999999999</v>
      </c>
      <c r="C2085" s="20">
        <v>18486.400000000001</v>
      </c>
      <c r="D2085" s="20">
        <v>18751.2</v>
      </c>
      <c r="E2085" s="20">
        <v>18461.45</v>
      </c>
      <c r="F2085" s="20" t="s">
        <v>1723</v>
      </c>
      <c r="G2085" s="21">
        <v>1.4800000000000001E-2</v>
      </c>
      <c r="H2085">
        <f t="shared" si="38"/>
        <v>1.2709343084645851E-2</v>
      </c>
    </row>
    <row r="2086" spans="1:8" x14ac:dyDescent="0.3">
      <c r="A2086" s="26">
        <v>42156</v>
      </c>
      <c r="B2086" s="27">
        <v>18617</v>
      </c>
      <c r="C2086" s="27">
        <v>18721.150000000001</v>
      </c>
      <c r="D2086" s="27">
        <v>18832.5</v>
      </c>
      <c r="E2086" s="27">
        <v>18598.7</v>
      </c>
      <c r="F2086" s="27" t="s">
        <v>1724</v>
      </c>
      <c r="G2086" s="28">
        <v>-5.5999999999999999E-3</v>
      </c>
      <c r="H2086">
        <f t="shared" si="38"/>
        <v>-5.5632266180230087E-3</v>
      </c>
    </row>
    <row r="2087" spans="1:8" x14ac:dyDescent="0.3">
      <c r="A2087" s="19">
        <v>42157</v>
      </c>
      <c r="B2087" s="20">
        <v>17977.3</v>
      </c>
      <c r="C2087" s="20">
        <v>18656.05</v>
      </c>
      <c r="D2087" s="20">
        <v>18656.05</v>
      </c>
      <c r="E2087" s="20">
        <v>17932.3</v>
      </c>
      <c r="F2087" s="20" t="s">
        <v>1725</v>
      </c>
      <c r="G2087" s="21">
        <v>-3.44E-2</v>
      </c>
      <c r="H2087" s="15">
        <f t="shared" si="38"/>
        <v>-3.6382299575740844E-2</v>
      </c>
    </row>
    <row r="2088" spans="1:8" x14ac:dyDescent="0.3">
      <c r="A2088" s="26">
        <v>42158</v>
      </c>
      <c r="B2088" s="27">
        <v>17721.400000000001</v>
      </c>
      <c r="C2088" s="27">
        <v>17978.150000000001</v>
      </c>
      <c r="D2088" s="27">
        <v>17978.150000000001</v>
      </c>
      <c r="E2088" s="27">
        <v>17567.2</v>
      </c>
      <c r="F2088" s="27" t="s">
        <v>1726</v>
      </c>
      <c r="G2088" s="28">
        <v>-1.4200000000000001E-2</v>
      </c>
      <c r="H2088">
        <f t="shared" si="38"/>
        <v>-1.4281224708882725E-2</v>
      </c>
    </row>
    <row r="2089" spans="1:8" x14ac:dyDescent="0.3">
      <c r="A2089" s="19">
        <v>42159</v>
      </c>
      <c r="B2089" s="20">
        <v>17719.2</v>
      </c>
      <c r="C2089" s="20">
        <v>17757.349999999999</v>
      </c>
      <c r="D2089" s="20">
        <v>17777.900000000001</v>
      </c>
      <c r="E2089" s="20">
        <v>17469.650000000001</v>
      </c>
      <c r="F2089" s="20" t="s">
        <v>1727</v>
      </c>
      <c r="G2089" s="21">
        <v>-1E-4</v>
      </c>
      <c r="H2089">
        <f t="shared" si="38"/>
        <v>-2.1484061529449959E-3</v>
      </c>
    </row>
    <row r="2090" spans="1:8" x14ac:dyDescent="0.3">
      <c r="A2090" s="26">
        <v>42160</v>
      </c>
      <c r="B2090" s="27">
        <v>17549.25</v>
      </c>
      <c r="C2090" s="27">
        <v>17679.900000000001</v>
      </c>
      <c r="D2090" s="27">
        <v>17786.5</v>
      </c>
      <c r="E2090" s="27">
        <v>17506.25</v>
      </c>
      <c r="F2090" s="27" t="s">
        <v>1728</v>
      </c>
      <c r="G2090" s="28">
        <v>-9.5999999999999992E-3</v>
      </c>
      <c r="H2090">
        <f t="shared" si="38"/>
        <v>-7.3897476795684054E-3</v>
      </c>
    </row>
    <row r="2091" spans="1:8" x14ac:dyDescent="0.3">
      <c r="A2091" s="19">
        <v>42163</v>
      </c>
      <c r="B2091" s="20">
        <v>17432.599999999999</v>
      </c>
      <c r="C2091" s="20">
        <v>17542.5</v>
      </c>
      <c r="D2091" s="20">
        <v>17561.400000000001</v>
      </c>
      <c r="E2091" s="20">
        <v>17358.45</v>
      </c>
      <c r="F2091" s="20" t="s">
        <v>1729</v>
      </c>
      <c r="G2091" s="21">
        <v>-6.6E-3</v>
      </c>
      <c r="H2091">
        <f t="shared" si="38"/>
        <v>-6.2647855208779512E-3</v>
      </c>
    </row>
    <row r="2092" spans="1:8" x14ac:dyDescent="0.3">
      <c r="A2092" s="26">
        <v>42164</v>
      </c>
      <c r="B2092" s="27">
        <v>17489.900000000001</v>
      </c>
      <c r="C2092" s="27">
        <v>17413.45</v>
      </c>
      <c r="D2092" s="27">
        <v>17560.5</v>
      </c>
      <c r="E2092" s="27">
        <v>17392.95</v>
      </c>
      <c r="F2092" s="27" t="s">
        <v>1730</v>
      </c>
      <c r="G2092" s="28">
        <v>3.3E-3</v>
      </c>
      <c r="H2092">
        <f t="shared" si="38"/>
        <v>4.3902845214475435E-3</v>
      </c>
    </row>
    <row r="2093" spans="1:8" x14ac:dyDescent="0.3">
      <c r="A2093" s="19">
        <v>42165</v>
      </c>
      <c r="B2093" s="20">
        <v>17707.25</v>
      </c>
      <c r="C2093" s="20">
        <v>17485.900000000001</v>
      </c>
      <c r="D2093" s="20">
        <v>17782</v>
      </c>
      <c r="E2093" s="20">
        <v>17485.900000000001</v>
      </c>
      <c r="F2093" s="20" t="s">
        <v>1731</v>
      </c>
      <c r="G2093" s="21">
        <v>1.24E-2</v>
      </c>
      <c r="H2093">
        <f t="shared" si="38"/>
        <v>1.2658770781029203E-2</v>
      </c>
    </row>
    <row r="2094" spans="1:8" x14ac:dyDescent="0.3">
      <c r="A2094" s="26">
        <v>42166</v>
      </c>
      <c r="B2094" s="27">
        <v>17304.400000000001</v>
      </c>
      <c r="C2094" s="27">
        <v>17819.599999999999</v>
      </c>
      <c r="D2094" s="27">
        <v>17821.900000000001</v>
      </c>
      <c r="E2094" s="27">
        <v>17264.2</v>
      </c>
      <c r="F2094" s="27" t="s">
        <v>1732</v>
      </c>
      <c r="G2094" s="28">
        <v>-2.2800000000000001E-2</v>
      </c>
      <c r="H2094" s="15">
        <f t="shared" si="38"/>
        <v>-2.891198455633107E-2</v>
      </c>
    </row>
    <row r="2095" spans="1:8" x14ac:dyDescent="0.3">
      <c r="A2095" s="19">
        <v>42167</v>
      </c>
      <c r="B2095" s="20">
        <v>17523.55</v>
      </c>
      <c r="C2095" s="20">
        <v>17298.45</v>
      </c>
      <c r="D2095" s="20">
        <v>17551.349999999999</v>
      </c>
      <c r="E2095" s="20">
        <v>17174.7</v>
      </c>
      <c r="F2095" s="20" t="s">
        <v>1733</v>
      </c>
      <c r="G2095" s="21">
        <v>1.2699999999999999E-2</v>
      </c>
      <c r="H2095">
        <f t="shared" si="38"/>
        <v>1.3012726573768086E-2</v>
      </c>
    </row>
    <row r="2096" spans="1:8" x14ac:dyDescent="0.3">
      <c r="A2096" s="26">
        <v>42170</v>
      </c>
      <c r="B2096" s="27">
        <v>17458.7</v>
      </c>
      <c r="C2096" s="27">
        <v>17499.349999999999</v>
      </c>
      <c r="D2096" s="27">
        <v>17579</v>
      </c>
      <c r="E2096" s="27">
        <v>17366.150000000001</v>
      </c>
      <c r="F2096" s="27" t="s">
        <v>1734</v>
      </c>
      <c r="G2096" s="28">
        <v>-3.7000000000000002E-3</v>
      </c>
      <c r="H2096">
        <f t="shared" si="38"/>
        <v>-2.3229434236127526E-3</v>
      </c>
    </row>
    <row r="2097" spans="1:8" x14ac:dyDescent="0.3">
      <c r="A2097" s="19">
        <v>42171</v>
      </c>
      <c r="B2097" s="20">
        <v>17602.45</v>
      </c>
      <c r="C2097" s="20">
        <v>17368.45</v>
      </c>
      <c r="D2097" s="20">
        <v>17651.900000000001</v>
      </c>
      <c r="E2097" s="20">
        <v>17293.45</v>
      </c>
      <c r="F2097" s="20" t="s">
        <v>1735</v>
      </c>
      <c r="G2097" s="21">
        <v>8.2000000000000007E-3</v>
      </c>
      <c r="H2097">
        <f t="shared" si="38"/>
        <v>1.3472704818219243E-2</v>
      </c>
    </row>
    <row r="2098" spans="1:8" x14ac:dyDescent="0.3">
      <c r="A2098" s="26">
        <v>42172</v>
      </c>
      <c r="B2098" s="27">
        <v>17584.05</v>
      </c>
      <c r="C2098" s="27">
        <v>17681.2</v>
      </c>
      <c r="D2098" s="27">
        <v>17692.55</v>
      </c>
      <c r="E2098" s="27">
        <v>17533.45</v>
      </c>
      <c r="F2098" s="27" t="s">
        <v>1736</v>
      </c>
      <c r="G2098" s="28">
        <v>-1E-3</v>
      </c>
      <c r="H2098">
        <f t="shared" si="38"/>
        <v>-5.4945365699161511E-3</v>
      </c>
    </row>
    <row r="2099" spans="1:8" x14ac:dyDescent="0.3">
      <c r="A2099" s="19">
        <v>42173</v>
      </c>
      <c r="B2099" s="20">
        <v>17733.55</v>
      </c>
      <c r="C2099" s="20">
        <v>17661.900000000001</v>
      </c>
      <c r="D2099" s="20">
        <v>17797.349999999999</v>
      </c>
      <c r="E2099" s="20">
        <v>17630.650000000001</v>
      </c>
      <c r="F2099" s="20" t="s">
        <v>1737</v>
      </c>
      <c r="G2099" s="21">
        <v>8.5000000000000006E-3</v>
      </c>
      <c r="H2099">
        <f t="shared" si="38"/>
        <v>4.0567549357655641E-3</v>
      </c>
    </row>
    <row r="2100" spans="1:8" x14ac:dyDescent="0.3">
      <c r="A2100" s="26">
        <v>42174</v>
      </c>
      <c r="B2100" s="27">
        <v>17880.849999999999</v>
      </c>
      <c r="C2100" s="27">
        <v>17758.95</v>
      </c>
      <c r="D2100" s="27">
        <v>17935.3</v>
      </c>
      <c r="E2100" s="27">
        <v>17730.7</v>
      </c>
      <c r="F2100" s="27" t="s">
        <v>1738</v>
      </c>
      <c r="G2100" s="28">
        <v>8.3000000000000001E-3</v>
      </c>
      <c r="H2100">
        <f t="shared" si="38"/>
        <v>6.8641445580959358E-3</v>
      </c>
    </row>
    <row r="2101" spans="1:8" x14ac:dyDescent="0.3">
      <c r="A2101" s="19">
        <v>42177</v>
      </c>
      <c r="B2101" s="20">
        <v>18334.5</v>
      </c>
      <c r="C2101" s="20">
        <v>17956.55</v>
      </c>
      <c r="D2101" s="20">
        <v>18420.95</v>
      </c>
      <c r="E2101" s="20">
        <v>17950.599999999999</v>
      </c>
      <c r="F2101" s="20" t="s">
        <v>1739</v>
      </c>
      <c r="G2101" s="21">
        <v>2.5399999999999999E-2</v>
      </c>
      <c r="H2101" s="15">
        <f t="shared" si="38"/>
        <v>2.1048029827556002E-2</v>
      </c>
    </row>
    <row r="2102" spans="1:8" x14ac:dyDescent="0.3">
      <c r="A2102" s="26">
        <v>42178</v>
      </c>
      <c r="B2102" s="27">
        <v>18391.349999999999</v>
      </c>
      <c r="C2102" s="27">
        <v>18414.55</v>
      </c>
      <c r="D2102" s="27">
        <v>18499.599999999999</v>
      </c>
      <c r="E2102" s="27">
        <v>18287.25</v>
      </c>
      <c r="F2102" s="27" t="s">
        <v>1740</v>
      </c>
      <c r="G2102" s="28">
        <v>3.0999999999999999E-3</v>
      </c>
      <c r="H2102">
        <f t="shared" si="38"/>
        <v>-1.2598733067058783E-3</v>
      </c>
    </row>
    <row r="2103" spans="1:8" x14ac:dyDescent="0.3">
      <c r="A2103" s="19">
        <v>42179</v>
      </c>
      <c r="B2103" s="20">
        <v>18365.55</v>
      </c>
      <c r="C2103" s="20">
        <v>18403.900000000001</v>
      </c>
      <c r="D2103" s="20">
        <v>18499.75</v>
      </c>
      <c r="E2103" s="20">
        <v>18304.95</v>
      </c>
      <c r="F2103" s="20" t="s">
        <v>1741</v>
      </c>
      <c r="G2103" s="21">
        <v>-1.4E-3</v>
      </c>
      <c r="H2103">
        <f t="shared" si="38"/>
        <v>-2.083797455974124E-3</v>
      </c>
    </row>
    <row r="2104" spans="1:8" x14ac:dyDescent="0.3">
      <c r="A2104" s="26">
        <v>42180</v>
      </c>
      <c r="B2104" s="27">
        <v>18492.900000000001</v>
      </c>
      <c r="C2104" s="27">
        <v>18312.849999999999</v>
      </c>
      <c r="D2104" s="27">
        <v>18539.150000000001</v>
      </c>
      <c r="E2104" s="27">
        <v>18278.7</v>
      </c>
      <c r="F2104" s="27" t="s">
        <v>1742</v>
      </c>
      <c r="G2104" s="28">
        <v>6.8999999999999999E-3</v>
      </c>
      <c r="H2104">
        <f t="shared" si="38"/>
        <v>9.8318939979305745E-3</v>
      </c>
    </row>
    <row r="2105" spans="1:8" x14ac:dyDescent="0.3">
      <c r="A2105" s="19">
        <v>42181</v>
      </c>
      <c r="B2105" s="20">
        <v>18371.5</v>
      </c>
      <c r="C2105" s="20">
        <v>18461.599999999999</v>
      </c>
      <c r="D2105" s="20">
        <v>18461.599999999999</v>
      </c>
      <c r="E2105" s="20">
        <v>18199.25</v>
      </c>
      <c r="F2105" s="20" t="s">
        <v>1743</v>
      </c>
      <c r="G2105" s="21">
        <v>-6.6E-3</v>
      </c>
      <c r="H2105">
        <f t="shared" si="38"/>
        <v>-4.8804003986652597E-3</v>
      </c>
    </row>
    <row r="2106" spans="1:8" x14ac:dyDescent="0.3">
      <c r="A2106" s="26">
        <v>42184</v>
      </c>
      <c r="B2106" s="27">
        <v>18241.25</v>
      </c>
      <c r="C2106" s="27">
        <v>17962.5</v>
      </c>
      <c r="D2106" s="27">
        <v>18291.75</v>
      </c>
      <c r="E2106" s="27">
        <v>17821.900000000001</v>
      </c>
      <c r="F2106" s="27" t="s">
        <v>1744</v>
      </c>
      <c r="G2106" s="28">
        <v>-7.1000000000000004E-3</v>
      </c>
      <c r="H2106">
        <f t="shared" si="38"/>
        <v>1.5518441196938066E-2</v>
      </c>
    </row>
    <row r="2107" spans="1:8" x14ac:dyDescent="0.3">
      <c r="A2107" s="19">
        <v>42185</v>
      </c>
      <c r="B2107" s="20">
        <v>18296.099999999999</v>
      </c>
      <c r="C2107" s="20">
        <v>18204.849999999999</v>
      </c>
      <c r="D2107" s="20">
        <v>18342.5</v>
      </c>
      <c r="E2107" s="20">
        <v>18086.8</v>
      </c>
      <c r="F2107" s="20" t="s">
        <v>1745</v>
      </c>
      <c r="G2107" s="21">
        <v>3.0000000000000001E-3</v>
      </c>
      <c r="H2107">
        <f t="shared" si="38"/>
        <v>5.012400541613911E-3</v>
      </c>
    </row>
    <row r="2108" spans="1:8" x14ac:dyDescent="0.3">
      <c r="A2108" s="26">
        <v>42186</v>
      </c>
      <c r="B2108" s="27">
        <v>18581.599999999999</v>
      </c>
      <c r="C2108" s="27">
        <v>18275.599999999999</v>
      </c>
      <c r="D2108" s="27">
        <v>18629.150000000001</v>
      </c>
      <c r="E2108" s="27">
        <v>18261.900000000001</v>
      </c>
      <c r="F2108" s="27" t="s">
        <v>1746</v>
      </c>
      <c r="G2108" s="28">
        <v>1.5599999999999999E-2</v>
      </c>
      <c r="H2108" s="15">
        <f t="shared" si="38"/>
        <v>1.6743636323841626E-2</v>
      </c>
    </row>
    <row r="2109" spans="1:8" x14ac:dyDescent="0.3">
      <c r="A2109" s="19">
        <v>42187</v>
      </c>
      <c r="B2109" s="20">
        <v>18585.55</v>
      </c>
      <c r="C2109" s="20">
        <v>18605.099999999999</v>
      </c>
      <c r="D2109" s="20">
        <v>18642.849999999999</v>
      </c>
      <c r="E2109" s="20">
        <v>18513.3</v>
      </c>
      <c r="F2109" s="20" t="s">
        <v>1747</v>
      </c>
      <c r="G2109" s="21">
        <v>2.0000000000000001E-4</v>
      </c>
      <c r="H2109">
        <f t="shared" si="38"/>
        <v>-1.0507871497599729E-3</v>
      </c>
    </row>
    <row r="2110" spans="1:8" x14ac:dyDescent="0.3">
      <c r="A2110" s="26">
        <v>42188</v>
      </c>
      <c r="B2110" s="27">
        <v>18729.650000000001</v>
      </c>
      <c r="C2110" s="27">
        <v>18535.7</v>
      </c>
      <c r="D2110" s="27">
        <v>18756.650000000001</v>
      </c>
      <c r="E2110" s="27">
        <v>18535.7</v>
      </c>
      <c r="F2110" s="27" t="s">
        <v>1748</v>
      </c>
      <c r="G2110" s="28">
        <v>7.7999999999999996E-3</v>
      </c>
      <c r="H2110">
        <f t="shared" si="38"/>
        <v>1.0463591879454281E-2</v>
      </c>
    </row>
    <row r="2111" spans="1:8" x14ac:dyDescent="0.3">
      <c r="A2111" s="19">
        <v>42191</v>
      </c>
      <c r="B2111" s="20">
        <v>18825.150000000001</v>
      </c>
      <c r="C2111" s="20">
        <v>18488.349999999999</v>
      </c>
      <c r="D2111" s="20">
        <v>18855.900000000001</v>
      </c>
      <c r="E2111" s="20">
        <v>18417.349999999999</v>
      </c>
      <c r="F2111" s="20" t="s">
        <v>1716</v>
      </c>
      <c r="G2111" s="21">
        <v>5.1000000000000004E-3</v>
      </c>
      <c r="H2111" s="15">
        <f t="shared" si="38"/>
        <v>1.8216877114507403E-2</v>
      </c>
    </row>
    <row r="2112" spans="1:8" x14ac:dyDescent="0.3">
      <c r="A2112" s="26">
        <v>42192</v>
      </c>
      <c r="B2112" s="27">
        <v>18798.5</v>
      </c>
      <c r="C2112" s="27">
        <v>18794.099999999999</v>
      </c>
      <c r="D2112" s="27">
        <v>18980.650000000001</v>
      </c>
      <c r="E2112" s="27">
        <v>18713.150000000001</v>
      </c>
      <c r="F2112" s="27" t="s">
        <v>1749</v>
      </c>
      <c r="G2112" s="28">
        <v>-1.4E-3</v>
      </c>
      <c r="H2112">
        <f t="shared" si="38"/>
        <v>2.3411602577412356E-4</v>
      </c>
    </row>
    <row r="2113" spans="1:8" x14ac:dyDescent="0.3">
      <c r="A2113" s="19">
        <v>42193</v>
      </c>
      <c r="B2113" s="20">
        <v>18463.150000000001</v>
      </c>
      <c r="C2113" s="20">
        <v>18579.650000000001</v>
      </c>
      <c r="D2113" s="20">
        <v>18669.45</v>
      </c>
      <c r="E2113" s="20">
        <v>18402.849999999999</v>
      </c>
      <c r="F2113" s="20" t="s">
        <v>1750</v>
      </c>
      <c r="G2113" s="21">
        <v>-1.78E-2</v>
      </c>
      <c r="H2113">
        <f t="shared" si="38"/>
        <v>-6.2703011090090499E-3</v>
      </c>
    </row>
    <row r="2114" spans="1:8" x14ac:dyDescent="0.3">
      <c r="A2114" s="26">
        <v>42194</v>
      </c>
      <c r="B2114" s="27">
        <v>18508.7</v>
      </c>
      <c r="C2114" s="27">
        <v>18442.150000000001</v>
      </c>
      <c r="D2114" s="27">
        <v>18584</v>
      </c>
      <c r="E2114" s="27">
        <v>18409.2</v>
      </c>
      <c r="F2114" s="27" t="s">
        <v>1751</v>
      </c>
      <c r="G2114" s="28">
        <v>2.5000000000000001E-3</v>
      </c>
      <c r="H2114">
        <f t="shared" si="38"/>
        <v>3.6085814289548274E-3</v>
      </c>
    </row>
    <row r="2115" spans="1:8" x14ac:dyDescent="0.3">
      <c r="A2115" s="19">
        <v>42195</v>
      </c>
      <c r="B2115" s="20">
        <v>18719.8</v>
      </c>
      <c r="C2115" s="20">
        <v>18584.95</v>
      </c>
      <c r="D2115" s="20">
        <v>18767.8</v>
      </c>
      <c r="E2115" s="20">
        <v>18534.55</v>
      </c>
      <c r="F2115" s="20" t="s">
        <v>1752</v>
      </c>
      <c r="G2115" s="21">
        <v>1.14E-2</v>
      </c>
      <c r="H2115">
        <f t="shared" si="38"/>
        <v>7.2558710139117152E-3</v>
      </c>
    </row>
    <row r="2116" spans="1:8" x14ac:dyDescent="0.3">
      <c r="A2116" s="26">
        <v>42198</v>
      </c>
      <c r="B2116" s="27">
        <v>18893.55</v>
      </c>
      <c r="C2116" s="27">
        <v>18753.8</v>
      </c>
      <c r="D2116" s="27">
        <v>18929.2</v>
      </c>
      <c r="E2116" s="27">
        <v>18657.599999999999</v>
      </c>
      <c r="F2116" s="27" t="s">
        <v>1753</v>
      </c>
      <c r="G2116" s="28">
        <v>9.2999999999999992E-3</v>
      </c>
      <c r="H2116">
        <f t="shared" si="38"/>
        <v>7.4518230971856369E-3</v>
      </c>
    </row>
    <row r="2117" spans="1:8" x14ac:dyDescent="0.3">
      <c r="A2117" s="19">
        <v>42199</v>
      </c>
      <c r="B2117" s="20">
        <v>18780.2</v>
      </c>
      <c r="C2117" s="20">
        <v>18913.75</v>
      </c>
      <c r="D2117" s="20">
        <v>18940.849999999999</v>
      </c>
      <c r="E2117" s="20">
        <v>18734.400000000001</v>
      </c>
      <c r="F2117" s="20" t="s">
        <v>482</v>
      </c>
      <c r="G2117" s="21">
        <v>-6.0000000000000001E-3</v>
      </c>
      <c r="H2117">
        <f t="shared" si="38"/>
        <v>-7.0610005948053278E-3</v>
      </c>
    </row>
    <row r="2118" spans="1:8" x14ac:dyDescent="0.3">
      <c r="A2118" s="26">
        <v>42200</v>
      </c>
      <c r="B2118" s="27">
        <v>18816.25</v>
      </c>
      <c r="C2118" s="27">
        <v>18801.5</v>
      </c>
      <c r="D2118" s="27">
        <v>18894.900000000001</v>
      </c>
      <c r="E2118" s="27">
        <v>18773.900000000001</v>
      </c>
      <c r="F2118" s="27" t="s">
        <v>1754</v>
      </c>
      <c r="G2118" s="28">
        <v>1.9E-3</v>
      </c>
      <c r="H2118">
        <f t="shared" si="38"/>
        <v>7.8451187405260221E-4</v>
      </c>
    </row>
    <row r="2119" spans="1:8" x14ac:dyDescent="0.3">
      <c r="A2119" s="19">
        <v>42201</v>
      </c>
      <c r="B2119" s="20">
        <v>19168.05</v>
      </c>
      <c r="C2119" s="20">
        <v>18870.5</v>
      </c>
      <c r="D2119" s="20">
        <v>19195.400000000001</v>
      </c>
      <c r="E2119" s="20">
        <v>18867.5</v>
      </c>
      <c r="F2119" s="20" t="s">
        <v>1755</v>
      </c>
      <c r="G2119" s="21">
        <v>1.8700000000000001E-2</v>
      </c>
      <c r="H2119">
        <f t="shared" ref="H2119:H2182" si="39">(B2119-C2119)/C2119</f>
        <v>1.5767997668318236E-2</v>
      </c>
    </row>
    <row r="2120" spans="1:8" x14ac:dyDescent="0.3">
      <c r="A2120" s="26">
        <v>42202</v>
      </c>
      <c r="B2120" s="27">
        <v>19094.7</v>
      </c>
      <c r="C2120" s="27">
        <v>19175.3</v>
      </c>
      <c r="D2120" s="27">
        <v>19229.05</v>
      </c>
      <c r="E2120" s="27">
        <v>19069.3</v>
      </c>
      <c r="F2120" s="27" t="s">
        <v>1756</v>
      </c>
      <c r="G2120" s="28">
        <v>-3.8E-3</v>
      </c>
      <c r="H2120">
        <f t="shared" si="39"/>
        <v>-4.2033240679414949E-3</v>
      </c>
    </row>
    <row r="2121" spans="1:8" x14ac:dyDescent="0.3">
      <c r="A2121" s="19">
        <v>42205</v>
      </c>
      <c r="B2121" s="20">
        <v>19032.7</v>
      </c>
      <c r="C2121" s="20">
        <v>19126.099999999999</v>
      </c>
      <c r="D2121" s="20">
        <v>19149.05</v>
      </c>
      <c r="E2121" s="20">
        <v>18852.7</v>
      </c>
      <c r="F2121" s="20" t="s">
        <v>1757</v>
      </c>
      <c r="G2121" s="21">
        <v>-3.2000000000000002E-3</v>
      </c>
      <c r="H2121">
        <f t="shared" si="39"/>
        <v>-4.8833792566178062E-3</v>
      </c>
    </row>
    <row r="2122" spans="1:8" x14ac:dyDescent="0.3">
      <c r="A2122" s="26">
        <v>42206</v>
      </c>
      <c r="B2122" s="27">
        <v>18723.400000000001</v>
      </c>
      <c r="C2122" s="27">
        <v>19042.95</v>
      </c>
      <c r="D2122" s="27">
        <v>19101.5</v>
      </c>
      <c r="E2122" s="27">
        <v>18702.45</v>
      </c>
      <c r="F2122" s="27" t="s">
        <v>1499</v>
      </c>
      <c r="G2122" s="28">
        <v>-1.6299999999999999E-2</v>
      </c>
      <c r="H2122">
        <f t="shared" si="39"/>
        <v>-1.6780488317198715E-2</v>
      </c>
    </row>
    <row r="2123" spans="1:8" x14ac:dyDescent="0.3">
      <c r="A2123" s="19">
        <v>42207</v>
      </c>
      <c r="B2123" s="20">
        <v>18997</v>
      </c>
      <c r="C2123" s="20">
        <v>18683.3</v>
      </c>
      <c r="D2123" s="20">
        <v>19038.150000000001</v>
      </c>
      <c r="E2123" s="20">
        <v>18613.599999999999</v>
      </c>
      <c r="F2123" s="20" t="s">
        <v>1758</v>
      </c>
      <c r="G2123" s="21">
        <v>1.46E-2</v>
      </c>
      <c r="H2123" s="15">
        <f t="shared" si="39"/>
        <v>1.6790395700973636E-2</v>
      </c>
    </row>
    <row r="2124" spans="1:8" x14ac:dyDescent="0.3">
      <c r="A2124" s="26">
        <v>42208</v>
      </c>
      <c r="B2124" s="27">
        <v>18865</v>
      </c>
      <c r="C2124" s="27">
        <v>18990.849999999999</v>
      </c>
      <c r="D2124" s="27">
        <v>19091.45</v>
      </c>
      <c r="E2124" s="27">
        <v>18819.25</v>
      </c>
      <c r="F2124" s="27" t="s">
        <v>1631</v>
      </c>
      <c r="G2124" s="28">
        <v>-6.8999999999999999E-3</v>
      </c>
      <c r="H2124">
        <f t="shared" si="39"/>
        <v>-6.6268755742896479E-3</v>
      </c>
    </row>
    <row r="2125" spans="1:8" x14ac:dyDescent="0.3">
      <c r="A2125" s="19">
        <v>42209</v>
      </c>
      <c r="B2125" s="20">
        <v>18635.849999999999</v>
      </c>
      <c r="C2125" s="20">
        <v>18832.45</v>
      </c>
      <c r="D2125" s="20">
        <v>18860.75</v>
      </c>
      <c r="E2125" s="20">
        <v>18613.55</v>
      </c>
      <c r="F2125" s="20" t="s">
        <v>1759</v>
      </c>
      <c r="G2125" s="21">
        <v>-1.21E-2</v>
      </c>
      <c r="H2125">
        <f t="shared" si="39"/>
        <v>-1.0439427689971414E-2</v>
      </c>
    </row>
    <row r="2126" spans="1:8" x14ac:dyDescent="0.3">
      <c r="A2126" s="26">
        <v>42212</v>
      </c>
      <c r="B2126" s="27">
        <v>18213.05</v>
      </c>
      <c r="C2126" s="27">
        <v>18566.55</v>
      </c>
      <c r="D2126" s="27">
        <v>18566.55</v>
      </c>
      <c r="E2126" s="27">
        <v>18187.45</v>
      </c>
      <c r="F2126" s="27" t="s">
        <v>1760</v>
      </c>
      <c r="G2126" s="28">
        <v>-2.2700000000000001E-2</v>
      </c>
      <c r="H2126" s="15">
        <f t="shared" si="39"/>
        <v>-1.9039616945528384E-2</v>
      </c>
    </row>
    <row r="2127" spans="1:8" x14ac:dyDescent="0.3">
      <c r="A2127" s="19">
        <v>42213</v>
      </c>
      <c r="B2127" s="20">
        <v>18282.8</v>
      </c>
      <c r="C2127" s="20">
        <v>18250.650000000001</v>
      </c>
      <c r="D2127" s="20">
        <v>18379.099999999999</v>
      </c>
      <c r="E2127" s="20">
        <v>18174.2</v>
      </c>
      <c r="F2127" s="20" t="s">
        <v>1761</v>
      </c>
      <c r="G2127" s="21">
        <v>3.8E-3</v>
      </c>
      <c r="H2127">
        <f t="shared" si="39"/>
        <v>1.7615810943718616E-3</v>
      </c>
    </row>
    <row r="2128" spans="1:8" x14ac:dyDescent="0.3">
      <c r="A2128" s="26">
        <v>42214</v>
      </c>
      <c r="B2128" s="27">
        <v>18323.400000000001</v>
      </c>
      <c r="C2128" s="27">
        <v>18331.55</v>
      </c>
      <c r="D2128" s="27">
        <v>18383.650000000001</v>
      </c>
      <c r="E2128" s="27">
        <v>18264.3</v>
      </c>
      <c r="F2128" s="27" t="s">
        <v>1762</v>
      </c>
      <c r="G2128" s="28">
        <v>2.2000000000000001E-3</v>
      </c>
      <c r="H2128">
        <f t="shared" si="39"/>
        <v>-4.4458870090078678E-4</v>
      </c>
    </row>
    <row r="2129" spans="1:8" x14ac:dyDescent="0.3">
      <c r="A2129" s="19">
        <v>42215</v>
      </c>
      <c r="B2129" s="20">
        <v>18440.400000000001</v>
      </c>
      <c r="C2129" s="20">
        <v>18383</v>
      </c>
      <c r="D2129" s="20">
        <v>18521.75</v>
      </c>
      <c r="E2129" s="20">
        <v>18367.2</v>
      </c>
      <c r="F2129" s="20" t="s">
        <v>1763</v>
      </c>
      <c r="G2129" s="21">
        <v>6.4000000000000003E-3</v>
      </c>
      <c r="H2129">
        <f t="shared" si="39"/>
        <v>3.1224500897569199E-3</v>
      </c>
    </row>
    <row r="2130" spans="1:8" x14ac:dyDescent="0.3">
      <c r="A2130" s="26">
        <v>42216</v>
      </c>
      <c r="B2130" s="27">
        <v>18729.849999999999</v>
      </c>
      <c r="C2130" s="27">
        <v>18489.849999999999</v>
      </c>
      <c r="D2130" s="27">
        <v>18828.849999999999</v>
      </c>
      <c r="E2130" s="27">
        <v>18474.8</v>
      </c>
      <c r="F2130" s="27" t="s">
        <v>1764</v>
      </c>
      <c r="G2130" s="28">
        <v>1.5699999999999999E-2</v>
      </c>
      <c r="H2130">
        <f t="shared" si="39"/>
        <v>1.2980094484271102E-2</v>
      </c>
    </row>
    <row r="2131" spans="1:8" x14ac:dyDescent="0.3">
      <c r="A2131" s="19">
        <v>42219</v>
      </c>
      <c r="B2131" s="20">
        <v>18914.7</v>
      </c>
      <c r="C2131" s="20">
        <v>18782.650000000001</v>
      </c>
      <c r="D2131" s="20">
        <v>19016.400000000001</v>
      </c>
      <c r="E2131" s="20">
        <v>18782.650000000001</v>
      </c>
      <c r="F2131" s="20" t="s">
        <v>1765</v>
      </c>
      <c r="G2131" s="21">
        <v>9.9000000000000008E-3</v>
      </c>
      <c r="H2131">
        <f t="shared" si="39"/>
        <v>7.0304243543908478E-3</v>
      </c>
    </row>
    <row r="2132" spans="1:8" x14ac:dyDescent="0.3">
      <c r="A2132" s="26">
        <v>42220</v>
      </c>
      <c r="B2132" s="27">
        <v>18972.599999999999</v>
      </c>
      <c r="C2132" s="27">
        <v>18968.25</v>
      </c>
      <c r="D2132" s="27">
        <v>19067.349999999999</v>
      </c>
      <c r="E2132" s="27">
        <v>18758.900000000001</v>
      </c>
      <c r="F2132" s="27" t="s">
        <v>1766</v>
      </c>
      <c r="G2132" s="28">
        <v>3.0999999999999999E-3</v>
      </c>
      <c r="H2132">
        <f t="shared" si="39"/>
        <v>2.2933059191008895E-4</v>
      </c>
    </row>
    <row r="2133" spans="1:8" x14ac:dyDescent="0.3">
      <c r="A2133" s="19">
        <v>42221</v>
      </c>
      <c r="B2133" s="20">
        <v>18928.55</v>
      </c>
      <c r="C2133" s="20">
        <v>19047.3</v>
      </c>
      <c r="D2133" s="20">
        <v>19103.7</v>
      </c>
      <c r="E2133" s="20">
        <v>18868.650000000001</v>
      </c>
      <c r="F2133" s="20" t="s">
        <v>1767</v>
      </c>
      <c r="G2133" s="21">
        <v>-2.3E-3</v>
      </c>
      <c r="H2133">
        <f t="shared" si="39"/>
        <v>-6.2344794275304115E-3</v>
      </c>
    </row>
    <row r="2134" spans="1:8" x14ac:dyDescent="0.3">
      <c r="A2134" s="26">
        <v>42222</v>
      </c>
      <c r="B2134" s="27">
        <v>19029.349999999999</v>
      </c>
      <c r="C2134" s="27">
        <v>18946.3</v>
      </c>
      <c r="D2134" s="27">
        <v>19100.55</v>
      </c>
      <c r="E2134" s="27">
        <v>18830.400000000001</v>
      </c>
      <c r="F2134" s="27" t="s">
        <v>1768</v>
      </c>
      <c r="G2134" s="28">
        <v>5.3E-3</v>
      </c>
      <c r="H2134">
        <f t="shared" si="39"/>
        <v>4.3834416218469716E-3</v>
      </c>
    </row>
    <row r="2135" spans="1:8" x14ac:dyDescent="0.3">
      <c r="A2135" s="19">
        <v>42223</v>
      </c>
      <c r="B2135" s="20">
        <v>18893.55</v>
      </c>
      <c r="C2135" s="20">
        <v>18992.8</v>
      </c>
      <c r="D2135" s="20">
        <v>19019.650000000001</v>
      </c>
      <c r="E2135" s="20">
        <v>18849.150000000001</v>
      </c>
      <c r="F2135" s="20" t="s">
        <v>1769</v>
      </c>
      <c r="G2135" s="21">
        <v>-7.1000000000000004E-3</v>
      </c>
      <c r="H2135">
        <f t="shared" si="39"/>
        <v>-5.2256644623225644E-3</v>
      </c>
    </row>
    <row r="2136" spans="1:8" x14ac:dyDescent="0.3">
      <c r="A2136" s="26">
        <v>42226</v>
      </c>
      <c r="B2136" s="27">
        <v>18875</v>
      </c>
      <c r="C2136" s="27">
        <v>18926.099999999999</v>
      </c>
      <c r="D2136" s="27">
        <v>19071.349999999999</v>
      </c>
      <c r="E2136" s="27">
        <v>18781.3</v>
      </c>
      <c r="F2136" s="27" t="s">
        <v>1770</v>
      </c>
      <c r="G2136" s="28">
        <v>-1E-3</v>
      </c>
      <c r="H2136">
        <f t="shared" si="39"/>
        <v>-2.6999751665688415E-3</v>
      </c>
    </row>
    <row r="2137" spans="1:8" x14ac:dyDescent="0.3">
      <c r="A2137" s="19">
        <v>42227</v>
      </c>
      <c r="B2137" s="20">
        <v>18616.900000000001</v>
      </c>
      <c r="C2137" s="20">
        <v>18918.55</v>
      </c>
      <c r="D2137" s="20">
        <v>18918.55</v>
      </c>
      <c r="E2137" s="20">
        <v>18555.5</v>
      </c>
      <c r="F2137" s="20" t="s">
        <v>1771</v>
      </c>
      <c r="G2137" s="21">
        <v>-1.37E-2</v>
      </c>
      <c r="H2137">
        <f t="shared" si="39"/>
        <v>-1.5944668063884275E-2</v>
      </c>
    </row>
    <row r="2138" spans="1:8" x14ac:dyDescent="0.3">
      <c r="A2138" s="26">
        <v>42228</v>
      </c>
      <c r="B2138" s="27">
        <v>18059.75</v>
      </c>
      <c r="C2138" s="27">
        <v>18515.2</v>
      </c>
      <c r="D2138" s="27">
        <v>18515.2</v>
      </c>
      <c r="E2138" s="27">
        <v>18034.75</v>
      </c>
      <c r="F2138" s="27" t="s">
        <v>1772</v>
      </c>
      <c r="G2138" s="28">
        <v>-2.9899999999999999E-2</v>
      </c>
      <c r="H2138" s="15">
        <f t="shared" si="39"/>
        <v>-2.4598708088489497E-2</v>
      </c>
    </row>
    <row r="2139" spans="1:8" x14ac:dyDescent="0.3">
      <c r="A2139" s="19">
        <v>42229</v>
      </c>
      <c r="B2139" s="20">
        <v>18175.400000000001</v>
      </c>
      <c r="C2139" s="20">
        <v>18211.5</v>
      </c>
      <c r="D2139" s="20">
        <v>18359.25</v>
      </c>
      <c r="E2139" s="20">
        <v>18080.5</v>
      </c>
      <c r="F2139" s="20" t="s">
        <v>1773</v>
      </c>
      <c r="G2139" s="21">
        <v>6.4000000000000003E-3</v>
      </c>
      <c r="H2139">
        <f t="shared" si="39"/>
        <v>-1.9822639540948601E-3</v>
      </c>
    </row>
    <row r="2140" spans="1:8" x14ac:dyDescent="0.3">
      <c r="A2140" s="26">
        <v>42230</v>
      </c>
      <c r="B2140" s="27">
        <v>18723.599999999999</v>
      </c>
      <c r="C2140" s="27">
        <v>18275.5</v>
      </c>
      <c r="D2140" s="27">
        <v>18766</v>
      </c>
      <c r="E2140" s="27">
        <v>18193.099999999999</v>
      </c>
      <c r="F2140" s="27" t="s">
        <v>1774</v>
      </c>
      <c r="G2140" s="28">
        <v>3.0200000000000001E-2</v>
      </c>
      <c r="H2140" s="15">
        <f t="shared" si="39"/>
        <v>2.4519165002325437E-2</v>
      </c>
    </row>
    <row r="2141" spans="1:8" x14ac:dyDescent="0.3">
      <c r="A2141" s="19">
        <v>42233</v>
      </c>
      <c r="B2141" s="20">
        <v>18822.05</v>
      </c>
      <c r="C2141" s="20">
        <v>18763.05</v>
      </c>
      <c r="D2141" s="20">
        <v>18896.45</v>
      </c>
      <c r="E2141" s="20">
        <v>18580.650000000001</v>
      </c>
      <c r="F2141" s="20" t="s">
        <v>1775</v>
      </c>
      <c r="G2141" s="21">
        <v>5.3E-3</v>
      </c>
      <c r="H2141">
        <f t="shared" si="39"/>
        <v>3.1444781099021751E-3</v>
      </c>
    </row>
    <row r="2142" spans="1:8" x14ac:dyDescent="0.3">
      <c r="A2142" s="26">
        <v>42234</v>
      </c>
      <c r="B2142" s="27">
        <v>18780.849999999999</v>
      </c>
      <c r="C2142" s="27">
        <v>18862.150000000001</v>
      </c>
      <c r="D2142" s="27">
        <v>18874.099999999999</v>
      </c>
      <c r="E2142" s="27">
        <v>18595.5</v>
      </c>
      <c r="F2142" s="27" t="s">
        <v>1776</v>
      </c>
      <c r="G2142" s="28">
        <v>-2.2000000000000001E-3</v>
      </c>
      <c r="H2142">
        <f t="shared" si="39"/>
        <v>-4.3102191425687369E-3</v>
      </c>
    </row>
    <row r="2143" spans="1:8" x14ac:dyDescent="0.3">
      <c r="A2143" s="19">
        <v>42235</v>
      </c>
      <c r="B2143" s="20">
        <v>18703.25</v>
      </c>
      <c r="C2143" s="20">
        <v>18753.45</v>
      </c>
      <c r="D2143" s="20">
        <v>18803.5</v>
      </c>
      <c r="E2143" s="20">
        <v>18636.099999999999</v>
      </c>
      <c r="F2143" s="20" t="s">
        <v>1777</v>
      </c>
      <c r="G2143" s="21">
        <v>-4.1000000000000003E-3</v>
      </c>
      <c r="H2143">
        <f t="shared" si="39"/>
        <v>-2.6768407946271607E-3</v>
      </c>
    </row>
    <row r="2144" spans="1:8" x14ac:dyDescent="0.3">
      <c r="A2144" s="26">
        <v>42236</v>
      </c>
      <c r="B2144" s="27">
        <v>18283.099999999999</v>
      </c>
      <c r="C2144" s="27">
        <v>18533.25</v>
      </c>
      <c r="D2144" s="27">
        <v>18711.349999999999</v>
      </c>
      <c r="E2144" s="27">
        <v>18219.900000000001</v>
      </c>
      <c r="F2144" s="27" t="s">
        <v>1778</v>
      </c>
      <c r="G2144" s="28">
        <v>-2.2499999999999999E-2</v>
      </c>
      <c r="H2144">
        <f t="shared" si="39"/>
        <v>-1.349736284785461E-2</v>
      </c>
    </row>
    <row r="2145" spans="1:8" x14ac:dyDescent="0.3">
      <c r="A2145" s="19">
        <v>42237</v>
      </c>
      <c r="B2145" s="20">
        <v>18057.2</v>
      </c>
      <c r="C2145" s="20">
        <v>17978.25</v>
      </c>
      <c r="D2145" s="20">
        <v>18118.8</v>
      </c>
      <c r="E2145" s="20">
        <v>17842.099999999999</v>
      </c>
      <c r="F2145" s="20" t="s">
        <v>1779</v>
      </c>
      <c r="G2145" s="21">
        <v>-1.24E-2</v>
      </c>
      <c r="H2145">
        <f t="shared" si="39"/>
        <v>4.3914174071447848E-3</v>
      </c>
    </row>
    <row r="2146" spans="1:8" x14ac:dyDescent="0.3">
      <c r="A2146" s="26">
        <v>42240</v>
      </c>
      <c r="B2146" s="27">
        <v>16811.8</v>
      </c>
      <c r="C2146" s="27">
        <v>17446.349999999999</v>
      </c>
      <c r="D2146" s="27">
        <v>17446.349999999999</v>
      </c>
      <c r="E2146" s="27">
        <v>16740.7</v>
      </c>
      <c r="F2146" s="27" t="s">
        <v>1780</v>
      </c>
      <c r="G2146" s="28">
        <v>-6.9000000000000006E-2</v>
      </c>
      <c r="H2146" s="15">
        <f t="shared" si="39"/>
        <v>-3.6371504641371941E-2</v>
      </c>
    </row>
    <row r="2147" spans="1:8" x14ac:dyDescent="0.3">
      <c r="A2147" s="19">
        <v>42241</v>
      </c>
      <c r="B2147" s="20">
        <v>17192.75</v>
      </c>
      <c r="C2147" s="20">
        <v>17084.150000000001</v>
      </c>
      <c r="D2147" s="20">
        <v>17269.150000000001</v>
      </c>
      <c r="E2147" s="20">
        <v>16670.55</v>
      </c>
      <c r="F2147" s="20" t="s">
        <v>1781</v>
      </c>
      <c r="G2147" s="21">
        <v>2.2700000000000001E-2</v>
      </c>
      <c r="H2147">
        <f t="shared" si="39"/>
        <v>6.3567692861511132E-3</v>
      </c>
    </row>
    <row r="2148" spans="1:8" x14ac:dyDescent="0.3">
      <c r="A2148" s="26">
        <v>42242</v>
      </c>
      <c r="B2148" s="27">
        <v>16917.650000000001</v>
      </c>
      <c r="C2148" s="27">
        <v>17113.099999999999</v>
      </c>
      <c r="D2148" s="27">
        <v>17172.2</v>
      </c>
      <c r="E2148" s="27">
        <v>16875.5</v>
      </c>
      <c r="F2148" s="27" t="s">
        <v>1782</v>
      </c>
      <c r="G2148" s="28">
        <v>-1.6E-2</v>
      </c>
      <c r="H2148">
        <f t="shared" si="39"/>
        <v>-1.1421075082831113E-2</v>
      </c>
    </row>
    <row r="2149" spans="1:8" x14ac:dyDescent="0.3">
      <c r="A2149" s="19">
        <v>42243</v>
      </c>
      <c r="B2149" s="20">
        <v>17214.400000000001</v>
      </c>
      <c r="C2149" s="20">
        <v>17175.650000000001</v>
      </c>
      <c r="D2149" s="20">
        <v>17249.5</v>
      </c>
      <c r="E2149" s="20">
        <v>17061.849999999999</v>
      </c>
      <c r="F2149" s="20" t="s">
        <v>1783</v>
      </c>
      <c r="G2149" s="21">
        <v>1.7500000000000002E-2</v>
      </c>
      <c r="H2149">
        <f t="shared" si="39"/>
        <v>2.2561009335891214E-3</v>
      </c>
    </row>
    <row r="2150" spans="1:8" x14ac:dyDescent="0.3">
      <c r="A2150" s="26">
        <v>42244</v>
      </c>
      <c r="B2150" s="27">
        <v>17211.95</v>
      </c>
      <c r="C2150" s="27">
        <v>17425.3</v>
      </c>
      <c r="D2150" s="27">
        <v>17569.8</v>
      </c>
      <c r="E2150" s="27">
        <v>17099.8</v>
      </c>
      <c r="F2150" s="27" t="s">
        <v>1784</v>
      </c>
      <c r="G2150" s="28">
        <v>-1E-4</v>
      </c>
      <c r="H2150">
        <f t="shared" si="39"/>
        <v>-1.2243691643759278E-2</v>
      </c>
    </row>
    <row r="2151" spans="1:8" x14ac:dyDescent="0.3">
      <c r="A2151" s="19">
        <v>42247</v>
      </c>
      <c r="B2151" s="20">
        <v>17146.55</v>
      </c>
      <c r="C2151" s="20">
        <v>17137.25</v>
      </c>
      <c r="D2151" s="20">
        <v>17353.3</v>
      </c>
      <c r="E2151" s="20">
        <v>17028.900000000001</v>
      </c>
      <c r="F2151" s="20" t="s">
        <v>1785</v>
      </c>
      <c r="G2151" s="21">
        <v>-3.8E-3</v>
      </c>
      <c r="H2151">
        <f t="shared" si="39"/>
        <v>5.4267750076583308E-4</v>
      </c>
    </row>
    <row r="2152" spans="1:8" x14ac:dyDescent="0.3">
      <c r="A2152" s="26">
        <v>42248</v>
      </c>
      <c r="B2152" s="27">
        <v>16530.3</v>
      </c>
      <c r="C2152" s="27">
        <v>16983.8</v>
      </c>
      <c r="D2152" s="27">
        <v>16983.8</v>
      </c>
      <c r="E2152" s="27">
        <v>16436.849999999999</v>
      </c>
      <c r="F2152" s="27" t="s">
        <v>1786</v>
      </c>
      <c r="G2152" s="28">
        <v>-3.5900000000000001E-2</v>
      </c>
      <c r="H2152" s="15">
        <f t="shared" si="39"/>
        <v>-2.6701915943428446E-2</v>
      </c>
    </row>
    <row r="2153" spans="1:8" x14ac:dyDescent="0.3">
      <c r="A2153" s="19">
        <v>42249</v>
      </c>
      <c r="B2153" s="20">
        <v>16252.7</v>
      </c>
      <c r="C2153" s="20">
        <v>16703.95</v>
      </c>
      <c r="D2153" s="20">
        <v>16714.5</v>
      </c>
      <c r="E2153" s="20">
        <v>16218.65</v>
      </c>
      <c r="F2153" s="20" t="s">
        <v>1787</v>
      </c>
      <c r="G2153" s="21">
        <v>-1.6799999999999999E-2</v>
      </c>
      <c r="H2153" s="15">
        <f t="shared" si="39"/>
        <v>-2.7014568410465786E-2</v>
      </c>
    </row>
    <row r="2154" spans="1:8" x14ac:dyDescent="0.3">
      <c r="A2154" s="26">
        <v>42250</v>
      </c>
      <c r="B2154" s="27">
        <v>16555.400000000001</v>
      </c>
      <c r="C2154" s="27">
        <v>16404.95</v>
      </c>
      <c r="D2154" s="27">
        <v>16607.400000000001</v>
      </c>
      <c r="E2154" s="27">
        <v>16320.55</v>
      </c>
      <c r="F2154" s="27" t="s">
        <v>1788</v>
      </c>
      <c r="G2154" s="28">
        <v>1.8599999999999998E-2</v>
      </c>
      <c r="H2154">
        <f t="shared" si="39"/>
        <v>9.1710124078403597E-3</v>
      </c>
    </row>
    <row r="2155" spans="1:8" x14ac:dyDescent="0.3">
      <c r="A2155" s="19">
        <v>42251</v>
      </c>
      <c r="B2155" s="20">
        <v>16129.1</v>
      </c>
      <c r="C2155" s="20">
        <v>16444.2</v>
      </c>
      <c r="D2155" s="20">
        <v>16444.2</v>
      </c>
      <c r="E2155" s="20">
        <v>15933.15</v>
      </c>
      <c r="F2155" s="20" t="s">
        <v>1789</v>
      </c>
      <c r="G2155" s="21">
        <v>-2.5700000000000001E-2</v>
      </c>
      <c r="H2155" s="15">
        <f t="shared" si="39"/>
        <v>-1.9161771323627806E-2</v>
      </c>
    </row>
    <row r="2156" spans="1:8" x14ac:dyDescent="0.3">
      <c r="A2156" s="26">
        <v>42254</v>
      </c>
      <c r="B2156" s="27">
        <v>15790.1</v>
      </c>
      <c r="C2156" s="27">
        <v>16222.2</v>
      </c>
      <c r="D2156" s="27">
        <v>16273.35</v>
      </c>
      <c r="E2156" s="27">
        <v>15762.2</v>
      </c>
      <c r="F2156" s="27" t="s">
        <v>1790</v>
      </c>
      <c r="G2156" s="28">
        <v>-2.1000000000000001E-2</v>
      </c>
      <c r="H2156" s="15">
        <f t="shared" si="39"/>
        <v>-2.6636337857997086E-2</v>
      </c>
    </row>
    <row r="2157" spans="1:8" x14ac:dyDescent="0.3">
      <c r="A2157" s="19">
        <v>42255</v>
      </c>
      <c r="B2157" s="20">
        <v>16350.95</v>
      </c>
      <c r="C2157" s="20">
        <v>15888.5</v>
      </c>
      <c r="D2157" s="20">
        <v>16419</v>
      </c>
      <c r="E2157" s="20">
        <v>15819.55</v>
      </c>
      <c r="F2157" s="20" t="s">
        <v>1791</v>
      </c>
      <c r="G2157" s="21">
        <v>3.5499999999999997E-2</v>
      </c>
      <c r="H2157" s="15">
        <f t="shared" si="39"/>
        <v>2.9105957138811134E-2</v>
      </c>
    </row>
    <row r="2158" spans="1:8" x14ac:dyDescent="0.3">
      <c r="A2158" s="26">
        <v>42256</v>
      </c>
      <c r="B2158" s="27">
        <v>16631.5</v>
      </c>
      <c r="C2158" s="27">
        <v>16658.349999999999</v>
      </c>
      <c r="D2158" s="27">
        <v>16781.55</v>
      </c>
      <c r="E2158" s="27">
        <v>16462.45</v>
      </c>
      <c r="F2158" s="27" t="s">
        <v>1792</v>
      </c>
      <c r="G2158" s="28">
        <v>1.72E-2</v>
      </c>
      <c r="H2158">
        <f t="shared" si="39"/>
        <v>-1.611804290340793E-3</v>
      </c>
    </row>
    <row r="2159" spans="1:8" x14ac:dyDescent="0.3">
      <c r="A2159" s="19">
        <v>42257</v>
      </c>
      <c r="B2159" s="20">
        <v>16597.650000000001</v>
      </c>
      <c r="C2159" s="20">
        <v>16351.75</v>
      </c>
      <c r="D2159" s="20">
        <v>16711.55</v>
      </c>
      <c r="E2159" s="20">
        <v>16192.25</v>
      </c>
      <c r="F2159" s="20" t="s">
        <v>1793</v>
      </c>
      <c r="G2159" s="21">
        <v>-2E-3</v>
      </c>
      <c r="H2159">
        <f t="shared" si="39"/>
        <v>1.5038145764214928E-2</v>
      </c>
    </row>
    <row r="2160" spans="1:8" x14ac:dyDescent="0.3">
      <c r="A2160" s="26">
        <v>42258</v>
      </c>
      <c r="B2160" s="27">
        <v>16612.599999999999</v>
      </c>
      <c r="C2160" s="27">
        <v>16682.25</v>
      </c>
      <c r="D2160" s="27">
        <v>16781.150000000001</v>
      </c>
      <c r="E2160" s="27">
        <v>16518.8</v>
      </c>
      <c r="F2160" s="27" t="s">
        <v>1794</v>
      </c>
      <c r="G2160" s="28">
        <v>8.9999999999999998E-4</v>
      </c>
      <c r="H2160">
        <f t="shared" si="39"/>
        <v>-4.1750962849736372E-3</v>
      </c>
    </row>
    <row r="2161" spans="1:8" x14ac:dyDescent="0.3">
      <c r="A2161" s="19">
        <v>42261</v>
      </c>
      <c r="B2161" s="20">
        <v>16911.8</v>
      </c>
      <c r="C2161" s="20">
        <v>16596.5</v>
      </c>
      <c r="D2161" s="20">
        <v>16937.900000000001</v>
      </c>
      <c r="E2161" s="20">
        <v>16525.150000000001</v>
      </c>
      <c r="F2161" s="20" t="s">
        <v>1795</v>
      </c>
      <c r="G2161" s="21">
        <v>1.7999999999999999E-2</v>
      </c>
      <c r="H2161" s="15">
        <f t="shared" si="39"/>
        <v>1.8997981502123899E-2</v>
      </c>
    </row>
    <row r="2162" spans="1:8" x14ac:dyDescent="0.3">
      <c r="A2162" s="26">
        <v>42262</v>
      </c>
      <c r="B2162" s="27">
        <v>16739.55</v>
      </c>
      <c r="C2162" s="27">
        <v>16905.8</v>
      </c>
      <c r="D2162" s="27">
        <v>16919.45</v>
      </c>
      <c r="E2162" s="27">
        <v>16681.55</v>
      </c>
      <c r="F2162" s="27" t="s">
        <v>1796</v>
      </c>
      <c r="G2162" s="28">
        <v>-1.0200000000000001E-2</v>
      </c>
      <c r="H2162">
        <f t="shared" si="39"/>
        <v>-9.833903157496245E-3</v>
      </c>
    </row>
    <row r="2163" spans="1:8" x14ac:dyDescent="0.3">
      <c r="A2163" s="19">
        <v>42263</v>
      </c>
      <c r="B2163" s="20">
        <v>16964.849999999999</v>
      </c>
      <c r="C2163" s="20">
        <v>16885.2</v>
      </c>
      <c r="D2163" s="20">
        <v>17015.75</v>
      </c>
      <c r="E2163" s="20">
        <v>16780.150000000001</v>
      </c>
      <c r="F2163" s="20" t="s">
        <v>1797</v>
      </c>
      <c r="G2163" s="21">
        <v>1.35E-2</v>
      </c>
      <c r="H2163">
        <f t="shared" si="39"/>
        <v>4.7171487456469461E-3</v>
      </c>
    </row>
    <row r="2164" spans="1:8" x14ac:dyDescent="0.3">
      <c r="A2164" s="26">
        <v>42265</v>
      </c>
      <c r="B2164" s="27">
        <v>17409.150000000001</v>
      </c>
      <c r="C2164" s="27">
        <v>17184.25</v>
      </c>
      <c r="D2164" s="27">
        <v>17602</v>
      </c>
      <c r="E2164" s="27">
        <v>17156.2</v>
      </c>
      <c r="F2164" s="27" t="s">
        <v>1798</v>
      </c>
      <c r="G2164" s="28">
        <v>2.6200000000000001E-2</v>
      </c>
      <c r="H2164">
        <f t="shared" si="39"/>
        <v>1.3087565648777309E-2</v>
      </c>
    </row>
    <row r="2165" spans="1:8" x14ac:dyDescent="0.3">
      <c r="A2165" s="19">
        <v>42268</v>
      </c>
      <c r="B2165" s="20">
        <v>17542.900000000001</v>
      </c>
      <c r="C2165" s="20">
        <v>17186.05</v>
      </c>
      <c r="D2165" s="20">
        <v>17571.3</v>
      </c>
      <c r="E2165" s="20">
        <v>17178.849999999999</v>
      </c>
      <c r="F2165" s="20" t="s">
        <v>1799</v>
      </c>
      <c r="G2165" s="21">
        <v>7.7000000000000002E-3</v>
      </c>
      <c r="H2165" s="15">
        <f t="shared" si="39"/>
        <v>2.0763933539120521E-2</v>
      </c>
    </row>
    <row r="2166" spans="1:8" x14ac:dyDescent="0.3">
      <c r="A2166" s="26">
        <v>42269</v>
      </c>
      <c r="B2166" s="27">
        <v>17031.150000000001</v>
      </c>
      <c r="C2166" s="27">
        <v>17574.599999999999</v>
      </c>
      <c r="D2166" s="27">
        <v>17652.349999999999</v>
      </c>
      <c r="E2166" s="27">
        <v>16946.25</v>
      </c>
      <c r="F2166" s="27" t="s">
        <v>1800</v>
      </c>
      <c r="G2166" s="28">
        <v>-2.92E-2</v>
      </c>
      <c r="H2166" s="15">
        <f t="shared" si="39"/>
        <v>-3.0922467652179687E-2</v>
      </c>
    </row>
    <row r="2167" spans="1:8" x14ac:dyDescent="0.3">
      <c r="A2167" s="19">
        <v>42270</v>
      </c>
      <c r="B2167" s="20">
        <v>17255.3</v>
      </c>
      <c r="C2167" s="20">
        <v>16783.8</v>
      </c>
      <c r="D2167" s="20">
        <v>17309.7</v>
      </c>
      <c r="E2167" s="20">
        <v>16759</v>
      </c>
      <c r="F2167" s="20" t="s">
        <v>1801</v>
      </c>
      <c r="G2167" s="21">
        <v>1.32E-2</v>
      </c>
      <c r="H2167" s="15">
        <f t="shared" si="39"/>
        <v>2.809256545001728E-2</v>
      </c>
    </row>
    <row r="2168" spans="1:8" x14ac:dyDescent="0.3">
      <c r="A2168" s="26">
        <v>42271</v>
      </c>
      <c r="B2168" s="27">
        <v>17196.650000000001</v>
      </c>
      <c r="C2168" s="27">
        <v>17206.099999999999</v>
      </c>
      <c r="D2168" s="27">
        <v>17283.099999999999</v>
      </c>
      <c r="E2168" s="27">
        <v>17070.55</v>
      </c>
      <c r="F2168" s="27" t="s">
        <v>1802</v>
      </c>
      <c r="G2168" s="28">
        <v>-3.3999999999999998E-3</v>
      </c>
      <c r="H2168">
        <f t="shared" si="39"/>
        <v>-5.4922382178396558E-4</v>
      </c>
    </row>
    <row r="2169" spans="1:8" x14ac:dyDescent="0.3">
      <c r="A2169" s="19">
        <v>42275</v>
      </c>
      <c r="B2169" s="20">
        <v>17100.3</v>
      </c>
      <c r="C2169" s="20">
        <v>17286.25</v>
      </c>
      <c r="D2169" s="20">
        <v>17384.75</v>
      </c>
      <c r="E2169" s="20">
        <v>17073.95</v>
      </c>
      <c r="F2169" s="20" t="s">
        <v>1803</v>
      </c>
      <c r="G2169" s="21">
        <v>-5.5999999999999999E-3</v>
      </c>
      <c r="H2169">
        <f t="shared" si="39"/>
        <v>-1.0757104635186969E-2</v>
      </c>
    </row>
    <row r="2170" spans="1:8" x14ac:dyDescent="0.3">
      <c r="A2170" s="26">
        <v>42276</v>
      </c>
      <c r="B2170" s="27">
        <v>17281.2</v>
      </c>
      <c r="C2170" s="27">
        <v>16859.75</v>
      </c>
      <c r="D2170" s="27">
        <v>17461.349999999999</v>
      </c>
      <c r="E2170" s="27">
        <v>16648.3</v>
      </c>
      <c r="F2170" s="27" t="s">
        <v>1804</v>
      </c>
      <c r="G2170" s="28">
        <v>1.06E-2</v>
      </c>
      <c r="H2170" s="15">
        <f t="shared" si="39"/>
        <v>2.4997405062352689E-2</v>
      </c>
    </row>
    <row r="2171" spans="1:8" x14ac:dyDescent="0.3">
      <c r="A2171" s="19">
        <v>42277</v>
      </c>
      <c r="B2171" s="20">
        <v>17216.3</v>
      </c>
      <c r="C2171" s="20">
        <v>17404.75</v>
      </c>
      <c r="D2171" s="20">
        <v>17449.849999999999</v>
      </c>
      <c r="E2171" s="20">
        <v>17100.2</v>
      </c>
      <c r="F2171" s="20" t="s">
        <v>1805</v>
      </c>
      <c r="G2171" s="21">
        <v>-3.8E-3</v>
      </c>
      <c r="H2171">
        <f t="shared" si="39"/>
        <v>-1.0827503985980881E-2</v>
      </c>
    </row>
    <row r="2172" spans="1:8" x14ac:dyDescent="0.3">
      <c r="A2172" s="26">
        <v>42278</v>
      </c>
      <c r="B2172" s="27">
        <v>17150.2</v>
      </c>
      <c r="C2172" s="27">
        <v>17362.95</v>
      </c>
      <c r="D2172" s="27">
        <v>17390.599999999999</v>
      </c>
      <c r="E2172" s="27">
        <v>17111.650000000001</v>
      </c>
      <c r="F2172" s="27" t="s">
        <v>1806</v>
      </c>
      <c r="G2172" s="28">
        <v>-3.8E-3</v>
      </c>
      <c r="H2172">
        <f t="shared" si="39"/>
        <v>-1.2253102151420121E-2</v>
      </c>
    </row>
    <row r="2173" spans="1:8" x14ac:dyDescent="0.3">
      <c r="A2173" s="19">
        <v>42282</v>
      </c>
      <c r="B2173" s="20">
        <v>17674.05</v>
      </c>
      <c r="C2173" s="20">
        <v>17373.55</v>
      </c>
      <c r="D2173" s="20">
        <v>17699.75</v>
      </c>
      <c r="E2173" s="20">
        <v>17362.7</v>
      </c>
      <c r="F2173" s="20" t="s">
        <v>1807</v>
      </c>
      <c r="G2173" s="21">
        <v>3.0499999999999999E-2</v>
      </c>
      <c r="H2173" s="15">
        <f t="shared" si="39"/>
        <v>1.7296407469975912E-2</v>
      </c>
    </row>
    <row r="2174" spans="1:8" x14ac:dyDescent="0.3">
      <c r="A2174" s="26">
        <v>42283</v>
      </c>
      <c r="B2174" s="27">
        <v>17605.349999999999</v>
      </c>
      <c r="C2174" s="27">
        <v>17822.7</v>
      </c>
      <c r="D2174" s="27">
        <v>17827.150000000001</v>
      </c>
      <c r="E2174" s="27">
        <v>17493.75</v>
      </c>
      <c r="F2174" s="27" t="s">
        <v>1808</v>
      </c>
      <c r="G2174" s="28">
        <v>-3.8999999999999998E-3</v>
      </c>
      <c r="H2174">
        <f t="shared" si="39"/>
        <v>-1.2195121951219634E-2</v>
      </c>
    </row>
    <row r="2175" spans="1:8" x14ac:dyDescent="0.3">
      <c r="A2175" s="19">
        <v>42284</v>
      </c>
      <c r="B2175" s="20">
        <v>17616.8</v>
      </c>
      <c r="C2175" s="20">
        <v>17577.5</v>
      </c>
      <c r="D2175" s="20">
        <v>17674.55</v>
      </c>
      <c r="E2175" s="20">
        <v>17500.349999999999</v>
      </c>
      <c r="F2175" s="20" t="s">
        <v>1809</v>
      </c>
      <c r="G2175" s="21">
        <v>6.9999999999999999E-4</v>
      </c>
      <c r="H2175">
        <f t="shared" si="39"/>
        <v>2.2358128289005417E-3</v>
      </c>
    </row>
    <row r="2176" spans="1:8" x14ac:dyDescent="0.3">
      <c r="A2176" s="26">
        <v>42285</v>
      </c>
      <c r="B2176" s="27">
        <v>17474.3</v>
      </c>
      <c r="C2176" s="27">
        <v>17622.849999999999</v>
      </c>
      <c r="D2176" s="27">
        <v>17622.849999999999</v>
      </c>
      <c r="E2176" s="27">
        <v>17401.2</v>
      </c>
      <c r="F2176" s="27" t="s">
        <v>1686</v>
      </c>
      <c r="G2176" s="28">
        <v>-8.0999999999999996E-3</v>
      </c>
      <c r="H2176">
        <f t="shared" si="39"/>
        <v>-8.4293970612017519E-3</v>
      </c>
    </row>
    <row r="2177" spans="1:8" x14ac:dyDescent="0.3">
      <c r="A2177" s="19">
        <v>42286</v>
      </c>
      <c r="B2177" s="20">
        <v>17590.25</v>
      </c>
      <c r="C2177" s="20">
        <v>17640.400000000001</v>
      </c>
      <c r="D2177" s="20">
        <v>17749.55</v>
      </c>
      <c r="E2177" s="20">
        <v>17498.45</v>
      </c>
      <c r="F2177" s="20" t="s">
        <v>1810</v>
      </c>
      <c r="G2177" s="21">
        <v>6.6E-3</v>
      </c>
      <c r="H2177">
        <f t="shared" si="39"/>
        <v>-2.8429060565520877E-3</v>
      </c>
    </row>
    <row r="2178" spans="1:8" x14ac:dyDescent="0.3">
      <c r="A2178" s="26">
        <v>42289</v>
      </c>
      <c r="B2178" s="27">
        <v>17583.150000000001</v>
      </c>
      <c r="C2178" s="27">
        <v>17642.599999999999</v>
      </c>
      <c r="D2178" s="27">
        <v>17759.8</v>
      </c>
      <c r="E2178" s="27">
        <v>17546.95</v>
      </c>
      <c r="F2178" s="27" t="s">
        <v>1634</v>
      </c>
      <c r="G2178" s="28">
        <v>-4.0000000000000002E-4</v>
      </c>
      <c r="H2178">
        <f t="shared" si="39"/>
        <v>-3.369684740344229E-3</v>
      </c>
    </row>
    <row r="2179" spans="1:8" x14ac:dyDescent="0.3">
      <c r="A2179" s="19">
        <v>42290</v>
      </c>
      <c r="B2179" s="20">
        <v>17554.849999999999</v>
      </c>
      <c r="C2179" s="20">
        <v>17530.55</v>
      </c>
      <c r="D2179" s="20">
        <v>17632.25</v>
      </c>
      <c r="E2179" s="20">
        <v>17473.7</v>
      </c>
      <c r="F2179" s="20" t="s">
        <v>1811</v>
      </c>
      <c r="G2179" s="21">
        <v>-1.6000000000000001E-3</v>
      </c>
      <c r="H2179">
        <f t="shared" si="39"/>
        <v>1.3861516039142682E-3</v>
      </c>
    </row>
    <row r="2180" spans="1:8" x14ac:dyDescent="0.3">
      <c r="A2180" s="26">
        <v>42291</v>
      </c>
      <c r="B2180" s="27">
        <v>17543.25</v>
      </c>
      <c r="C2180" s="27">
        <v>17453</v>
      </c>
      <c r="D2180" s="27">
        <v>17598.099999999999</v>
      </c>
      <c r="E2180" s="27">
        <v>17434.05</v>
      </c>
      <c r="F2180" s="27" t="s">
        <v>1812</v>
      </c>
      <c r="G2180" s="28">
        <v>-6.9999999999999999E-4</v>
      </c>
      <c r="H2180">
        <f t="shared" si="39"/>
        <v>5.171030768349281E-3</v>
      </c>
    </row>
    <row r="2181" spans="1:8" x14ac:dyDescent="0.3">
      <c r="A2181" s="19">
        <v>42292</v>
      </c>
      <c r="B2181" s="20">
        <v>17686.099999999999</v>
      </c>
      <c r="C2181" s="20">
        <v>17604.45</v>
      </c>
      <c r="D2181" s="20">
        <v>17752.7</v>
      </c>
      <c r="E2181" s="20">
        <v>17582.849999999999</v>
      </c>
      <c r="F2181" s="20" t="s">
        <v>1813</v>
      </c>
      <c r="G2181" s="21">
        <v>8.0999999999999996E-3</v>
      </c>
      <c r="H2181">
        <f t="shared" si="39"/>
        <v>4.6380318612622273E-3</v>
      </c>
    </row>
    <row r="2182" spans="1:8" x14ac:dyDescent="0.3">
      <c r="A2182" s="26">
        <v>42293</v>
      </c>
      <c r="B2182" s="27">
        <v>17912.849999999999</v>
      </c>
      <c r="C2182" s="27">
        <v>17701.5</v>
      </c>
      <c r="D2182" s="27">
        <v>17947.75</v>
      </c>
      <c r="E2182" s="27">
        <v>17583.55</v>
      </c>
      <c r="F2182" s="27" t="s">
        <v>1814</v>
      </c>
      <c r="G2182" s="28">
        <v>1.2800000000000001E-2</v>
      </c>
      <c r="H2182">
        <f t="shared" si="39"/>
        <v>1.1939666129988901E-2</v>
      </c>
    </row>
    <row r="2183" spans="1:8" x14ac:dyDescent="0.3">
      <c r="A2183" s="19">
        <v>42296</v>
      </c>
      <c r="B2183" s="20">
        <v>17855.05</v>
      </c>
      <c r="C2183" s="20">
        <v>17911.650000000001</v>
      </c>
      <c r="D2183" s="20">
        <v>17954.900000000001</v>
      </c>
      <c r="E2183" s="20">
        <v>17817.95</v>
      </c>
      <c r="F2183" s="20" t="s">
        <v>1815</v>
      </c>
      <c r="G2183" s="21">
        <v>-3.2000000000000002E-3</v>
      </c>
      <c r="H2183">
        <f t="shared" ref="H2183:H2246" si="40">(B2183-C2183)/C2183</f>
        <v>-3.1599545547173029E-3</v>
      </c>
    </row>
    <row r="2184" spans="1:8" x14ac:dyDescent="0.3">
      <c r="A2184" s="26">
        <v>42297</v>
      </c>
      <c r="B2184" s="27">
        <v>17830.25</v>
      </c>
      <c r="C2184" s="27">
        <v>17843.650000000001</v>
      </c>
      <c r="D2184" s="27">
        <v>17940.400000000001</v>
      </c>
      <c r="E2184" s="27">
        <v>17755.650000000001</v>
      </c>
      <c r="F2184" s="27" t="s">
        <v>1816</v>
      </c>
      <c r="G2184" s="28">
        <v>-1.4E-3</v>
      </c>
      <c r="H2184">
        <f t="shared" si="40"/>
        <v>-7.509674309909382E-4</v>
      </c>
    </row>
    <row r="2185" spans="1:8" x14ac:dyDescent="0.3">
      <c r="A2185" s="19">
        <v>42298</v>
      </c>
      <c r="B2185" s="20">
        <v>17710.55</v>
      </c>
      <c r="C2185" s="20">
        <v>17814.55</v>
      </c>
      <c r="D2185" s="20">
        <v>17891.75</v>
      </c>
      <c r="E2185" s="20">
        <v>17565.349999999999</v>
      </c>
      <c r="F2185" s="20" t="s">
        <v>1817</v>
      </c>
      <c r="G2185" s="21">
        <v>-6.7000000000000002E-3</v>
      </c>
      <c r="H2185">
        <f t="shared" si="40"/>
        <v>-5.8379246177983728E-3</v>
      </c>
    </row>
    <row r="2186" spans="1:8" x14ac:dyDescent="0.3">
      <c r="A2186" s="26">
        <v>42300</v>
      </c>
      <c r="B2186" s="27">
        <v>17934.05</v>
      </c>
      <c r="C2186" s="27">
        <v>17859.75</v>
      </c>
      <c r="D2186" s="27">
        <v>17980.5</v>
      </c>
      <c r="E2186" s="27">
        <v>17852.55</v>
      </c>
      <c r="F2186" s="27" t="s">
        <v>1523</v>
      </c>
      <c r="G2186" s="28">
        <v>1.26E-2</v>
      </c>
      <c r="H2186">
        <f t="shared" si="40"/>
        <v>4.1601926118786251E-3</v>
      </c>
    </row>
    <row r="2187" spans="1:8" x14ac:dyDescent="0.3">
      <c r="A2187" s="19">
        <v>42303</v>
      </c>
      <c r="B2187" s="20">
        <v>17815.05</v>
      </c>
      <c r="C2187" s="20">
        <v>18027.099999999999</v>
      </c>
      <c r="D2187" s="20">
        <v>18029.05</v>
      </c>
      <c r="E2187" s="20">
        <v>17798.650000000001</v>
      </c>
      <c r="F2187" s="20" t="s">
        <v>1818</v>
      </c>
      <c r="G2187" s="21">
        <v>-6.6E-3</v>
      </c>
      <c r="H2187">
        <f t="shared" si="40"/>
        <v>-1.1762845937505161E-2</v>
      </c>
    </row>
    <row r="2188" spans="1:8" x14ac:dyDescent="0.3">
      <c r="A2188" s="26">
        <v>42304</v>
      </c>
      <c r="B2188" s="27">
        <v>17806.3</v>
      </c>
      <c r="C2188" s="27">
        <v>17738.45</v>
      </c>
      <c r="D2188" s="27">
        <v>17855.349999999999</v>
      </c>
      <c r="E2188" s="27">
        <v>17738.45</v>
      </c>
      <c r="F2188" s="27" t="s">
        <v>1819</v>
      </c>
      <c r="G2188" s="28">
        <v>-5.0000000000000001E-4</v>
      </c>
      <c r="H2188">
        <f t="shared" si="40"/>
        <v>3.8250241706574441E-3</v>
      </c>
    </row>
    <row r="2189" spans="1:8" x14ac:dyDescent="0.3">
      <c r="A2189" s="19">
        <v>42305</v>
      </c>
      <c r="B2189" s="20">
        <v>17373.150000000001</v>
      </c>
      <c r="C2189" s="20">
        <v>17589.349999999999</v>
      </c>
      <c r="D2189" s="20">
        <v>17682.45</v>
      </c>
      <c r="E2189" s="20">
        <v>17281.400000000001</v>
      </c>
      <c r="F2189" s="20" t="s">
        <v>1820</v>
      </c>
      <c r="G2189" s="21">
        <v>-2.4299999999999999E-2</v>
      </c>
      <c r="H2189">
        <f t="shared" si="40"/>
        <v>-1.2291528680707195E-2</v>
      </c>
    </row>
    <row r="2190" spans="1:8" x14ac:dyDescent="0.3">
      <c r="A2190" s="26">
        <v>42306</v>
      </c>
      <c r="B2190" s="27">
        <v>17212.2</v>
      </c>
      <c r="C2190" s="27">
        <v>17388.400000000001</v>
      </c>
      <c r="D2190" s="27">
        <v>17400.2</v>
      </c>
      <c r="E2190" s="27">
        <v>17178.849999999999</v>
      </c>
      <c r="F2190" s="27" t="s">
        <v>1821</v>
      </c>
      <c r="G2190" s="28">
        <v>-9.2999999999999992E-3</v>
      </c>
      <c r="H2190">
        <f t="shared" si="40"/>
        <v>-1.013319224310464E-2</v>
      </c>
    </row>
    <row r="2191" spans="1:8" x14ac:dyDescent="0.3">
      <c r="A2191" s="19">
        <v>42307</v>
      </c>
      <c r="B2191" s="20">
        <v>17354.5</v>
      </c>
      <c r="C2191" s="20">
        <v>17249.900000000001</v>
      </c>
      <c r="D2191" s="20">
        <v>17399.099999999999</v>
      </c>
      <c r="E2191" s="20">
        <v>17170.349999999999</v>
      </c>
      <c r="F2191" s="20" t="s">
        <v>1822</v>
      </c>
      <c r="G2191" s="21">
        <v>8.3000000000000001E-3</v>
      </c>
      <c r="H2191">
        <f t="shared" si="40"/>
        <v>6.0638032684246597E-3</v>
      </c>
    </row>
    <row r="2192" spans="1:8" x14ac:dyDescent="0.3">
      <c r="A2192" s="26">
        <v>42310</v>
      </c>
      <c r="B2192" s="27">
        <v>17340.599999999999</v>
      </c>
      <c r="C2192" s="27">
        <v>17351.45</v>
      </c>
      <c r="D2192" s="27">
        <v>17372.25</v>
      </c>
      <c r="E2192" s="27">
        <v>17208.95</v>
      </c>
      <c r="F2192" s="27" t="s">
        <v>1823</v>
      </c>
      <c r="G2192" s="28">
        <v>-8.0000000000000004E-4</v>
      </c>
      <c r="H2192">
        <f t="shared" si="40"/>
        <v>-6.2530797138003931E-4</v>
      </c>
    </row>
    <row r="2193" spans="1:8" x14ac:dyDescent="0.3">
      <c r="A2193" s="19">
        <v>42311</v>
      </c>
      <c r="B2193" s="20">
        <v>17325.599999999999</v>
      </c>
      <c r="C2193" s="20">
        <v>17436.5</v>
      </c>
      <c r="D2193" s="20">
        <v>17466.2</v>
      </c>
      <c r="E2193" s="20">
        <v>17265.05</v>
      </c>
      <c r="F2193" s="20" t="s">
        <v>1824</v>
      </c>
      <c r="G2193" s="21">
        <v>-8.9999999999999998E-4</v>
      </c>
      <c r="H2193">
        <f t="shared" si="40"/>
        <v>-6.3602213747025755E-3</v>
      </c>
    </row>
    <row r="2194" spans="1:8" x14ac:dyDescent="0.3">
      <c r="A2194" s="26">
        <v>42312</v>
      </c>
      <c r="B2194" s="27">
        <v>17221.05</v>
      </c>
      <c r="C2194" s="27">
        <v>17449</v>
      </c>
      <c r="D2194" s="27">
        <v>17449</v>
      </c>
      <c r="E2194" s="27">
        <v>17175.650000000001</v>
      </c>
      <c r="F2194" s="27" t="s">
        <v>1825</v>
      </c>
      <c r="G2194" s="28">
        <v>-6.0000000000000001E-3</v>
      </c>
      <c r="H2194">
        <f t="shared" si="40"/>
        <v>-1.3063785890308943E-2</v>
      </c>
    </row>
    <row r="2195" spans="1:8" x14ac:dyDescent="0.3">
      <c r="A2195" s="19">
        <v>42313</v>
      </c>
      <c r="B2195" s="20">
        <v>16995.099999999999</v>
      </c>
      <c r="C2195" s="20">
        <v>17166.45</v>
      </c>
      <c r="D2195" s="20">
        <v>17166.45</v>
      </c>
      <c r="E2195" s="20">
        <v>16957.349999999999</v>
      </c>
      <c r="F2195" s="20" t="s">
        <v>1826</v>
      </c>
      <c r="G2195" s="21">
        <v>-1.3100000000000001E-2</v>
      </c>
      <c r="H2195">
        <f t="shared" si="40"/>
        <v>-9.9816793804194913E-3</v>
      </c>
    </row>
    <row r="2196" spans="1:8" x14ac:dyDescent="0.3">
      <c r="A2196" s="26">
        <v>42314</v>
      </c>
      <c r="B2196" s="27">
        <v>17086.5</v>
      </c>
      <c r="C2196" s="27">
        <v>17003</v>
      </c>
      <c r="D2196" s="27">
        <v>17143.599999999999</v>
      </c>
      <c r="E2196" s="27">
        <v>16911.599999999999</v>
      </c>
      <c r="F2196" s="27" t="s">
        <v>1827</v>
      </c>
      <c r="G2196" s="28">
        <v>5.4000000000000003E-3</v>
      </c>
      <c r="H2196">
        <f t="shared" si="40"/>
        <v>4.9108980768099745E-3</v>
      </c>
    </row>
    <row r="2197" spans="1:8" x14ac:dyDescent="0.3">
      <c r="A2197" s="19">
        <v>42317</v>
      </c>
      <c r="B2197" s="20">
        <v>17003</v>
      </c>
      <c r="C2197" s="20">
        <v>16667.900000000001</v>
      </c>
      <c r="D2197" s="20">
        <v>17069</v>
      </c>
      <c r="E2197" s="20">
        <v>16587.25</v>
      </c>
      <c r="F2197" s="20" t="s">
        <v>1828</v>
      </c>
      <c r="G2197" s="21">
        <v>-4.8999999999999998E-3</v>
      </c>
      <c r="H2197" s="15">
        <f t="shared" si="40"/>
        <v>2.0104512266092219E-2</v>
      </c>
    </row>
    <row r="2198" spans="1:8" x14ac:dyDescent="0.3">
      <c r="A2198" s="26">
        <v>42318</v>
      </c>
      <c r="B2198" s="27">
        <v>16836</v>
      </c>
      <c r="C2198" s="27">
        <v>16895.2</v>
      </c>
      <c r="D2198" s="27">
        <v>17047.3</v>
      </c>
      <c r="E2198" s="27">
        <v>16805.05</v>
      </c>
      <c r="F2198" s="27" t="s">
        <v>1829</v>
      </c>
      <c r="G2198" s="28">
        <v>-9.7999999999999997E-3</v>
      </c>
      <c r="H2198">
        <f t="shared" si="40"/>
        <v>-3.5039537856906534E-3</v>
      </c>
    </row>
    <row r="2199" spans="1:8" x14ac:dyDescent="0.3">
      <c r="A2199" s="19">
        <v>42319</v>
      </c>
      <c r="B2199" s="20">
        <v>16836</v>
      </c>
      <c r="C2199" s="20">
        <v>16836</v>
      </c>
      <c r="D2199" s="20">
        <v>16836</v>
      </c>
      <c r="E2199" s="20">
        <v>16836</v>
      </c>
      <c r="F2199" s="20" t="s">
        <v>110</v>
      </c>
      <c r="G2199" s="21">
        <v>0</v>
      </c>
      <c r="H2199">
        <f t="shared" si="40"/>
        <v>0</v>
      </c>
    </row>
    <row r="2200" spans="1:8" x14ac:dyDescent="0.3">
      <c r="A2200" s="26">
        <v>42321</v>
      </c>
      <c r="B2200" s="27">
        <v>16932.849999999999</v>
      </c>
      <c r="C2200" s="27">
        <v>16829.3</v>
      </c>
      <c r="D2200" s="27">
        <v>16962.55</v>
      </c>
      <c r="E2200" s="27">
        <v>16741.8</v>
      </c>
      <c r="F2200" s="27" t="s">
        <v>1830</v>
      </c>
      <c r="G2200" s="28">
        <v>5.7999999999999996E-3</v>
      </c>
      <c r="H2200">
        <f t="shared" si="40"/>
        <v>6.1529594219604661E-3</v>
      </c>
    </row>
    <row r="2201" spans="1:8" x14ac:dyDescent="0.3">
      <c r="A2201" s="19">
        <v>42324</v>
      </c>
      <c r="B2201" s="20">
        <v>17184.900000000001</v>
      </c>
      <c r="C2201" s="20">
        <v>16881.650000000001</v>
      </c>
      <c r="D2201" s="20">
        <v>17230.5</v>
      </c>
      <c r="E2201" s="20">
        <v>16855.5</v>
      </c>
      <c r="F2201" s="20" t="s">
        <v>1831</v>
      </c>
      <c r="G2201" s="21">
        <v>1.49E-2</v>
      </c>
      <c r="H2201" s="15">
        <f t="shared" si="40"/>
        <v>1.7963291502904041E-2</v>
      </c>
    </row>
    <row r="2202" spans="1:8" x14ac:dyDescent="0.3">
      <c r="A2202" s="26">
        <v>42325</v>
      </c>
      <c r="B2202" s="27">
        <v>17140.45</v>
      </c>
      <c r="C2202" s="27">
        <v>17302.55</v>
      </c>
      <c r="D2202" s="27">
        <v>17302.55</v>
      </c>
      <c r="E2202" s="27">
        <v>17028.2</v>
      </c>
      <c r="F2202" s="27" t="s">
        <v>1832</v>
      </c>
      <c r="G2202" s="28">
        <v>-2.5999999999999999E-3</v>
      </c>
      <c r="H2202">
        <f t="shared" si="40"/>
        <v>-9.3685612814295317E-3</v>
      </c>
    </row>
    <row r="2203" spans="1:8" x14ac:dyDescent="0.3">
      <c r="A2203" s="19">
        <v>42326</v>
      </c>
      <c r="B2203" s="20">
        <v>16812.099999999999</v>
      </c>
      <c r="C2203" s="20">
        <v>17108.900000000001</v>
      </c>
      <c r="D2203" s="20">
        <v>17186.7</v>
      </c>
      <c r="E2203" s="20">
        <v>16787.55</v>
      </c>
      <c r="F2203" s="20" t="s">
        <v>1753</v>
      </c>
      <c r="G2203" s="21">
        <v>-1.9199999999999998E-2</v>
      </c>
      <c r="H2203" s="15">
        <f t="shared" si="40"/>
        <v>-1.7347696228279016E-2</v>
      </c>
    </row>
    <row r="2204" spans="1:8" x14ac:dyDescent="0.3">
      <c r="A2204" s="26">
        <v>42327</v>
      </c>
      <c r="B2204" s="27">
        <v>17071.900000000001</v>
      </c>
      <c r="C2204" s="27">
        <v>16944.349999999999</v>
      </c>
      <c r="D2204" s="27">
        <v>17110.349999999999</v>
      </c>
      <c r="E2204" s="27">
        <v>16874.7</v>
      </c>
      <c r="F2204" s="27" t="s">
        <v>1833</v>
      </c>
      <c r="G2204" s="28">
        <v>1.55E-2</v>
      </c>
      <c r="H2204">
        <f t="shared" si="40"/>
        <v>7.5275829406263985E-3</v>
      </c>
    </row>
    <row r="2205" spans="1:8" x14ac:dyDescent="0.3">
      <c r="A2205" s="19">
        <v>42328</v>
      </c>
      <c r="B2205" s="20">
        <v>17055.599999999999</v>
      </c>
      <c r="C2205" s="20">
        <v>17022.7</v>
      </c>
      <c r="D2205" s="20">
        <v>17262.849999999999</v>
      </c>
      <c r="E2205" s="20">
        <v>16931.3</v>
      </c>
      <c r="F2205" s="20" t="s">
        <v>1834</v>
      </c>
      <c r="G2205" s="21">
        <v>-1E-3</v>
      </c>
      <c r="H2205">
        <f t="shared" si="40"/>
        <v>1.9327133768437331E-3</v>
      </c>
    </row>
    <row r="2206" spans="1:8" x14ac:dyDescent="0.3">
      <c r="A2206" s="26">
        <v>42331</v>
      </c>
      <c r="B2206" s="27">
        <v>17060.25</v>
      </c>
      <c r="C2206" s="27">
        <v>17120.25</v>
      </c>
      <c r="D2206" s="27">
        <v>17126.349999999999</v>
      </c>
      <c r="E2206" s="27">
        <v>16969.349999999999</v>
      </c>
      <c r="F2206" s="27" t="s">
        <v>1835</v>
      </c>
      <c r="G2206" s="28">
        <v>2.9999999999999997E-4</v>
      </c>
      <c r="H2206">
        <f t="shared" si="40"/>
        <v>-3.504621719893109E-3</v>
      </c>
    </row>
    <row r="2207" spans="1:8" x14ac:dyDescent="0.3">
      <c r="A2207" s="19">
        <v>42332</v>
      </c>
      <c r="B2207" s="20">
        <v>16988.650000000001</v>
      </c>
      <c r="C2207" s="20">
        <v>17012.849999999999</v>
      </c>
      <c r="D2207" s="20">
        <v>17108.400000000001</v>
      </c>
      <c r="E2207" s="20">
        <v>16964.900000000001</v>
      </c>
      <c r="F2207" s="20" t="s">
        <v>1836</v>
      </c>
      <c r="G2207" s="21">
        <v>-4.1999999999999997E-3</v>
      </c>
      <c r="H2207">
        <f t="shared" si="40"/>
        <v>-1.4224542037340653E-3</v>
      </c>
    </row>
    <row r="2208" spans="1:8" x14ac:dyDescent="0.3">
      <c r="A2208" s="26">
        <v>42334</v>
      </c>
      <c r="B2208" s="27">
        <v>17036.55</v>
      </c>
      <c r="C2208" s="27">
        <v>16988.2</v>
      </c>
      <c r="D2208" s="27">
        <v>17111.45</v>
      </c>
      <c r="E2208" s="27">
        <v>16972.599999999999</v>
      </c>
      <c r="F2208" s="27" t="s">
        <v>1837</v>
      </c>
      <c r="G2208" s="28">
        <v>2.8E-3</v>
      </c>
      <c r="H2208">
        <f t="shared" si="40"/>
        <v>2.8460931705535926E-3</v>
      </c>
    </row>
    <row r="2209" spans="1:8" x14ac:dyDescent="0.3">
      <c r="A2209" s="19">
        <v>42335</v>
      </c>
      <c r="B2209" s="20">
        <v>17370.95</v>
      </c>
      <c r="C2209" s="20">
        <v>17095.2</v>
      </c>
      <c r="D2209" s="20">
        <v>17403.650000000001</v>
      </c>
      <c r="E2209" s="20">
        <v>17049.55</v>
      </c>
      <c r="F2209" s="20" t="s">
        <v>1838</v>
      </c>
      <c r="G2209" s="21">
        <v>1.9599999999999999E-2</v>
      </c>
      <c r="H2209" s="15">
        <f t="shared" si="40"/>
        <v>1.6130258786092002E-2</v>
      </c>
    </row>
    <row r="2210" spans="1:8" x14ac:dyDescent="0.3">
      <c r="A2210" s="26">
        <v>42338</v>
      </c>
      <c r="B2210" s="27">
        <v>17430.400000000001</v>
      </c>
      <c r="C2210" s="27">
        <v>17336.25</v>
      </c>
      <c r="D2210" s="27">
        <v>17498.349999999999</v>
      </c>
      <c r="E2210" s="27">
        <v>17336.25</v>
      </c>
      <c r="F2210" s="27" t="s">
        <v>1839</v>
      </c>
      <c r="G2210" s="28">
        <v>3.3999999999999998E-3</v>
      </c>
      <c r="H2210">
        <f t="shared" si="40"/>
        <v>5.4308169298436203E-3</v>
      </c>
    </row>
    <row r="2211" spans="1:8" x14ac:dyDescent="0.3">
      <c r="A2211" s="19">
        <v>42339</v>
      </c>
      <c r="B2211" s="20">
        <v>17398.55</v>
      </c>
      <c r="C2211" s="20">
        <v>17456.75</v>
      </c>
      <c r="D2211" s="20">
        <v>17495.45</v>
      </c>
      <c r="E2211" s="20">
        <v>17353.849999999999</v>
      </c>
      <c r="F2211" s="20" t="s">
        <v>1235</v>
      </c>
      <c r="G2211" s="21">
        <v>-1.8E-3</v>
      </c>
      <c r="H2211">
        <f t="shared" si="40"/>
        <v>-3.3339539146748807E-3</v>
      </c>
    </row>
    <row r="2212" spans="1:8" x14ac:dyDescent="0.3">
      <c r="A2212" s="26">
        <v>42340</v>
      </c>
      <c r="B2212" s="27">
        <v>17218.5</v>
      </c>
      <c r="C2212" s="27">
        <v>17457.150000000001</v>
      </c>
      <c r="D2212" s="27">
        <v>17470.849999999999</v>
      </c>
      <c r="E2212" s="27">
        <v>17164</v>
      </c>
      <c r="F2212" s="27" t="s">
        <v>1840</v>
      </c>
      <c r="G2212" s="28">
        <v>-1.03E-2</v>
      </c>
      <c r="H2212">
        <f t="shared" si="40"/>
        <v>-1.3670616337718438E-2</v>
      </c>
    </row>
    <row r="2213" spans="1:8" x14ac:dyDescent="0.3">
      <c r="A2213" s="19">
        <v>42341</v>
      </c>
      <c r="B2213" s="20">
        <v>17110.099999999999</v>
      </c>
      <c r="C2213" s="20">
        <v>17137.8</v>
      </c>
      <c r="D2213" s="20">
        <v>17219</v>
      </c>
      <c r="E2213" s="20">
        <v>17080.25</v>
      </c>
      <c r="F2213" s="20" t="s">
        <v>1841</v>
      </c>
      <c r="G2213" s="21">
        <v>-6.3E-3</v>
      </c>
      <c r="H2213">
        <f t="shared" si="40"/>
        <v>-1.6163101448260996E-3</v>
      </c>
    </row>
    <row r="2214" spans="1:8" x14ac:dyDescent="0.3">
      <c r="A2214" s="26">
        <v>42342</v>
      </c>
      <c r="B2214" s="27">
        <v>16897.3</v>
      </c>
      <c r="C2214" s="27">
        <v>17009.45</v>
      </c>
      <c r="D2214" s="27">
        <v>17009.45</v>
      </c>
      <c r="E2214" s="27">
        <v>16880.349999999999</v>
      </c>
      <c r="F2214" s="27" t="s">
        <v>1842</v>
      </c>
      <c r="G2214" s="28">
        <v>-1.24E-2</v>
      </c>
      <c r="H2214">
        <f t="shared" si="40"/>
        <v>-6.5933936723410486E-3</v>
      </c>
    </row>
    <row r="2215" spans="1:8" x14ac:dyDescent="0.3">
      <c r="A2215" s="19">
        <v>42345</v>
      </c>
      <c r="B2215" s="20">
        <v>16947</v>
      </c>
      <c r="C2215" s="20">
        <v>17018</v>
      </c>
      <c r="D2215" s="20">
        <v>17031.849999999999</v>
      </c>
      <c r="E2215" s="20">
        <v>16921.75</v>
      </c>
      <c r="F2215" s="20" t="s">
        <v>1843</v>
      </c>
      <c r="G2215" s="21">
        <v>2.8999999999999998E-3</v>
      </c>
      <c r="H2215">
        <f t="shared" si="40"/>
        <v>-4.172053120225643E-3</v>
      </c>
    </row>
    <row r="2216" spans="1:8" x14ac:dyDescent="0.3">
      <c r="A2216" s="26">
        <v>42346</v>
      </c>
      <c r="B2216" s="27">
        <v>16801.150000000001</v>
      </c>
      <c r="C2216" s="27">
        <v>16888.650000000001</v>
      </c>
      <c r="D2216" s="27">
        <v>16943.05</v>
      </c>
      <c r="E2216" s="27">
        <v>16783.650000000001</v>
      </c>
      <c r="F2216" s="27" t="s">
        <v>1844</v>
      </c>
      <c r="G2216" s="28">
        <v>-8.6E-3</v>
      </c>
      <c r="H2216">
        <f t="shared" si="40"/>
        <v>-5.1809943364330476E-3</v>
      </c>
    </row>
    <row r="2217" spans="1:8" x14ac:dyDescent="0.3">
      <c r="A2217" s="19">
        <v>42347</v>
      </c>
      <c r="B2217" s="20">
        <v>16660.75</v>
      </c>
      <c r="C2217" s="20">
        <v>16762.150000000001</v>
      </c>
      <c r="D2217" s="20">
        <v>16868.599999999999</v>
      </c>
      <c r="E2217" s="20">
        <v>16626.55</v>
      </c>
      <c r="F2217" s="20" t="s">
        <v>1845</v>
      </c>
      <c r="G2217" s="21">
        <v>-8.3999999999999995E-3</v>
      </c>
      <c r="H2217">
        <f t="shared" si="40"/>
        <v>-6.0493433121646956E-3</v>
      </c>
    </row>
    <row r="2218" spans="1:8" x14ac:dyDescent="0.3">
      <c r="A2218" s="26">
        <v>42348</v>
      </c>
      <c r="B2218" s="27">
        <v>16711.05</v>
      </c>
      <c r="C2218" s="27">
        <v>16697.2</v>
      </c>
      <c r="D2218" s="27">
        <v>16745.25</v>
      </c>
      <c r="E2218" s="27">
        <v>16573.150000000001</v>
      </c>
      <c r="F2218" s="27" t="s">
        <v>1846</v>
      </c>
      <c r="G2218" s="28">
        <v>3.0000000000000001E-3</v>
      </c>
      <c r="H2218">
        <f t="shared" si="40"/>
        <v>8.2948039192191176E-4</v>
      </c>
    </row>
    <row r="2219" spans="1:8" x14ac:dyDescent="0.3">
      <c r="A2219" s="19">
        <v>42349</v>
      </c>
      <c r="B2219" s="20">
        <v>16342.5</v>
      </c>
      <c r="C2219" s="20">
        <v>16751.349999999999</v>
      </c>
      <c r="D2219" s="20">
        <v>16758.7</v>
      </c>
      <c r="E2219" s="20">
        <v>16260.1</v>
      </c>
      <c r="F2219" s="20" t="s">
        <v>1847</v>
      </c>
      <c r="G2219" s="21">
        <v>-2.2100000000000002E-2</v>
      </c>
      <c r="H2219" s="15">
        <f t="shared" si="40"/>
        <v>-2.4406988093496857E-2</v>
      </c>
    </row>
    <row r="2220" spans="1:8" x14ac:dyDescent="0.3">
      <c r="A2220" s="26">
        <v>42352</v>
      </c>
      <c r="B2220" s="27">
        <v>16350.65</v>
      </c>
      <c r="C2220" s="27">
        <v>16212.4</v>
      </c>
      <c r="D2220" s="27">
        <v>16440.849999999999</v>
      </c>
      <c r="E2220" s="27">
        <v>16205.8</v>
      </c>
      <c r="F2220" s="27" t="s">
        <v>1848</v>
      </c>
      <c r="G2220" s="28">
        <v>5.0000000000000001E-4</v>
      </c>
      <c r="H2220">
        <f t="shared" si="40"/>
        <v>8.5274234536527604E-3</v>
      </c>
    </row>
    <row r="2221" spans="1:8" x14ac:dyDescent="0.3">
      <c r="A2221" s="19">
        <v>42353</v>
      </c>
      <c r="B2221" s="20">
        <v>16398.650000000001</v>
      </c>
      <c r="C2221" s="20">
        <v>16342.35</v>
      </c>
      <c r="D2221" s="20">
        <v>16425.150000000001</v>
      </c>
      <c r="E2221" s="20">
        <v>16188.05</v>
      </c>
      <c r="F2221" s="20" t="s">
        <v>1849</v>
      </c>
      <c r="G2221" s="21">
        <v>2.8999999999999998E-3</v>
      </c>
      <c r="H2221">
        <f t="shared" si="40"/>
        <v>3.4450369744866002E-3</v>
      </c>
    </row>
    <row r="2222" spans="1:8" x14ac:dyDescent="0.3">
      <c r="A2222" s="26">
        <v>42354</v>
      </c>
      <c r="B2222" s="27">
        <v>16579.400000000001</v>
      </c>
      <c r="C2222" s="27">
        <v>16464.5</v>
      </c>
      <c r="D2222" s="27">
        <v>16640.400000000001</v>
      </c>
      <c r="E2222" s="27">
        <v>16363.9</v>
      </c>
      <c r="F2222" s="27" t="s">
        <v>1850</v>
      </c>
      <c r="G2222" s="28">
        <v>1.0999999999999999E-2</v>
      </c>
      <c r="H2222">
        <f t="shared" si="40"/>
        <v>6.9786510370798659E-3</v>
      </c>
    </row>
    <row r="2223" spans="1:8" x14ac:dyDescent="0.3">
      <c r="A2223" s="19">
        <v>42355</v>
      </c>
      <c r="B2223" s="20">
        <v>16741.5</v>
      </c>
      <c r="C2223" s="20">
        <v>16704.05</v>
      </c>
      <c r="D2223" s="20">
        <v>16771.8</v>
      </c>
      <c r="E2223" s="20">
        <v>16544.650000000001</v>
      </c>
      <c r="F2223" s="20" t="s">
        <v>1851</v>
      </c>
      <c r="G2223" s="21">
        <v>9.7999999999999997E-3</v>
      </c>
      <c r="H2223">
        <f t="shared" si="40"/>
        <v>2.2419712584673015E-3</v>
      </c>
    </row>
    <row r="2224" spans="1:8" x14ac:dyDescent="0.3">
      <c r="A2224" s="26">
        <v>42356</v>
      </c>
      <c r="B2224" s="27">
        <v>16594.3</v>
      </c>
      <c r="C2224" s="27">
        <v>16719.45</v>
      </c>
      <c r="D2224" s="27">
        <v>16737.7</v>
      </c>
      <c r="E2224" s="27">
        <v>16572.75</v>
      </c>
      <c r="F2224" s="27" t="s">
        <v>1852</v>
      </c>
      <c r="G2224" s="28">
        <v>-8.8000000000000005E-3</v>
      </c>
      <c r="H2224">
        <f t="shared" si="40"/>
        <v>-7.4852940736687777E-3</v>
      </c>
    </row>
    <row r="2225" spans="1:8" x14ac:dyDescent="0.3">
      <c r="A2225" s="19">
        <v>42359</v>
      </c>
      <c r="B2225" s="20">
        <v>16825.150000000001</v>
      </c>
      <c r="C2225" s="20">
        <v>16593.400000000001</v>
      </c>
      <c r="D2225" s="20">
        <v>16848.599999999999</v>
      </c>
      <c r="E2225" s="20">
        <v>16580.650000000001</v>
      </c>
      <c r="F2225" s="20" t="s">
        <v>1853</v>
      </c>
      <c r="G2225" s="21">
        <v>1.3899999999999999E-2</v>
      </c>
      <c r="H2225">
        <f t="shared" si="40"/>
        <v>1.3966396278038255E-2</v>
      </c>
    </row>
    <row r="2226" spans="1:8" x14ac:dyDescent="0.3">
      <c r="A2226" s="26">
        <v>42360</v>
      </c>
      <c r="B2226" s="27">
        <v>16749.2</v>
      </c>
      <c r="C2226" s="27">
        <v>16810.7</v>
      </c>
      <c r="D2226" s="27">
        <v>16946.099999999999</v>
      </c>
      <c r="E2226" s="27">
        <v>16704.150000000001</v>
      </c>
      <c r="F2226" s="27" t="s">
        <v>1854</v>
      </c>
      <c r="G2226" s="28">
        <v>-4.4999999999999997E-3</v>
      </c>
      <c r="H2226">
        <f t="shared" si="40"/>
        <v>-3.6583842433688066E-3</v>
      </c>
    </row>
    <row r="2227" spans="1:8" x14ac:dyDescent="0.3">
      <c r="A2227" s="19">
        <v>42361</v>
      </c>
      <c r="B2227" s="20">
        <v>16882.5</v>
      </c>
      <c r="C2227" s="20">
        <v>16828.349999999999</v>
      </c>
      <c r="D2227" s="20">
        <v>16913.150000000001</v>
      </c>
      <c r="E2227" s="20">
        <v>16812.5</v>
      </c>
      <c r="F2227" s="20" t="s">
        <v>614</v>
      </c>
      <c r="G2227" s="21">
        <v>8.0000000000000002E-3</v>
      </c>
      <c r="H2227">
        <f t="shared" si="40"/>
        <v>3.2177842747507309E-3</v>
      </c>
    </row>
    <row r="2228" spans="1:8" x14ac:dyDescent="0.3">
      <c r="A2228" s="26">
        <v>42362</v>
      </c>
      <c r="B2228" s="27">
        <v>16811</v>
      </c>
      <c r="C2228" s="27">
        <v>16926.95</v>
      </c>
      <c r="D2228" s="27">
        <v>16939.599999999999</v>
      </c>
      <c r="E2228" s="27">
        <v>16756.900000000001</v>
      </c>
      <c r="F2228" s="27" t="s">
        <v>1603</v>
      </c>
      <c r="G2228" s="28">
        <v>-4.1999999999999997E-3</v>
      </c>
      <c r="H2228">
        <f t="shared" si="40"/>
        <v>-6.8500231878749996E-3</v>
      </c>
    </row>
    <row r="2229" spans="1:8" x14ac:dyDescent="0.3">
      <c r="A2229" s="19">
        <v>42366</v>
      </c>
      <c r="B2229" s="20">
        <v>16979.150000000001</v>
      </c>
      <c r="C2229" s="20">
        <v>16843.400000000001</v>
      </c>
      <c r="D2229" s="20">
        <v>17019</v>
      </c>
      <c r="E2229" s="20">
        <v>16843.400000000001</v>
      </c>
      <c r="F2229" s="20" t="s">
        <v>1855</v>
      </c>
      <c r="G2229" s="21">
        <v>0.01</v>
      </c>
      <c r="H2229">
        <f t="shared" si="40"/>
        <v>8.0595366731182529E-3</v>
      </c>
    </row>
    <row r="2230" spans="1:8" x14ac:dyDescent="0.3">
      <c r="A2230" s="26">
        <v>42367</v>
      </c>
      <c r="B2230" s="27">
        <v>16991.45</v>
      </c>
      <c r="C2230" s="27">
        <v>16988.3</v>
      </c>
      <c r="D2230" s="27">
        <v>17045.55</v>
      </c>
      <c r="E2230" s="27">
        <v>16921.150000000001</v>
      </c>
      <c r="F2230" s="27" t="s">
        <v>1856</v>
      </c>
      <c r="G2230" s="28">
        <v>6.9999999999999999E-4</v>
      </c>
      <c r="H2230">
        <f t="shared" si="40"/>
        <v>1.854217314270089E-4</v>
      </c>
    </row>
    <row r="2231" spans="1:8" x14ac:dyDescent="0.3">
      <c r="A2231" s="19">
        <v>42368</v>
      </c>
      <c r="B2231" s="20">
        <v>16917.900000000001</v>
      </c>
      <c r="C2231" s="20">
        <v>16997.5</v>
      </c>
      <c r="D2231" s="20">
        <v>17011.3</v>
      </c>
      <c r="E2231" s="20">
        <v>16889.05</v>
      </c>
      <c r="F2231" s="20" t="s">
        <v>1857</v>
      </c>
      <c r="G2231" s="21">
        <v>-4.3E-3</v>
      </c>
      <c r="H2231">
        <f t="shared" si="40"/>
        <v>-4.6830416237681159E-3</v>
      </c>
    </row>
    <row r="2232" spans="1:8" x14ac:dyDescent="0.3">
      <c r="A2232" s="26">
        <v>42369</v>
      </c>
      <c r="B2232" s="27">
        <v>16922.2</v>
      </c>
      <c r="C2232" s="27">
        <v>16916.05</v>
      </c>
      <c r="D2232" s="27">
        <v>16972.25</v>
      </c>
      <c r="E2232" s="27">
        <v>16896.650000000001</v>
      </c>
      <c r="F2232" s="27" t="s">
        <v>1858</v>
      </c>
      <c r="G2232" s="28">
        <v>2.9999999999999997E-4</v>
      </c>
      <c r="H2232">
        <f t="shared" si="40"/>
        <v>3.6356005095760865E-4</v>
      </c>
    </row>
    <row r="2233" spans="1:8" x14ac:dyDescent="0.3">
      <c r="A2233" s="19">
        <v>42370</v>
      </c>
      <c r="B2233" s="20">
        <v>17039.25</v>
      </c>
      <c r="C2233" s="20">
        <v>16932.5</v>
      </c>
      <c r="D2233" s="20">
        <v>17067.45</v>
      </c>
      <c r="E2233" s="20">
        <v>16824.05</v>
      </c>
      <c r="F2233" s="20" t="s">
        <v>1859</v>
      </c>
      <c r="G2233" s="21">
        <v>6.8999999999999999E-3</v>
      </c>
      <c r="H2233">
        <f t="shared" si="40"/>
        <v>6.3044441163443085E-3</v>
      </c>
    </row>
    <row r="2234" spans="1:8" x14ac:dyDescent="0.3">
      <c r="A2234" s="26">
        <v>42373</v>
      </c>
      <c r="B2234" s="27">
        <v>16599.150000000001</v>
      </c>
      <c r="C2234" s="27">
        <v>16966.349999999999</v>
      </c>
      <c r="D2234" s="27">
        <v>16966.349999999999</v>
      </c>
      <c r="E2234" s="27">
        <v>16575.45</v>
      </c>
      <c r="F2234" s="27" t="s">
        <v>1860</v>
      </c>
      <c r="G2234" s="28">
        <v>-2.58E-2</v>
      </c>
      <c r="H2234" s="15">
        <f t="shared" si="40"/>
        <v>-2.1642840092300178E-2</v>
      </c>
    </row>
    <row r="2235" spans="1:8" x14ac:dyDescent="0.3">
      <c r="A2235" s="19">
        <v>42374</v>
      </c>
      <c r="B2235" s="20">
        <v>16542.5</v>
      </c>
      <c r="C2235" s="20">
        <v>16652.05</v>
      </c>
      <c r="D2235" s="20">
        <v>16670.2</v>
      </c>
      <c r="E2235" s="20">
        <v>16474.849999999999</v>
      </c>
      <c r="F2235" s="20" t="s">
        <v>1861</v>
      </c>
      <c r="G2235" s="21">
        <v>-3.3999999999999998E-3</v>
      </c>
      <c r="H2235">
        <f t="shared" si="40"/>
        <v>-6.5787695809224256E-3</v>
      </c>
    </row>
    <row r="2236" spans="1:8" x14ac:dyDescent="0.3">
      <c r="A2236" s="26">
        <v>42375</v>
      </c>
      <c r="B2236" s="27">
        <v>16433.150000000001</v>
      </c>
      <c r="C2236" s="27">
        <v>16505.45</v>
      </c>
      <c r="D2236" s="27">
        <v>16614.95</v>
      </c>
      <c r="E2236" s="27">
        <v>16377.65</v>
      </c>
      <c r="F2236" s="27" t="s">
        <v>1862</v>
      </c>
      <c r="G2236" s="28">
        <v>-6.6E-3</v>
      </c>
      <c r="H2236">
        <f t="shared" si="40"/>
        <v>-4.380371331893361E-3</v>
      </c>
    </row>
    <row r="2237" spans="1:8" x14ac:dyDescent="0.3">
      <c r="A2237" s="19">
        <v>42376</v>
      </c>
      <c r="B2237" s="20">
        <v>16073.85</v>
      </c>
      <c r="C2237" s="20">
        <v>16256.55</v>
      </c>
      <c r="D2237" s="20">
        <v>16256.55</v>
      </c>
      <c r="E2237" s="20">
        <v>16049.75</v>
      </c>
      <c r="F2237" s="20" t="s">
        <v>1863</v>
      </c>
      <c r="G2237" s="21">
        <v>-2.1899999999999999E-2</v>
      </c>
      <c r="H2237">
        <f t="shared" si="40"/>
        <v>-1.1238546924162809E-2</v>
      </c>
    </row>
    <row r="2238" spans="1:8" x14ac:dyDescent="0.3">
      <c r="A2238" s="26">
        <v>42377</v>
      </c>
      <c r="B2238" s="27">
        <v>16142.65</v>
      </c>
      <c r="C2238" s="27">
        <v>16135.4</v>
      </c>
      <c r="D2238" s="27">
        <v>16229</v>
      </c>
      <c r="E2238" s="27">
        <v>16104.1</v>
      </c>
      <c r="F2238" s="27" t="s">
        <v>1864</v>
      </c>
      <c r="G2238" s="28">
        <v>4.3E-3</v>
      </c>
      <c r="H2238">
        <f t="shared" si="40"/>
        <v>4.4932260743458483E-4</v>
      </c>
    </row>
    <row r="2239" spans="1:8" x14ac:dyDescent="0.3">
      <c r="A2239" s="19">
        <v>42380</v>
      </c>
      <c r="B2239" s="20">
        <v>16016.25</v>
      </c>
      <c r="C2239" s="20">
        <v>15979.05</v>
      </c>
      <c r="D2239" s="20">
        <v>16156.8</v>
      </c>
      <c r="E2239" s="20">
        <v>15840.6</v>
      </c>
      <c r="F2239" s="20" t="s">
        <v>1865</v>
      </c>
      <c r="G2239" s="21">
        <v>-7.7999999999999996E-3</v>
      </c>
      <c r="H2239">
        <f t="shared" si="40"/>
        <v>2.3280482882274433E-3</v>
      </c>
    </row>
    <row r="2240" spans="1:8" x14ac:dyDescent="0.3">
      <c r="A2240" s="26">
        <v>42381</v>
      </c>
      <c r="B2240" s="27">
        <v>15734.8</v>
      </c>
      <c r="C2240" s="27">
        <v>16080.4</v>
      </c>
      <c r="D2240" s="27">
        <v>16080.4</v>
      </c>
      <c r="E2240" s="27">
        <v>15699.4</v>
      </c>
      <c r="F2240" s="27" t="s">
        <v>1866</v>
      </c>
      <c r="G2240" s="28">
        <v>-1.7600000000000001E-2</v>
      </c>
      <c r="H2240" s="15">
        <f t="shared" si="40"/>
        <v>-2.149200268650036E-2</v>
      </c>
    </row>
    <row r="2241" spans="1:8" x14ac:dyDescent="0.3">
      <c r="A2241" s="19">
        <v>42382</v>
      </c>
      <c r="B2241" s="20">
        <v>15871.85</v>
      </c>
      <c r="C2241" s="20">
        <v>15835.05</v>
      </c>
      <c r="D2241" s="20">
        <v>15956.25</v>
      </c>
      <c r="E2241" s="20">
        <v>15532.25</v>
      </c>
      <c r="F2241" s="20" t="s">
        <v>1867</v>
      </c>
      <c r="G2241" s="21">
        <v>8.6999999999999994E-3</v>
      </c>
      <c r="H2241">
        <f t="shared" si="40"/>
        <v>2.3239585602824807E-3</v>
      </c>
    </row>
    <row r="2242" spans="1:8" x14ac:dyDescent="0.3">
      <c r="A2242" s="26">
        <v>42383</v>
      </c>
      <c r="B2242" s="27">
        <v>15609.8</v>
      </c>
      <c r="C2242" s="27">
        <v>15612.1</v>
      </c>
      <c r="D2242" s="27">
        <v>15803.2</v>
      </c>
      <c r="E2242" s="27">
        <v>15453.4</v>
      </c>
      <c r="F2242" s="27" t="s">
        <v>1868</v>
      </c>
      <c r="G2242" s="28">
        <v>-1.6500000000000001E-2</v>
      </c>
      <c r="H2242">
        <f t="shared" si="40"/>
        <v>-1.4732162873675491E-4</v>
      </c>
    </row>
    <row r="2243" spans="1:8" x14ac:dyDescent="0.3">
      <c r="A2243" s="19">
        <v>42384</v>
      </c>
      <c r="B2243" s="20">
        <v>15206.3</v>
      </c>
      <c r="C2243" s="20">
        <v>15621.85</v>
      </c>
      <c r="D2243" s="20">
        <v>15650.7</v>
      </c>
      <c r="E2243" s="20">
        <v>15154.35</v>
      </c>
      <c r="F2243" s="20" t="s">
        <v>1869</v>
      </c>
      <c r="G2243" s="21">
        <v>-2.58E-2</v>
      </c>
      <c r="H2243" s="15">
        <f t="shared" si="40"/>
        <v>-2.6600562673435035E-2</v>
      </c>
    </row>
    <row r="2244" spans="1:8" x14ac:dyDescent="0.3">
      <c r="A2244" s="26">
        <v>42387</v>
      </c>
      <c r="B2244" s="27">
        <v>15020.8</v>
      </c>
      <c r="C2244" s="27">
        <v>15165.2</v>
      </c>
      <c r="D2244" s="27">
        <v>15270.4</v>
      </c>
      <c r="E2244" s="27">
        <v>14956.95</v>
      </c>
      <c r="F2244" s="27" t="s">
        <v>1870</v>
      </c>
      <c r="G2244" s="28">
        <v>-1.2200000000000001E-2</v>
      </c>
      <c r="H2244">
        <f t="shared" si="40"/>
        <v>-9.5217999103210937E-3</v>
      </c>
    </row>
    <row r="2245" spans="1:8" x14ac:dyDescent="0.3">
      <c r="A2245" s="19">
        <v>42388</v>
      </c>
      <c r="B2245" s="20">
        <v>15269.65</v>
      </c>
      <c r="C2245" s="20">
        <v>15086.75</v>
      </c>
      <c r="D2245" s="20">
        <v>15338.2</v>
      </c>
      <c r="E2245" s="20">
        <v>15086.75</v>
      </c>
      <c r="F2245" s="20" t="s">
        <v>1871</v>
      </c>
      <c r="G2245" s="21">
        <v>1.66E-2</v>
      </c>
      <c r="H2245">
        <f t="shared" si="40"/>
        <v>1.212322070691167E-2</v>
      </c>
    </row>
    <row r="2246" spans="1:8" x14ac:dyDescent="0.3">
      <c r="A2246" s="26">
        <v>42389</v>
      </c>
      <c r="B2246" s="27">
        <v>14935.5</v>
      </c>
      <c r="C2246" s="27">
        <v>15059.5</v>
      </c>
      <c r="D2246" s="27">
        <v>15533.45</v>
      </c>
      <c r="E2246" s="27">
        <v>14754.65</v>
      </c>
      <c r="F2246" s="27" t="s">
        <v>1872</v>
      </c>
      <c r="G2246" s="28">
        <v>-2.1899999999999999E-2</v>
      </c>
      <c r="H2246">
        <f t="shared" si="40"/>
        <v>-8.234005113051562E-3</v>
      </c>
    </row>
    <row r="2247" spans="1:8" x14ac:dyDescent="0.3">
      <c r="A2247" s="19">
        <v>42390</v>
      </c>
      <c r="B2247" s="20">
        <v>15101.2</v>
      </c>
      <c r="C2247" s="20">
        <v>15132.2</v>
      </c>
      <c r="D2247" s="20">
        <v>15364.6</v>
      </c>
      <c r="E2247" s="20">
        <v>14918.15</v>
      </c>
      <c r="F2247" s="20" t="s">
        <v>1873</v>
      </c>
      <c r="G2247" s="21">
        <v>1.11E-2</v>
      </c>
      <c r="H2247">
        <f t="shared" ref="H2247:H2310" si="41">(B2247-C2247)/C2247</f>
        <v>-2.0486115700294734E-3</v>
      </c>
    </row>
    <row r="2248" spans="1:8" x14ac:dyDescent="0.3">
      <c r="A2248" s="26">
        <v>42391</v>
      </c>
      <c r="B2248" s="27">
        <v>15497.55</v>
      </c>
      <c r="C2248" s="27">
        <v>15343.15</v>
      </c>
      <c r="D2248" s="27">
        <v>15575.65</v>
      </c>
      <c r="E2248" s="27">
        <v>15274.9</v>
      </c>
      <c r="F2248" s="27" t="s">
        <v>1874</v>
      </c>
      <c r="G2248" s="28">
        <v>2.6200000000000001E-2</v>
      </c>
      <c r="H2248">
        <f t="shared" si="41"/>
        <v>1.0063122631271912E-2</v>
      </c>
    </row>
    <row r="2249" spans="1:8" x14ac:dyDescent="0.3">
      <c r="A2249" s="19">
        <v>42394</v>
      </c>
      <c r="B2249" s="20">
        <v>15561.15</v>
      </c>
      <c r="C2249" s="20">
        <v>15667</v>
      </c>
      <c r="D2249" s="20">
        <v>15682.65</v>
      </c>
      <c r="E2249" s="20">
        <v>15495.1</v>
      </c>
      <c r="F2249" s="20" t="s">
        <v>1875</v>
      </c>
      <c r="G2249" s="21">
        <v>4.1000000000000003E-3</v>
      </c>
      <c r="H2249">
        <f t="shared" si="41"/>
        <v>-6.7562392289525989E-3</v>
      </c>
    </row>
    <row r="2250" spans="1:8" x14ac:dyDescent="0.3">
      <c r="A2250" s="26">
        <v>42396</v>
      </c>
      <c r="B2250" s="27">
        <v>15534.6</v>
      </c>
      <c r="C2250" s="27">
        <v>15648.4</v>
      </c>
      <c r="D2250" s="27">
        <v>15673.95</v>
      </c>
      <c r="E2250" s="27">
        <v>15442.2</v>
      </c>
      <c r="F2250" s="27" t="s">
        <v>1876</v>
      </c>
      <c r="G2250" s="28">
        <v>-1.6999999999999999E-3</v>
      </c>
      <c r="H2250">
        <f t="shared" si="41"/>
        <v>-7.2723089900564447E-3</v>
      </c>
    </row>
    <row r="2251" spans="1:8" x14ac:dyDescent="0.3">
      <c r="A2251" s="19">
        <v>42397</v>
      </c>
      <c r="B2251" s="20">
        <v>15381.45</v>
      </c>
      <c r="C2251" s="20">
        <v>15569.55</v>
      </c>
      <c r="D2251" s="20">
        <v>15572.2</v>
      </c>
      <c r="E2251" s="20">
        <v>15349.75</v>
      </c>
      <c r="F2251" s="20" t="s">
        <v>1877</v>
      </c>
      <c r="G2251" s="21">
        <v>-9.9000000000000008E-3</v>
      </c>
      <c r="H2251">
        <f t="shared" si="41"/>
        <v>-1.2081274025260753E-2</v>
      </c>
    </row>
    <row r="2252" spans="1:8" x14ac:dyDescent="0.3">
      <c r="A2252" s="26">
        <v>42398</v>
      </c>
      <c r="B2252" s="27">
        <v>15522.4</v>
      </c>
      <c r="C2252" s="27">
        <v>15140.15</v>
      </c>
      <c r="D2252" s="27">
        <v>15554.9</v>
      </c>
      <c r="E2252" s="27">
        <v>15136.85</v>
      </c>
      <c r="F2252" s="27" t="s">
        <v>1878</v>
      </c>
      <c r="G2252" s="28">
        <v>9.1999999999999998E-3</v>
      </c>
      <c r="H2252" s="15">
        <f t="shared" si="41"/>
        <v>2.5247438103321303E-2</v>
      </c>
    </row>
    <row r="2253" spans="1:8" x14ac:dyDescent="0.3">
      <c r="A2253" s="19">
        <v>42401</v>
      </c>
      <c r="B2253" s="20">
        <v>15314.45</v>
      </c>
      <c r="C2253" s="20">
        <v>15547.75</v>
      </c>
      <c r="D2253" s="20">
        <v>15565.5</v>
      </c>
      <c r="E2253" s="20">
        <v>15281.35</v>
      </c>
      <c r="F2253" s="20" t="s">
        <v>1879</v>
      </c>
      <c r="G2253" s="21">
        <v>-1.34E-2</v>
      </c>
      <c r="H2253">
        <f t="shared" si="41"/>
        <v>-1.5005386631506119E-2</v>
      </c>
    </row>
    <row r="2254" spans="1:8" x14ac:dyDescent="0.3">
      <c r="A2254" s="26">
        <v>42402</v>
      </c>
      <c r="B2254" s="27">
        <v>15068</v>
      </c>
      <c r="C2254" s="27">
        <v>15353.6</v>
      </c>
      <c r="D2254" s="27">
        <v>15463.45</v>
      </c>
      <c r="E2254" s="27">
        <v>15018.85</v>
      </c>
      <c r="F2254" s="27" t="s">
        <v>1880</v>
      </c>
      <c r="G2254" s="28">
        <v>-1.61E-2</v>
      </c>
      <c r="H2254" s="15">
        <f t="shared" si="41"/>
        <v>-1.8601500625260548E-2</v>
      </c>
    </row>
    <row r="2255" spans="1:8" x14ac:dyDescent="0.3">
      <c r="A2255" s="19">
        <v>42403</v>
      </c>
      <c r="B2255" s="20">
        <v>14834.05</v>
      </c>
      <c r="C2255" s="20">
        <v>14897.4</v>
      </c>
      <c r="D2255" s="20">
        <v>14947.8</v>
      </c>
      <c r="E2255" s="20">
        <v>14777.75</v>
      </c>
      <c r="F2255" s="20" t="s">
        <v>1881</v>
      </c>
      <c r="G2255" s="21">
        <v>-1.55E-2</v>
      </c>
      <c r="H2255">
        <f t="shared" si="41"/>
        <v>-4.2524198853491459E-3</v>
      </c>
    </row>
    <row r="2256" spans="1:8" x14ac:dyDescent="0.3">
      <c r="A2256" s="26">
        <v>42404</v>
      </c>
      <c r="B2256" s="27">
        <v>14869.15</v>
      </c>
      <c r="C2256" s="27">
        <v>14969.2</v>
      </c>
      <c r="D2256" s="27">
        <v>14978.35</v>
      </c>
      <c r="E2256" s="27">
        <v>14761.4</v>
      </c>
      <c r="F2256" s="27" t="s">
        <v>1882</v>
      </c>
      <c r="G2256" s="28">
        <v>2.3999999999999998E-3</v>
      </c>
      <c r="H2256">
        <f t="shared" si="41"/>
        <v>-6.6837239131016411E-3</v>
      </c>
    </row>
    <row r="2257" spans="1:8" x14ac:dyDescent="0.3">
      <c r="A2257" s="19">
        <v>42405</v>
      </c>
      <c r="B2257" s="20">
        <v>15162.05</v>
      </c>
      <c r="C2257" s="20">
        <v>14928.25</v>
      </c>
      <c r="D2257" s="20">
        <v>15211.9</v>
      </c>
      <c r="E2257" s="20">
        <v>14890.9</v>
      </c>
      <c r="F2257" s="20" t="s">
        <v>1883</v>
      </c>
      <c r="G2257" s="21">
        <v>1.9699999999999999E-2</v>
      </c>
      <c r="H2257">
        <f t="shared" si="41"/>
        <v>1.5661581230217828E-2</v>
      </c>
    </row>
    <row r="2258" spans="1:8" x14ac:dyDescent="0.3">
      <c r="A2258" s="26">
        <v>42408</v>
      </c>
      <c r="B2258" s="27">
        <v>15046.8</v>
      </c>
      <c r="C2258" s="27">
        <v>15206.3</v>
      </c>
      <c r="D2258" s="27">
        <v>15367.9</v>
      </c>
      <c r="E2258" s="27">
        <v>14960.1</v>
      </c>
      <c r="F2258" s="27" t="s">
        <v>1884</v>
      </c>
      <c r="G2258" s="28">
        <v>-7.6E-3</v>
      </c>
      <c r="H2258">
        <f t="shared" si="41"/>
        <v>-1.0489073607649462E-2</v>
      </c>
    </row>
    <row r="2259" spans="1:8" x14ac:dyDescent="0.3">
      <c r="A2259" s="19">
        <v>42409</v>
      </c>
      <c r="B2259" s="20">
        <v>14875.1</v>
      </c>
      <c r="C2259" s="20">
        <v>14830.4</v>
      </c>
      <c r="D2259" s="20">
        <v>14964.9</v>
      </c>
      <c r="E2259" s="20">
        <v>14760.8</v>
      </c>
      <c r="F2259" s="20" t="s">
        <v>1885</v>
      </c>
      <c r="G2259" s="21">
        <v>-1.14E-2</v>
      </c>
      <c r="H2259">
        <f t="shared" si="41"/>
        <v>3.0140791886935437E-3</v>
      </c>
    </row>
    <row r="2260" spans="1:8" x14ac:dyDescent="0.3">
      <c r="A2260" s="26">
        <v>42410</v>
      </c>
      <c r="B2260" s="27">
        <v>14588.45</v>
      </c>
      <c r="C2260" s="27">
        <v>14740.2</v>
      </c>
      <c r="D2260" s="27">
        <v>14779.15</v>
      </c>
      <c r="E2260" s="27">
        <v>14490.2</v>
      </c>
      <c r="F2260" s="27" t="s">
        <v>1886</v>
      </c>
      <c r="G2260" s="28">
        <v>-1.9300000000000001E-2</v>
      </c>
      <c r="H2260">
        <f t="shared" si="41"/>
        <v>-1.0294975644835213E-2</v>
      </c>
    </row>
    <row r="2261" spans="1:8" x14ac:dyDescent="0.3">
      <c r="A2261" s="19">
        <v>42411</v>
      </c>
      <c r="B2261" s="20">
        <v>14028.55</v>
      </c>
      <c r="C2261" s="20">
        <v>14518.65</v>
      </c>
      <c r="D2261" s="20">
        <v>14530.8</v>
      </c>
      <c r="E2261" s="20">
        <v>13969.85</v>
      </c>
      <c r="F2261" s="20" t="s">
        <v>1887</v>
      </c>
      <c r="G2261" s="21">
        <v>-3.8399999999999997E-2</v>
      </c>
      <c r="H2261" s="15">
        <f t="shared" si="41"/>
        <v>-3.3756582051361547E-2</v>
      </c>
    </row>
    <row r="2262" spans="1:8" x14ac:dyDescent="0.3">
      <c r="A2262" s="26">
        <v>42412</v>
      </c>
      <c r="B2262" s="27">
        <v>13971.5</v>
      </c>
      <c r="C2262" s="27">
        <v>14088.6</v>
      </c>
      <c r="D2262" s="27">
        <v>14154.55</v>
      </c>
      <c r="E2262" s="27">
        <v>13810.6</v>
      </c>
      <c r="F2262" s="27" t="s">
        <v>1888</v>
      </c>
      <c r="G2262" s="28">
        <v>-4.1000000000000003E-3</v>
      </c>
      <c r="H2262">
        <f t="shared" si="41"/>
        <v>-8.3116846244481613E-3</v>
      </c>
    </row>
    <row r="2263" spans="1:8" x14ac:dyDescent="0.3">
      <c r="A2263" s="19">
        <v>42415</v>
      </c>
      <c r="B2263" s="20">
        <v>14445</v>
      </c>
      <c r="C2263" s="20">
        <v>14120.9</v>
      </c>
      <c r="D2263" s="20">
        <v>14548.15</v>
      </c>
      <c r="E2263" s="20">
        <v>14120.5</v>
      </c>
      <c r="F2263" s="20" t="s">
        <v>1889</v>
      </c>
      <c r="G2263" s="21">
        <v>3.39E-2</v>
      </c>
      <c r="H2263" s="15">
        <f t="shared" si="41"/>
        <v>2.295179485726833E-2</v>
      </c>
    </row>
    <row r="2264" spans="1:8" x14ac:dyDescent="0.3">
      <c r="A2264" s="26">
        <v>42416</v>
      </c>
      <c r="B2264" s="27">
        <v>14166.45</v>
      </c>
      <c r="C2264" s="27">
        <v>14602.25</v>
      </c>
      <c r="D2264" s="27">
        <v>14602.25</v>
      </c>
      <c r="E2264" s="27">
        <v>14136.8</v>
      </c>
      <c r="F2264" s="27" t="s">
        <v>1890</v>
      </c>
      <c r="G2264" s="28">
        <v>-1.9300000000000001E-2</v>
      </c>
      <c r="H2264" s="15">
        <f t="shared" si="41"/>
        <v>-2.9844715711619736E-2</v>
      </c>
    </row>
    <row r="2265" spans="1:8" x14ac:dyDescent="0.3">
      <c r="A2265" s="19">
        <v>42417</v>
      </c>
      <c r="B2265" s="20">
        <v>14119.85</v>
      </c>
      <c r="C2265" s="20">
        <v>14165.25</v>
      </c>
      <c r="D2265" s="20">
        <v>14186.1</v>
      </c>
      <c r="E2265" s="20">
        <v>13892.1</v>
      </c>
      <c r="F2265" s="20" t="s">
        <v>1891</v>
      </c>
      <c r="G2265" s="21">
        <v>-3.3E-3</v>
      </c>
      <c r="H2265">
        <f t="shared" si="41"/>
        <v>-3.2050263849914148E-3</v>
      </c>
    </row>
    <row r="2266" spans="1:8" x14ac:dyDescent="0.3">
      <c r="A2266" s="26">
        <v>42418</v>
      </c>
      <c r="B2266" s="27">
        <v>14298.15</v>
      </c>
      <c r="C2266" s="27">
        <v>14301.75</v>
      </c>
      <c r="D2266" s="27">
        <v>14385.65</v>
      </c>
      <c r="E2266" s="27">
        <v>14180.9</v>
      </c>
      <c r="F2266" s="27" t="s">
        <v>1892</v>
      </c>
      <c r="G2266" s="28">
        <v>1.26E-2</v>
      </c>
      <c r="H2266">
        <f t="shared" si="41"/>
        <v>-2.5171744716558211E-4</v>
      </c>
    </row>
    <row r="2267" spans="1:8" x14ac:dyDescent="0.3">
      <c r="A2267" s="19">
        <v>42419</v>
      </c>
      <c r="B2267" s="20">
        <v>14344.2</v>
      </c>
      <c r="C2267" s="20">
        <v>14243.45</v>
      </c>
      <c r="D2267" s="20">
        <v>14395.85</v>
      </c>
      <c r="E2267" s="20">
        <v>14207.35</v>
      </c>
      <c r="F2267" s="20" t="s">
        <v>1893</v>
      </c>
      <c r="G2267" s="21">
        <v>3.2000000000000002E-3</v>
      </c>
      <c r="H2267">
        <f t="shared" si="41"/>
        <v>7.0734267329895491E-3</v>
      </c>
    </row>
    <row r="2268" spans="1:8" x14ac:dyDescent="0.3">
      <c r="A2268" s="26">
        <v>42422</v>
      </c>
      <c r="B2268" s="27">
        <v>14384.8</v>
      </c>
      <c r="C2268" s="27">
        <v>14331.2</v>
      </c>
      <c r="D2268" s="27">
        <v>14467.15</v>
      </c>
      <c r="E2268" s="27">
        <v>14322.65</v>
      </c>
      <c r="F2268" s="27" t="s">
        <v>1894</v>
      </c>
      <c r="G2268" s="28">
        <v>2.8E-3</v>
      </c>
      <c r="H2268">
        <f t="shared" si="41"/>
        <v>3.7400915485094437E-3</v>
      </c>
    </row>
    <row r="2269" spans="1:8" x14ac:dyDescent="0.3">
      <c r="A2269" s="19">
        <v>42423</v>
      </c>
      <c r="B2269" s="20">
        <v>14008.35</v>
      </c>
      <c r="C2269" s="20">
        <v>14373.3</v>
      </c>
      <c r="D2269" s="20">
        <v>14373.3</v>
      </c>
      <c r="E2269" s="20">
        <v>13961.75</v>
      </c>
      <c r="F2269" s="20" t="s">
        <v>1895</v>
      </c>
      <c r="G2269" s="21">
        <v>-2.6200000000000001E-2</v>
      </c>
      <c r="H2269" s="15">
        <f t="shared" si="41"/>
        <v>-2.5390828828452682E-2</v>
      </c>
    </row>
    <row r="2270" spans="1:8" x14ac:dyDescent="0.3">
      <c r="A2270" s="26">
        <v>42424</v>
      </c>
      <c r="B2270" s="27">
        <v>13794.05</v>
      </c>
      <c r="C2270" s="27">
        <v>13873.7</v>
      </c>
      <c r="D2270" s="27">
        <v>13974.5</v>
      </c>
      <c r="E2270" s="27">
        <v>13760.25</v>
      </c>
      <c r="F2270" s="27" t="s">
        <v>1896</v>
      </c>
      <c r="G2270" s="28">
        <v>-1.5299999999999999E-2</v>
      </c>
      <c r="H2270">
        <f t="shared" si="41"/>
        <v>-5.7410784433857909E-3</v>
      </c>
    </row>
    <row r="2271" spans="1:8" x14ac:dyDescent="0.3">
      <c r="A2271" s="19">
        <v>42425</v>
      </c>
      <c r="B2271" s="20">
        <v>13555.7</v>
      </c>
      <c r="C2271" s="20">
        <v>13844.45</v>
      </c>
      <c r="D2271" s="20">
        <v>13844.45</v>
      </c>
      <c r="E2271" s="20">
        <v>13519.9</v>
      </c>
      <c r="F2271" s="20" t="s">
        <v>1897</v>
      </c>
      <c r="G2271" s="21">
        <v>-1.7299999999999999E-2</v>
      </c>
      <c r="H2271" s="15">
        <f t="shared" si="41"/>
        <v>-2.0856733203558103E-2</v>
      </c>
    </row>
    <row r="2272" spans="1:8" x14ac:dyDescent="0.3">
      <c r="A2272" s="26">
        <v>42426</v>
      </c>
      <c r="B2272" s="27">
        <v>13791.45</v>
      </c>
      <c r="C2272" s="27">
        <v>13715.1</v>
      </c>
      <c r="D2272" s="27">
        <v>13889.25</v>
      </c>
      <c r="E2272" s="27">
        <v>13595.2</v>
      </c>
      <c r="F2272" s="27" t="s">
        <v>1898</v>
      </c>
      <c r="G2272" s="28">
        <v>1.7399999999999999E-2</v>
      </c>
      <c r="H2272">
        <f t="shared" si="41"/>
        <v>5.5668569678675589E-3</v>
      </c>
    </row>
    <row r="2273" spans="1:8" x14ac:dyDescent="0.3">
      <c r="A2273" s="19">
        <v>42429</v>
      </c>
      <c r="B2273" s="20">
        <v>13946.4</v>
      </c>
      <c r="C2273" s="20">
        <v>13818.9</v>
      </c>
      <c r="D2273" s="20">
        <v>14222.3</v>
      </c>
      <c r="E2273" s="20">
        <v>13407.25</v>
      </c>
      <c r="F2273" s="20" t="s">
        <v>1899</v>
      </c>
      <c r="G2273" s="21">
        <v>1.12E-2</v>
      </c>
      <c r="H2273">
        <f t="shared" si="41"/>
        <v>9.2264941493172391E-3</v>
      </c>
    </row>
    <row r="2274" spans="1:8" x14ac:dyDescent="0.3">
      <c r="A2274" s="26">
        <v>42430</v>
      </c>
      <c r="B2274" s="27">
        <v>14412.9</v>
      </c>
      <c r="C2274" s="27">
        <v>14064.8</v>
      </c>
      <c r="D2274" s="27">
        <v>14445.7</v>
      </c>
      <c r="E2274" s="27">
        <v>14064.8</v>
      </c>
      <c r="F2274" s="27" t="s">
        <v>1900</v>
      </c>
      <c r="G2274" s="28">
        <v>3.3399999999999999E-2</v>
      </c>
      <c r="H2274" s="15">
        <f t="shared" si="41"/>
        <v>2.4749729821966923E-2</v>
      </c>
    </row>
    <row r="2275" spans="1:8" x14ac:dyDescent="0.3">
      <c r="A2275" s="19">
        <v>42431</v>
      </c>
      <c r="B2275" s="20">
        <v>15092.45</v>
      </c>
      <c r="C2275" s="20">
        <v>14770.35</v>
      </c>
      <c r="D2275" s="20">
        <v>15138.7</v>
      </c>
      <c r="E2275" s="20">
        <v>14767.3</v>
      </c>
      <c r="F2275" s="20" t="s">
        <v>1901</v>
      </c>
      <c r="G2275" s="21">
        <v>4.7100000000000003E-2</v>
      </c>
      <c r="H2275" s="15">
        <f t="shared" si="41"/>
        <v>2.1807201589671223E-2</v>
      </c>
    </row>
    <row r="2276" spans="1:8" x14ac:dyDescent="0.3">
      <c r="A2276" s="26">
        <v>42432</v>
      </c>
      <c r="B2276" s="27">
        <v>15177.75</v>
      </c>
      <c r="C2276" s="27">
        <v>15150.05</v>
      </c>
      <c r="D2276" s="27">
        <v>15206.25</v>
      </c>
      <c r="E2276" s="27">
        <v>15000.05</v>
      </c>
      <c r="F2276" s="27" t="s">
        <v>1902</v>
      </c>
      <c r="G2276" s="28">
        <v>5.7000000000000002E-3</v>
      </c>
      <c r="H2276">
        <f t="shared" si="41"/>
        <v>1.8283768040369985E-3</v>
      </c>
    </row>
    <row r="2277" spans="1:8" x14ac:dyDescent="0.3">
      <c r="A2277" s="19">
        <v>42433</v>
      </c>
      <c r="B2277" s="20">
        <v>15339.2</v>
      </c>
      <c r="C2277" s="20">
        <v>15243.75</v>
      </c>
      <c r="D2277" s="20">
        <v>15451.75</v>
      </c>
      <c r="E2277" s="20">
        <v>15005.5</v>
      </c>
      <c r="F2277" s="20" t="s">
        <v>1903</v>
      </c>
      <c r="G2277" s="21">
        <v>1.06E-2</v>
      </c>
      <c r="H2277">
        <f t="shared" si="41"/>
        <v>6.2615826158262059E-3</v>
      </c>
    </row>
    <row r="2278" spans="1:8" x14ac:dyDescent="0.3">
      <c r="A2278" s="26">
        <v>42437</v>
      </c>
      <c r="B2278" s="27">
        <v>15146.5</v>
      </c>
      <c r="C2278" s="27">
        <v>15323.45</v>
      </c>
      <c r="D2278" s="27">
        <v>15326.65</v>
      </c>
      <c r="E2278" s="27">
        <v>15066.5</v>
      </c>
      <c r="F2278" s="27" t="s">
        <v>1904</v>
      </c>
      <c r="G2278" s="28">
        <v>-1.26E-2</v>
      </c>
      <c r="H2278">
        <f t="shared" si="41"/>
        <v>-1.154766061167692E-2</v>
      </c>
    </row>
    <row r="2279" spans="1:8" x14ac:dyDescent="0.3">
      <c r="A2279" s="19">
        <v>42438</v>
      </c>
      <c r="B2279" s="20">
        <v>15279.05</v>
      </c>
      <c r="C2279" s="20">
        <v>15022.35</v>
      </c>
      <c r="D2279" s="20">
        <v>15331.25</v>
      </c>
      <c r="E2279" s="20">
        <v>14989.4</v>
      </c>
      <c r="F2279" s="20" t="s">
        <v>1905</v>
      </c>
      <c r="G2279" s="21">
        <v>8.8000000000000005E-3</v>
      </c>
      <c r="H2279" s="15">
        <f t="shared" si="41"/>
        <v>1.7087872403452116E-2</v>
      </c>
    </row>
    <row r="2280" spans="1:8" x14ac:dyDescent="0.3">
      <c r="A2280" s="26">
        <v>42439</v>
      </c>
      <c r="B2280" s="27">
        <v>15180.65</v>
      </c>
      <c r="C2280" s="27">
        <v>15347.45</v>
      </c>
      <c r="D2280" s="27">
        <v>15354.15</v>
      </c>
      <c r="E2280" s="27">
        <v>15098.5</v>
      </c>
      <c r="F2280" s="27" t="s">
        <v>1906</v>
      </c>
      <c r="G2280" s="28">
        <v>-6.4000000000000003E-3</v>
      </c>
      <c r="H2280">
        <f t="shared" si="41"/>
        <v>-1.0868254986984878E-2</v>
      </c>
    </row>
    <row r="2281" spans="1:8" x14ac:dyDescent="0.3">
      <c r="A2281" s="19">
        <v>42440</v>
      </c>
      <c r="B2281" s="20">
        <v>15168.2</v>
      </c>
      <c r="C2281" s="20">
        <v>15133.75</v>
      </c>
      <c r="D2281" s="20">
        <v>15343.55</v>
      </c>
      <c r="E2281" s="20">
        <v>15024.8</v>
      </c>
      <c r="F2281" s="20" t="s">
        <v>1907</v>
      </c>
      <c r="G2281" s="21">
        <v>-8.0000000000000004E-4</v>
      </c>
      <c r="H2281">
        <f t="shared" si="41"/>
        <v>2.2763690427026169E-3</v>
      </c>
    </row>
    <row r="2282" spans="1:8" x14ac:dyDescent="0.3">
      <c r="A2282" s="26">
        <v>42443</v>
      </c>
      <c r="B2282" s="27">
        <v>15277.8</v>
      </c>
      <c r="C2282" s="27">
        <v>15309.05</v>
      </c>
      <c r="D2282" s="27">
        <v>15416.15</v>
      </c>
      <c r="E2282" s="27">
        <v>15220.15</v>
      </c>
      <c r="F2282" s="27" t="s">
        <v>1908</v>
      </c>
      <c r="G2282" s="28">
        <v>7.1999999999999998E-3</v>
      </c>
      <c r="H2282">
        <f t="shared" si="41"/>
        <v>-2.0412762385647707E-3</v>
      </c>
    </row>
    <row r="2283" spans="1:8" x14ac:dyDescent="0.3">
      <c r="A2283" s="19">
        <v>42444</v>
      </c>
      <c r="B2283" s="20">
        <v>15326.8</v>
      </c>
      <c r="C2283" s="20">
        <v>15310.45</v>
      </c>
      <c r="D2283" s="20">
        <v>15386.85</v>
      </c>
      <c r="E2283" s="20">
        <v>15268.1</v>
      </c>
      <c r="F2283" s="20" t="s">
        <v>1909</v>
      </c>
      <c r="G2283" s="21">
        <v>3.2000000000000002E-3</v>
      </c>
      <c r="H2283">
        <f t="shared" si="41"/>
        <v>1.0678980696190213E-3</v>
      </c>
    </row>
    <row r="2284" spans="1:8" x14ac:dyDescent="0.3">
      <c r="A2284" s="26">
        <v>42445</v>
      </c>
      <c r="B2284" s="27">
        <v>15461.7</v>
      </c>
      <c r="C2284" s="27">
        <v>15304.35</v>
      </c>
      <c r="D2284" s="27">
        <v>15489.5</v>
      </c>
      <c r="E2284" s="27">
        <v>15178.3</v>
      </c>
      <c r="F2284" s="27" t="s">
        <v>1910</v>
      </c>
      <c r="G2284" s="28">
        <v>8.8000000000000005E-3</v>
      </c>
      <c r="H2284">
        <f t="shared" si="41"/>
        <v>1.0281390585029771E-2</v>
      </c>
    </row>
    <row r="2285" spans="1:8" x14ac:dyDescent="0.3">
      <c r="A2285" s="19">
        <v>42446</v>
      </c>
      <c r="B2285" s="20">
        <v>15444</v>
      </c>
      <c r="C2285" s="20">
        <v>15622.3</v>
      </c>
      <c r="D2285" s="20">
        <v>15704.75</v>
      </c>
      <c r="E2285" s="20">
        <v>15312.5</v>
      </c>
      <c r="F2285" s="20" t="s">
        <v>1911</v>
      </c>
      <c r="G2285" s="21">
        <v>-1.1000000000000001E-3</v>
      </c>
      <c r="H2285">
        <f t="shared" si="41"/>
        <v>-1.141317219615545E-2</v>
      </c>
    </row>
    <row r="2286" spans="1:8" x14ac:dyDescent="0.3">
      <c r="A2286" s="26">
        <v>42447</v>
      </c>
      <c r="B2286" s="27">
        <v>15654.85</v>
      </c>
      <c r="C2286" s="27">
        <v>15485.8</v>
      </c>
      <c r="D2286" s="27">
        <v>15678.55</v>
      </c>
      <c r="E2286" s="27">
        <v>15456.2</v>
      </c>
      <c r="F2286" s="27" t="s">
        <v>1912</v>
      </c>
      <c r="G2286" s="28">
        <v>1.37E-2</v>
      </c>
      <c r="H2286">
        <f t="shared" si="41"/>
        <v>1.0916452491960448E-2</v>
      </c>
    </row>
    <row r="2287" spans="1:8" x14ac:dyDescent="0.3">
      <c r="A2287" s="19">
        <v>42450</v>
      </c>
      <c r="B2287" s="20">
        <v>15926.1</v>
      </c>
      <c r="C2287" s="20">
        <v>15735.55</v>
      </c>
      <c r="D2287" s="20">
        <v>15945.8</v>
      </c>
      <c r="E2287" s="20">
        <v>15735.55</v>
      </c>
      <c r="F2287" s="20" t="s">
        <v>1913</v>
      </c>
      <c r="G2287" s="21">
        <v>1.7299999999999999E-2</v>
      </c>
      <c r="H2287">
        <f t="shared" si="41"/>
        <v>1.2109522704957952E-2</v>
      </c>
    </row>
    <row r="2288" spans="1:8" x14ac:dyDescent="0.3">
      <c r="A2288" s="26">
        <v>42451</v>
      </c>
      <c r="B2288" s="27">
        <v>15936</v>
      </c>
      <c r="C2288" s="27">
        <v>15930.45</v>
      </c>
      <c r="D2288" s="27">
        <v>15967.85</v>
      </c>
      <c r="E2288" s="27">
        <v>15779.15</v>
      </c>
      <c r="F2288" s="27" t="s">
        <v>1914</v>
      </c>
      <c r="G2288" s="28">
        <v>5.9999999999999995E-4</v>
      </c>
      <c r="H2288">
        <f t="shared" si="41"/>
        <v>3.483894051956644E-4</v>
      </c>
    </row>
    <row r="2289" spans="1:8" x14ac:dyDescent="0.3">
      <c r="A2289" s="19">
        <v>42452</v>
      </c>
      <c r="B2289" s="20">
        <v>15887.75</v>
      </c>
      <c r="C2289" s="20">
        <v>15884.25</v>
      </c>
      <c r="D2289" s="20">
        <v>15919.6</v>
      </c>
      <c r="E2289" s="20">
        <v>15799.95</v>
      </c>
      <c r="F2289" s="20" t="s">
        <v>1915</v>
      </c>
      <c r="G2289" s="21">
        <v>-3.0000000000000001E-3</v>
      </c>
      <c r="H2289">
        <f t="shared" si="41"/>
        <v>2.2034405149755262E-4</v>
      </c>
    </row>
    <row r="2290" spans="1:8" x14ac:dyDescent="0.3">
      <c r="A2290" s="26">
        <v>42457</v>
      </c>
      <c r="B2290" s="27">
        <v>15604.9</v>
      </c>
      <c r="C2290" s="27">
        <v>15867.75</v>
      </c>
      <c r="D2290" s="27">
        <v>15890.7</v>
      </c>
      <c r="E2290" s="27">
        <v>15522.2</v>
      </c>
      <c r="F2290" s="27" t="s">
        <v>1916</v>
      </c>
      <c r="G2290" s="28">
        <v>-1.78E-2</v>
      </c>
      <c r="H2290">
        <f t="shared" si="41"/>
        <v>-1.6565045453829332E-2</v>
      </c>
    </row>
    <row r="2291" spans="1:8" x14ac:dyDescent="0.3">
      <c r="A2291" s="19">
        <v>42458</v>
      </c>
      <c r="B2291" s="20">
        <v>15666.25</v>
      </c>
      <c r="C2291" s="20">
        <v>15583.1</v>
      </c>
      <c r="D2291" s="20">
        <v>15774.1</v>
      </c>
      <c r="E2291" s="20">
        <v>15580.8</v>
      </c>
      <c r="F2291" s="20" t="s">
        <v>1917</v>
      </c>
      <c r="G2291" s="21">
        <v>3.8999999999999998E-3</v>
      </c>
      <c r="H2291">
        <f t="shared" si="41"/>
        <v>5.3359087729655608E-3</v>
      </c>
    </row>
    <row r="2292" spans="1:8" x14ac:dyDescent="0.3">
      <c r="A2292" s="26">
        <v>42459</v>
      </c>
      <c r="B2292" s="27">
        <v>16134.85</v>
      </c>
      <c r="C2292" s="27">
        <v>15829.6</v>
      </c>
      <c r="D2292" s="27">
        <v>16167.5</v>
      </c>
      <c r="E2292" s="27">
        <v>15762.2</v>
      </c>
      <c r="F2292" s="27" t="s">
        <v>1918</v>
      </c>
      <c r="G2292" s="28">
        <v>2.9899999999999999E-2</v>
      </c>
      <c r="H2292" s="15">
        <f t="shared" si="41"/>
        <v>1.9283494213372415E-2</v>
      </c>
    </row>
    <row r="2293" spans="1:8" x14ac:dyDescent="0.3">
      <c r="A2293" s="19">
        <v>42460</v>
      </c>
      <c r="B2293" s="20">
        <v>16141.65</v>
      </c>
      <c r="C2293" s="20">
        <v>16134.4</v>
      </c>
      <c r="D2293" s="20">
        <v>16282.75</v>
      </c>
      <c r="E2293" s="20">
        <v>16062.05</v>
      </c>
      <c r="F2293" s="20" t="s">
        <v>1919</v>
      </c>
      <c r="G2293" s="21">
        <v>4.0000000000000002E-4</v>
      </c>
      <c r="H2293">
        <f t="shared" si="41"/>
        <v>4.4935045616818726E-4</v>
      </c>
    </row>
    <row r="2294" spans="1:8" x14ac:dyDescent="0.3">
      <c r="A2294" s="26">
        <v>42461</v>
      </c>
      <c r="B2294" s="27">
        <v>16174.9</v>
      </c>
      <c r="C2294" s="27">
        <v>16099.65</v>
      </c>
      <c r="D2294" s="27">
        <v>16235.8</v>
      </c>
      <c r="E2294" s="27">
        <v>16020.6</v>
      </c>
      <c r="F2294" s="27" t="s">
        <v>1920</v>
      </c>
      <c r="G2294" s="28">
        <v>2.0999999999999999E-3</v>
      </c>
      <c r="H2294">
        <f t="shared" si="41"/>
        <v>4.6740146524924453E-3</v>
      </c>
    </row>
    <row r="2295" spans="1:8" x14ac:dyDescent="0.3">
      <c r="A2295" s="19">
        <v>42464</v>
      </c>
      <c r="B2295" s="20">
        <v>16190.6</v>
      </c>
      <c r="C2295" s="20">
        <v>16236.9</v>
      </c>
      <c r="D2295" s="20">
        <v>16278.5</v>
      </c>
      <c r="E2295" s="20">
        <v>16046.5</v>
      </c>
      <c r="F2295" s="20" t="s">
        <v>1921</v>
      </c>
      <c r="G2295" s="21">
        <v>1E-3</v>
      </c>
      <c r="H2295">
        <f t="shared" si="41"/>
        <v>-2.8515295407374112E-3</v>
      </c>
    </row>
    <row r="2296" spans="1:8" x14ac:dyDescent="0.3">
      <c r="A2296" s="26">
        <v>42465</v>
      </c>
      <c r="B2296" s="27">
        <v>15695</v>
      </c>
      <c r="C2296" s="27">
        <v>16127.45</v>
      </c>
      <c r="D2296" s="27">
        <v>16147.15</v>
      </c>
      <c r="E2296" s="27">
        <v>15659.75</v>
      </c>
      <c r="F2296" s="27" t="s">
        <v>1922</v>
      </c>
      <c r="G2296" s="28">
        <v>-3.0599999999999999E-2</v>
      </c>
      <c r="H2296" s="15">
        <f t="shared" si="41"/>
        <v>-2.6814530505442628E-2</v>
      </c>
    </row>
    <row r="2297" spans="1:8" x14ac:dyDescent="0.3">
      <c r="A2297" s="19">
        <v>42466</v>
      </c>
      <c r="B2297" s="20">
        <v>15636.95</v>
      </c>
      <c r="C2297" s="20">
        <v>15750.15</v>
      </c>
      <c r="D2297" s="20">
        <v>15768.55</v>
      </c>
      <c r="E2297" s="20">
        <v>15578.55</v>
      </c>
      <c r="F2297" s="20" t="s">
        <v>1923</v>
      </c>
      <c r="G2297" s="21">
        <v>-3.7000000000000002E-3</v>
      </c>
      <c r="H2297">
        <f t="shared" si="41"/>
        <v>-7.1872331374621141E-3</v>
      </c>
    </row>
    <row r="2298" spans="1:8" x14ac:dyDescent="0.3">
      <c r="A2298" s="26">
        <v>42467</v>
      </c>
      <c r="B2298" s="27">
        <v>15530.75</v>
      </c>
      <c r="C2298" s="27">
        <v>15668.95</v>
      </c>
      <c r="D2298" s="27">
        <v>15726.6</v>
      </c>
      <c r="E2298" s="27">
        <v>15458.05</v>
      </c>
      <c r="F2298" s="27" t="s">
        <v>1924</v>
      </c>
      <c r="G2298" s="28">
        <v>-6.7999999999999996E-3</v>
      </c>
      <c r="H2298">
        <f t="shared" si="41"/>
        <v>-8.8199911289525285E-3</v>
      </c>
    </row>
    <row r="2299" spans="1:8" x14ac:dyDescent="0.3">
      <c r="A2299" s="19">
        <v>42468</v>
      </c>
      <c r="B2299" s="20">
        <v>15568.35</v>
      </c>
      <c r="C2299" s="20">
        <v>15519.3</v>
      </c>
      <c r="D2299" s="20">
        <v>15642.7</v>
      </c>
      <c r="E2299" s="20">
        <v>15483.05</v>
      </c>
      <c r="F2299" s="20" t="s">
        <v>1925</v>
      </c>
      <c r="G2299" s="21">
        <v>2.3999999999999998E-3</v>
      </c>
      <c r="H2299">
        <f t="shared" si="41"/>
        <v>3.1605806962943621E-3</v>
      </c>
    </row>
    <row r="2300" spans="1:8" x14ac:dyDescent="0.3">
      <c r="A2300" s="26">
        <v>42471</v>
      </c>
      <c r="B2300" s="27">
        <v>15818.5</v>
      </c>
      <c r="C2300" s="27">
        <v>15623.35</v>
      </c>
      <c r="D2300" s="27">
        <v>15853.85</v>
      </c>
      <c r="E2300" s="27">
        <v>15440.25</v>
      </c>
      <c r="F2300" s="27" t="s">
        <v>1926</v>
      </c>
      <c r="G2300" s="28">
        <v>1.61E-2</v>
      </c>
      <c r="H2300">
        <f t="shared" si="41"/>
        <v>1.2490919041050711E-2</v>
      </c>
    </row>
    <row r="2301" spans="1:8" x14ac:dyDescent="0.3">
      <c r="A2301" s="19">
        <v>42472</v>
      </c>
      <c r="B2301" s="20">
        <v>15880.2</v>
      </c>
      <c r="C2301" s="20">
        <v>15809.1</v>
      </c>
      <c r="D2301" s="20">
        <v>15958.8</v>
      </c>
      <c r="E2301" s="20">
        <v>15794.15</v>
      </c>
      <c r="F2301" s="20" t="s">
        <v>1927</v>
      </c>
      <c r="G2301" s="21">
        <v>3.8999999999999998E-3</v>
      </c>
      <c r="H2301">
        <f t="shared" si="41"/>
        <v>4.4974097197184133E-3</v>
      </c>
    </row>
    <row r="2302" spans="1:8" x14ac:dyDescent="0.3">
      <c r="A2302" s="26">
        <v>42473</v>
      </c>
      <c r="B2302" s="27">
        <v>16278.55</v>
      </c>
      <c r="C2302" s="27">
        <v>16087.95</v>
      </c>
      <c r="D2302" s="27">
        <v>16349.7</v>
      </c>
      <c r="E2302" s="27">
        <v>16080.55</v>
      </c>
      <c r="F2302" s="27" t="s">
        <v>1928</v>
      </c>
      <c r="G2302" s="28">
        <v>2.5100000000000001E-2</v>
      </c>
      <c r="H2302">
        <f t="shared" si="41"/>
        <v>1.184737645256223E-2</v>
      </c>
    </row>
    <row r="2303" spans="1:8" x14ac:dyDescent="0.3">
      <c r="A2303" s="19">
        <v>42478</v>
      </c>
      <c r="B2303" s="20">
        <v>16222.7</v>
      </c>
      <c r="C2303" s="20">
        <v>16328.7</v>
      </c>
      <c r="D2303" s="20">
        <v>16330.55</v>
      </c>
      <c r="E2303" s="20">
        <v>16011.9</v>
      </c>
      <c r="F2303" s="20" t="s">
        <v>1929</v>
      </c>
      <c r="G2303" s="21">
        <v>-3.3999999999999998E-3</v>
      </c>
      <c r="H2303">
        <f t="shared" si="41"/>
        <v>-6.4916374236773282E-3</v>
      </c>
    </row>
    <row r="2304" spans="1:8" x14ac:dyDescent="0.3">
      <c r="A2304" s="26">
        <v>42480</v>
      </c>
      <c r="B2304" s="27">
        <v>16349.7</v>
      </c>
      <c r="C2304" s="27">
        <v>16299.5</v>
      </c>
      <c r="D2304" s="27">
        <v>16386.349999999999</v>
      </c>
      <c r="E2304" s="27">
        <v>16160.55</v>
      </c>
      <c r="F2304" s="27" t="s">
        <v>1930</v>
      </c>
      <c r="G2304" s="28">
        <v>7.7999999999999996E-3</v>
      </c>
      <c r="H2304">
        <f t="shared" si="41"/>
        <v>3.0798490751250485E-3</v>
      </c>
    </row>
    <row r="2305" spans="1:8" x14ac:dyDescent="0.3">
      <c r="A2305" s="19">
        <v>42481</v>
      </c>
      <c r="B2305" s="20">
        <v>16637.150000000001</v>
      </c>
      <c r="C2305" s="20">
        <v>16526.55</v>
      </c>
      <c r="D2305" s="20">
        <v>16769.55</v>
      </c>
      <c r="E2305" s="20">
        <v>16526.55</v>
      </c>
      <c r="F2305" s="20" t="s">
        <v>1931</v>
      </c>
      <c r="G2305" s="21">
        <v>1.7600000000000001E-2</v>
      </c>
      <c r="H2305">
        <f t="shared" si="41"/>
        <v>6.692261845333853E-3</v>
      </c>
    </row>
    <row r="2306" spans="1:8" x14ac:dyDescent="0.3">
      <c r="A2306" s="26">
        <v>42482</v>
      </c>
      <c r="B2306" s="27">
        <v>16703.400000000001</v>
      </c>
      <c r="C2306" s="27">
        <v>16641.05</v>
      </c>
      <c r="D2306" s="27">
        <v>16755.849999999999</v>
      </c>
      <c r="E2306" s="27">
        <v>16549.099999999999</v>
      </c>
      <c r="F2306" s="27" t="s">
        <v>1932</v>
      </c>
      <c r="G2306" s="28">
        <v>4.0000000000000001E-3</v>
      </c>
      <c r="H2306">
        <f t="shared" si="41"/>
        <v>3.7467587682268959E-3</v>
      </c>
    </row>
    <row r="2307" spans="1:8" x14ac:dyDescent="0.3">
      <c r="A2307" s="19">
        <v>42485</v>
      </c>
      <c r="B2307" s="20">
        <v>16678.650000000001</v>
      </c>
      <c r="C2307" s="20">
        <v>16746.95</v>
      </c>
      <c r="D2307" s="20">
        <v>16767.900000000001</v>
      </c>
      <c r="E2307" s="20">
        <v>16605</v>
      </c>
      <c r="F2307" s="20" t="s">
        <v>1933</v>
      </c>
      <c r="G2307" s="21">
        <v>-1.5E-3</v>
      </c>
      <c r="H2307">
        <f t="shared" si="41"/>
        <v>-4.0783545660552679E-3</v>
      </c>
    </row>
    <row r="2308" spans="1:8" x14ac:dyDescent="0.3">
      <c r="A2308" s="26">
        <v>42486</v>
      </c>
      <c r="B2308" s="27">
        <v>17002.55</v>
      </c>
      <c r="C2308" s="27">
        <v>16647.75</v>
      </c>
      <c r="D2308" s="27">
        <v>17029.849999999999</v>
      </c>
      <c r="E2308" s="27">
        <v>16572</v>
      </c>
      <c r="F2308" s="27" t="s">
        <v>1934</v>
      </c>
      <c r="G2308" s="28">
        <v>1.9400000000000001E-2</v>
      </c>
      <c r="H2308" s="15">
        <f t="shared" si="41"/>
        <v>2.1312189334895062E-2</v>
      </c>
    </row>
    <row r="2309" spans="1:8" x14ac:dyDescent="0.3">
      <c r="A2309" s="19">
        <v>42487</v>
      </c>
      <c r="B2309" s="20">
        <v>16872.95</v>
      </c>
      <c r="C2309" s="20">
        <v>16869.349999999999</v>
      </c>
      <c r="D2309" s="20">
        <v>16995</v>
      </c>
      <c r="E2309" s="20">
        <v>16827.349999999999</v>
      </c>
      <c r="F2309" s="20" t="s">
        <v>1935</v>
      </c>
      <c r="G2309" s="21">
        <v>-7.6E-3</v>
      </c>
      <c r="H2309">
        <f t="shared" si="41"/>
        <v>2.1340478441683782E-4</v>
      </c>
    </row>
    <row r="2310" spans="1:8" x14ac:dyDescent="0.3">
      <c r="A2310" s="26">
        <v>42488</v>
      </c>
      <c r="B2310" s="27">
        <v>16716.900000000001</v>
      </c>
      <c r="C2310" s="27">
        <v>16885.8</v>
      </c>
      <c r="D2310" s="27">
        <v>17023.349999999999</v>
      </c>
      <c r="E2310" s="27">
        <v>16692.7</v>
      </c>
      <c r="F2310" s="27" t="s">
        <v>1936</v>
      </c>
      <c r="G2310" s="28">
        <v>-9.1999999999999998E-3</v>
      </c>
      <c r="H2310">
        <f t="shared" si="41"/>
        <v>-1.0002487297018667E-2</v>
      </c>
    </row>
    <row r="2311" spans="1:8" x14ac:dyDescent="0.3">
      <c r="A2311" s="19">
        <v>42489</v>
      </c>
      <c r="B2311" s="20">
        <v>16795</v>
      </c>
      <c r="C2311" s="20">
        <v>16712.95</v>
      </c>
      <c r="D2311" s="20">
        <v>16841.3</v>
      </c>
      <c r="E2311" s="20">
        <v>16527.55</v>
      </c>
      <c r="F2311" s="20" t="s">
        <v>1937</v>
      </c>
      <c r="G2311" s="21">
        <v>4.7000000000000002E-3</v>
      </c>
      <c r="H2311">
        <f t="shared" ref="H2311:H2374" si="42">(B2311-C2311)/C2311</f>
        <v>4.9093666887054209E-3</v>
      </c>
    </row>
    <row r="2312" spans="1:8" x14ac:dyDescent="0.3">
      <c r="A2312" s="26">
        <v>42492</v>
      </c>
      <c r="B2312" s="27">
        <v>16543</v>
      </c>
      <c r="C2312" s="27">
        <v>16614</v>
      </c>
      <c r="D2312" s="27">
        <v>16674.150000000001</v>
      </c>
      <c r="E2312" s="27">
        <v>16519.55</v>
      </c>
      <c r="F2312" s="27" t="s">
        <v>1938</v>
      </c>
      <c r="G2312" s="28">
        <v>-1.4999999999999999E-2</v>
      </c>
      <c r="H2312">
        <f t="shared" si="42"/>
        <v>-4.2735042735042739E-3</v>
      </c>
    </row>
    <row r="2313" spans="1:8" x14ac:dyDescent="0.3">
      <c r="A2313" s="19">
        <v>42493</v>
      </c>
      <c r="B2313" s="20">
        <v>16388.7</v>
      </c>
      <c r="C2313" s="20">
        <v>16570.75</v>
      </c>
      <c r="D2313" s="20">
        <v>16719.400000000001</v>
      </c>
      <c r="E2313" s="20">
        <v>16358.4</v>
      </c>
      <c r="F2313" s="20" t="s">
        <v>1939</v>
      </c>
      <c r="G2313" s="21">
        <v>-9.2999999999999992E-3</v>
      </c>
      <c r="H2313">
        <f t="shared" si="42"/>
        <v>-1.0986225729070759E-2</v>
      </c>
    </row>
    <row r="2314" spans="1:8" x14ac:dyDescent="0.3">
      <c r="A2314" s="26">
        <v>42494</v>
      </c>
      <c r="B2314" s="27">
        <v>16274.25</v>
      </c>
      <c r="C2314" s="27">
        <v>16320.1</v>
      </c>
      <c r="D2314" s="27">
        <v>16465.599999999999</v>
      </c>
      <c r="E2314" s="27">
        <v>16250.5</v>
      </c>
      <c r="F2314" s="27" t="s">
        <v>1940</v>
      </c>
      <c r="G2314" s="28">
        <v>-7.0000000000000001E-3</v>
      </c>
      <c r="H2314">
        <f t="shared" si="42"/>
        <v>-2.8094190599322532E-3</v>
      </c>
    </row>
    <row r="2315" spans="1:8" x14ac:dyDescent="0.3">
      <c r="A2315" s="19">
        <v>42495</v>
      </c>
      <c r="B2315" s="20">
        <v>16281</v>
      </c>
      <c r="C2315" s="20">
        <v>16292.4</v>
      </c>
      <c r="D2315" s="20">
        <v>16398.25</v>
      </c>
      <c r="E2315" s="20">
        <v>16193.7</v>
      </c>
      <c r="F2315" s="20" t="s">
        <v>1941</v>
      </c>
      <c r="G2315" s="21">
        <v>4.0000000000000002E-4</v>
      </c>
      <c r="H2315">
        <f t="shared" si="42"/>
        <v>-6.9971274950281334E-4</v>
      </c>
    </row>
    <row r="2316" spans="1:8" x14ac:dyDescent="0.3">
      <c r="A2316" s="26">
        <v>42496</v>
      </c>
      <c r="B2316" s="27">
        <v>16296.6</v>
      </c>
      <c r="C2316" s="27">
        <v>16264.45</v>
      </c>
      <c r="D2316" s="27">
        <v>16346.25</v>
      </c>
      <c r="E2316" s="27">
        <v>16186.25</v>
      </c>
      <c r="F2316" s="27" t="s">
        <v>1942</v>
      </c>
      <c r="G2316" s="28">
        <v>1E-3</v>
      </c>
      <c r="H2316">
        <f t="shared" si="42"/>
        <v>1.9767037926274565E-3</v>
      </c>
    </row>
    <row r="2317" spans="1:8" x14ac:dyDescent="0.3">
      <c r="A2317" s="19">
        <v>42499</v>
      </c>
      <c r="B2317" s="20">
        <v>16686.099999999999</v>
      </c>
      <c r="C2317" s="20">
        <v>16357</v>
      </c>
      <c r="D2317" s="20">
        <v>16712.900000000001</v>
      </c>
      <c r="E2317" s="20">
        <v>16357</v>
      </c>
      <c r="F2317" s="20" t="s">
        <v>1943</v>
      </c>
      <c r="G2317" s="21">
        <v>2.3900000000000001E-2</v>
      </c>
      <c r="H2317" s="15">
        <f t="shared" si="42"/>
        <v>2.0119826374029377E-2</v>
      </c>
    </row>
    <row r="2318" spans="1:8" x14ac:dyDescent="0.3">
      <c r="A2318" s="26">
        <v>42500</v>
      </c>
      <c r="B2318" s="27">
        <v>16784.95</v>
      </c>
      <c r="C2318" s="27">
        <v>16710.05</v>
      </c>
      <c r="D2318" s="27">
        <v>16812.2</v>
      </c>
      <c r="E2318" s="27">
        <v>16613.900000000001</v>
      </c>
      <c r="F2318" s="27" t="s">
        <v>1944</v>
      </c>
      <c r="G2318" s="28">
        <v>5.8999999999999999E-3</v>
      </c>
      <c r="H2318">
        <f t="shared" si="42"/>
        <v>4.4823324885324379E-3</v>
      </c>
    </row>
    <row r="2319" spans="1:8" x14ac:dyDescent="0.3">
      <c r="A2319" s="19">
        <v>42501</v>
      </c>
      <c r="B2319" s="20">
        <v>16754.45</v>
      </c>
      <c r="C2319" s="20">
        <v>16544.25</v>
      </c>
      <c r="D2319" s="20">
        <v>16861.95</v>
      </c>
      <c r="E2319" s="20">
        <v>16518.75</v>
      </c>
      <c r="F2319" s="20" t="s">
        <v>1945</v>
      </c>
      <c r="G2319" s="21">
        <v>-1.8E-3</v>
      </c>
      <c r="H2319">
        <f t="shared" si="42"/>
        <v>1.2705320579657628E-2</v>
      </c>
    </row>
    <row r="2320" spans="1:8" x14ac:dyDescent="0.3">
      <c r="A2320" s="26">
        <v>42502</v>
      </c>
      <c r="B2320" s="27">
        <v>16923.7</v>
      </c>
      <c r="C2320" s="27">
        <v>16881.25</v>
      </c>
      <c r="D2320" s="27">
        <v>16962</v>
      </c>
      <c r="E2320" s="27">
        <v>16779.5</v>
      </c>
      <c r="F2320" s="27" t="s">
        <v>1946</v>
      </c>
      <c r="G2320" s="28">
        <v>1.01E-2</v>
      </c>
      <c r="H2320">
        <f t="shared" si="42"/>
        <v>2.5146242132543933E-3</v>
      </c>
    </row>
    <row r="2321" spans="1:8" x14ac:dyDescent="0.3">
      <c r="A2321" s="19">
        <v>42503</v>
      </c>
      <c r="B2321" s="20">
        <v>16716.900000000001</v>
      </c>
      <c r="C2321" s="20">
        <v>16891.7</v>
      </c>
      <c r="D2321" s="20">
        <v>16891.7</v>
      </c>
      <c r="E2321" s="20">
        <v>16594.55</v>
      </c>
      <c r="F2321" s="20" t="s">
        <v>1947</v>
      </c>
      <c r="G2321" s="21">
        <v>-1.2200000000000001E-2</v>
      </c>
      <c r="H2321">
        <f t="shared" si="42"/>
        <v>-1.0348277556432998E-2</v>
      </c>
    </row>
    <row r="2322" spans="1:8" x14ac:dyDescent="0.3">
      <c r="A2322" s="26">
        <v>42506</v>
      </c>
      <c r="B2322" s="27">
        <v>16737.55</v>
      </c>
      <c r="C2322" s="27">
        <v>16744.150000000001</v>
      </c>
      <c r="D2322" s="27">
        <v>16780.05</v>
      </c>
      <c r="E2322" s="27">
        <v>16431.650000000001</v>
      </c>
      <c r="F2322" s="27" t="s">
        <v>1948</v>
      </c>
      <c r="G2322" s="28">
        <v>1.1999999999999999E-3</v>
      </c>
      <c r="H2322">
        <f t="shared" si="42"/>
        <v>-3.9416751522186448E-4</v>
      </c>
    </row>
    <row r="2323" spans="1:8" x14ac:dyDescent="0.3">
      <c r="A2323" s="19">
        <v>42507</v>
      </c>
      <c r="B2323" s="20">
        <v>16762.75</v>
      </c>
      <c r="C2323" s="20">
        <v>16818.400000000001</v>
      </c>
      <c r="D2323" s="20">
        <v>16903.349999999999</v>
      </c>
      <c r="E2323" s="20">
        <v>16738.7</v>
      </c>
      <c r="F2323" s="20" t="s">
        <v>1949</v>
      </c>
      <c r="G2323" s="21">
        <v>1.5E-3</v>
      </c>
      <c r="H2323">
        <f t="shared" si="42"/>
        <v>-3.3088759929601774E-3</v>
      </c>
    </row>
    <row r="2324" spans="1:8" x14ac:dyDescent="0.3">
      <c r="A2324" s="26">
        <v>42508</v>
      </c>
      <c r="B2324" s="27">
        <v>16728.95</v>
      </c>
      <c r="C2324" s="27">
        <v>16671.7</v>
      </c>
      <c r="D2324" s="27">
        <v>16759.05</v>
      </c>
      <c r="E2324" s="27">
        <v>16556.599999999999</v>
      </c>
      <c r="F2324" s="27" t="s">
        <v>1950</v>
      </c>
      <c r="G2324" s="28">
        <v>-2E-3</v>
      </c>
      <c r="H2324">
        <f t="shared" si="42"/>
        <v>3.4339629431911563E-3</v>
      </c>
    </row>
    <row r="2325" spans="1:8" x14ac:dyDescent="0.3">
      <c r="A2325" s="19">
        <v>42509</v>
      </c>
      <c r="B2325" s="20">
        <v>16565.25</v>
      </c>
      <c r="C2325" s="20">
        <v>16725.45</v>
      </c>
      <c r="D2325" s="20">
        <v>16726.150000000001</v>
      </c>
      <c r="E2325" s="20">
        <v>16535.75</v>
      </c>
      <c r="F2325" s="20" t="s">
        <v>1951</v>
      </c>
      <c r="G2325" s="21">
        <v>-9.7999999999999997E-3</v>
      </c>
      <c r="H2325">
        <f t="shared" si="42"/>
        <v>-9.5782176264316184E-3</v>
      </c>
    </row>
    <row r="2326" spans="1:8" x14ac:dyDescent="0.3">
      <c r="A2326" s="26">
        <v>42510</v>
      </c>
      <c r="B2326" s="27">
        <v>16481.45</v>
      </c>
      <c r="C2326" s="27">
        <v>16600.8</v>
      </c>
      <c r="D2326" s="27">
        <v>16623.2</v>
      </c>
      <c r="E2326" s="27">
        <v>16455.400000000001</v>
      </c>
      <c r="F2326" s="27" t="s">
        <v>1952</v>
      </c>
      <c r="G2326" s="28">
        <v>-5.1000000000000004E-3</v>
      </c>
      <c r="H2326">
        <f t="shared" si="42"/>
        <v>-7.189412558430832E-3</v>
      </c>
    </row>
    <row r="2327" spans="1:8" x14ac:dyDescent="0.3">
      <c r="A2327" s="19">
        <v>42513</v>
      </c>
      <c r="B2327" s="20">
        <v>16407.55</v>
      </c>
      <c r="C2327" s="20">
        <v>16560.150000000001</v>
      </c>
      <c r="D2327" s="20">
        <v>16604.150000000001</v>
      </c>
      <c r="E2327" s="20">
        <v>16368</v>
      </c>
      <c r="F2327" s="20" t="s">
        <v>1953</v>
      </c>
      <c r="G2327" s="21">
        <v>-4.4999999999999997E-3</v>
      </c>
      <c r="H2327">
        <f t="shared" si="42"/>
        <v>-9.214892377182704E-3</v>
      </c>
    </row>
    <row r="2328" spans="1:8" x14ac:dyDescent="0.3">
      <c r="A2328" s="26">
        <v>42514</v>
      </c>
      <c r="B2328" s="27">
        <v>16456.650000000001</v>
      </c>
      <c r="C2328" s="27">
        <v>16422.349999999999</v>
      </c>
      <c r="D2328" s="27">
        <v>16501.05</v>
      </c>
      <c r="E2328" s="27">
        <v>16368.6</v>
      </c>
      <c r="F2328" s="27" t="s">
        <v>1954</v>
      </c>
      <c r="G2328" s="28">
        <v>3.0000000000000001E-3</v>
      </c>
      <c r="H2328">
        <f t="shared" si="42"/>
        <v>2.0886170371477233E-3</v>
      </c>
    </row>
    <row r="2329" spans="1:8" x14ac:dyDescent="0.3">
      <c r="A2329" s="19">
        <v>42515</v>
      </c>
      <c r="B2329" s="20">
        <v>16997.45</v>
      </c>
      <c r="C2329" s="20">
        <v>16600.650000000001</v>
      </c>
      <c r="D2329" s="20">
        <v>17025.849999999999</v>
      </c>
      <c r="E2329" s="20">
        <v>16599.05</v>
      </c>
      <c r="F2329" s="20" t="s">
        <v>1637</v>
      </c>
      <c r="G2329" s="21">
        <v>3.2899999999999999E-2</v>
      </c>
      <c r="H2329" s="15">
        <f t="shared" si="42"/>
        <v>2.3902678509576385E-2</v>
      </c>
    </row>
    <row r="2330" spans="1:8" x14ac:dyDescent="0.3">
      <c r="A2330" s="26">
        <v>42516</v>
      </c>
      <c r="B2330" s="27">
        <v>17359.3</v>
      </c>
      <c r="C2330" s="27">
        <v>17037.599999999999</v>
      </c>
      <c r="D2330" s="27">
        <v>17424.05</v>
      </c>
      <c r="E2330" s="27">
        <v>16971.349999999999</v>
      </c>
      <c r="F2330" s="27" t="s">
        <v>1955</v>
      </c>
      <c r="G2330" s="28">
        <v>2.1299999999999999E-2</v>
      </c>
      <c r="H2330" s="15">
        <f t="shared" si="42"/>
        <v>1.8881767385077755E-2</v>
      </c>
    </row>
    <row r="2331" spans="1:8" x14ac:dyDescent="0.3">
      <c r="A2331" s="19">
        <v>42517</v>
      </c>
      <c r="B2331" s="20">
        <v>17511.8</v>
      </c>
      <c r="C2331" s="20">
        <v>17348.349999999999</v>
      </c>
      <c r="D2331" s="20">
        <v>17543.3</v>
      </c>
      <c r="E2331" s="20">
        <v>17327.650000000001</v>
      </c>
      <c r="F2331" s="20" t="s">
        <v>1956</v>
      </c>
      <c r="G2331" s="21">
        <v>8.8000000000000005E-3</v>
      </c>
      <c r="H2331">
        <f t="shared" si="42"/>
        <v>9.421645286151175E-3</v>
      </c>
    </row>
    <row r="2332" spans="1:8" x14ac:dyDescent="0.3">
      <c r="A2332" s="26">
        <v>42520</v>
      </c>
      <c r="B2332" s="27">
        <v>17520.650000000001</v>
      </c>
      <c r="C2332" s="27">
        <v>17580.849999999999</v>
      </c>
      <c r="D2332" s="27">
        <v>17666.05</v>
      </c>
      <c r="E2332" s="27">
        <v>17484.8</v>
      </c>
      <c r="F2332" s="27" t="s">
        <v>1957</v>
      </c>
      <c r="G2332" s="28">
        <v>5.0000000000000001E-4</v>
      </c>
      <c r="H2332">
        <f t="shared" si="42"/>
        <v>-3.4241802870735544E-3</v>
      </c>
    </row>
    <row r="2333" spans="1:8" x14ac:dyDescent="0.3">
      <c r="A2333" s="19">
        <v>42521</v>
      </c>
      <c r="B2333" s="20">
        <v>17620.900000000001</v>
      </c>
      <c r="C2333" s="20">
        <v>17615.099999999999</v>
      </c>
      <c r="D2333" s="20">
        <v>17648.25</v>
      </c>
      <c r="E2333" s="20">
        <v>17462.2</v>
      </c>
      <c r="F2333" s="20" t="s">
        <v>1958</v>
      </c>
      <c r="G2333" s="21">
        <v>5.7000000000000002E-3</v>
      </c>
      <c r="H2333">
        <f t="shared" si="42"/>
        <v>3.2926296189081589E-4</v>
      </c>
    </row>
    <row r="2334" spans="1:8" x14ac:dyDescent="0.3">
      <c r="A2334" s="26">
        <v>42522</v>
      </c>
      <c r="B2334" s="27">
        <v>17423.45</v>
      </c>
      <c r="C2334" s="27">
        <v>17670.849999999999</v>
      </c>
      <c r="D2334" s="27">
        <v>17670.849999999999</v>
      </c>
      <c r="E2334" s="27">
        <v>17392.849999999999</v>
      </c>
      <c r="F2334" s="27" t="s">
        <v>1959</v>
      </c>
      <c r="G2334" s="28">
        <v>-1.12E-2</v>
      </c>
      <c r="H2334">
        <f t="shared" si="42"/>
        <v>-1.4000458382024511E-2</v>
      </c>
    </row>
    <row r="2335" spans="1:8" x14ac:dyDescent="0.3">
      <c r="A2335" s="19">
        <v>42523</v>
      </c>
      <c r="B2335" s="20">
        <v>17567.8</v>
      </c>
      <c r="C2335" s="20">
        <v>17405.150000000001</v>
      </c>
      <c r="D2335" s="20">
        <v>17596.400000000001</v>
      </c>
      <c r="E2335" s="20">
        <v>17350.45</v>
      </c>
      <c r="F2335" s="20" t="s">
        <v>1960</v>
      </c>
      <c r="G2335" s="21">
        <v>8.3000000000000001E-3</v>
      </c>
      <c r="H2335">
        <f t="shared" si="42"/>
        <v>9.3449352634132881E-3</v>
      </c>
    </row>
    <row r="2336" spans="1:8" x14ac:dyDescent="0.3">
      <c r="A2336" s="26">
        <v>42524</v>
      </c>
      <c r="B2336" s="27">
        <v>17680.8</v>
      </c>
      <c r="C2336" s="27">
        <v>17657.2</v>
      </c>
      <c r="D2336" s="27">
        <v>17762.05</v>
      </c>
      <c r="E2336" s="27">
        <v>17649.05</v>
      </c>
      <c r="F2336" s="27" t="s">
        <v>1961</v>
      </c>
      <c r="G2336" s="28">
        <v>6.4000000000000003E-3</v>
      </c>
      <c r="H2336">
        <f t="shared" si="42"/>
        <v>1.3365652538340476E-3</v>
      </c>
    </row>
    <row r="2337" spans="1:8" x14ac:dyDescent="0.3">
      <c r="A2337" s="19">
        <v>42527</v>
      </c>
      <c r="B2337" s="20">
        <v>17671.400000000001</v>
      </c>
      <c r="C2337" s="20">
        <v>17710.45</v>
      </c>
      <c r="D2337" s="20">
        <v>17754.150000000001</v>
      </c>
      <c r="E2337" s="20">
        <v>17636.900000000001</v>
      </c>
      <c r="F2337" s="20" t="s">
        <v>1962</v>
      </c>
      <c r="G2337" s="21">
        <v>-5.0000000000000001E-4</v>
      </c>
      <c r="H2337">
        <f t="shared" si="42"/>
        <v>-2.2049129186440361E-3</v>
      </c>
    </row>
    <row r="2338" spans="1:8" x14ac:dyDescent="0.3">
      <c r="A2338" s="26">
        <v>42528</v>
      </c>
      <c r="B2338" s="27">
        <v>17948.150000000001</v>
      </c>
      <c r="C2338" s="27">
        <v>17796.55</v>
      </c>
      <c r="D2338" s="27">
        <v>18000.95</v>
      </c>
      <c r="E2338" s="27">
        <v>17713.349999999999</v>
      </c>
      <c r="F2338" s="27" t="s">
        <v>1963</v>
      </c>
      <c r="G2338" s="28">
        <v>1.5699999999999999E-2</v>
      </c>
      <c r="H2338">
        <f t="shared" si="42"/>
        <v>8.5185049911360462E-3</v>
      </c>
    </row>
    <row r="2339" spans="1:8" x14ac:dyDescent="0.3">
      <c r="A2339" s="19">
        <v>42529</v>
      </c>
      <c r="B2339" s="20">
        <v>17946.8</v>
      </c>
      <c r="C2339" s="20">
        <v>17976.25</v>
      </c>
      <c r="D2339" s="20">
        <v>17995.8</v>
      </c>
      <c r="E2339" s="20">
        <v>17855.2</v>
      </c>
      <c r="F2339" s="20" t="s">
        <v>1964</v>
      </c>
      <c r="G2339" s="21">
        <v>-1E-4</v>
      </c>
      <c r="H2339">
        <f t="shared" si="42"/>
        <v>-1.6382727209512957E-3</v>
      </c>
    </row>
    <row r="2340" spans="1:8" x14ac:dyDescent="0.3">
      <c r="A2340" s="26">
        <v>42530</v>
      </c>
      <c r="B2340" s="27">
        <v>17887.7</v>
      </c>
      <c r="C2340" s="27">
        <v>17955.8</v>
      </c>
      <c r="D2340" s="27">
        <v>17986.150000000001</v>
      </c>
      <c r="E2340" s="27">
        <v>17801.55</v>
      </c>
      <c r="F2340" s="27" t="s">
        <v>1965</v>
      </c>
      <c r="G2340" s="28">
        <v>-3.3E-3</v>
      </c>
      <c r="H2340">
        <f t="shared" si="42"/>
        <v>-3.7926463872396967E-3</v>
      </c>
    </row>
    <row r="2341" spans="1:8" x14ac:dyDescent="0.3">
      <c r="A2341" s="19">
        <v>42531</v>
      </c>
      <c r="B2341" s="20">
        <v>17828.599999999999</v>
      </c>
      <c r="C2341" s="20">
        <v>17830.2</v>
      </c>
      <c r="D2341" s="20">
        <v>18051.5</v>
      </c>
      <c r="E2341" s="20">
        <v>17815.25</v>
      </c>
      <c r="F2341" s="20" t="s">
        <v>1966</v>
      </c>
      <c r="G2341" s="21">
        <v>-3.3E-3</v>
      </c>
      <c r="H2341">
        <f t="shared" si="42"/>
        <v>-8.9735392760719612E-5</v>
      </c>
    </row>
    <row r="2342" spans="1:8" x14ac:dyDescent="0.3">
      <c r="A2342" s="26">
        <v>42534</v>
      </c>
      <c r="B2342" s="27">
        <v>17593.95</v>
      </c>
      <c r="C2342" s="27">
        <v>17620.55</v>
      </c>
      <c r="D2342" s="27">
        <v>17666.55</v>
      </c>
      <c r="E2342" s="27">
        <v>17527.55</v>
      </c>
      <c r="F2342" s="27" t="s">
        <v>1967</v>
      </c>
      <c r="G2342" s="28">
        <v>-1.32E-2</v>
      </c>
      <c r="H2342">
        <f t="shared" si="42"/>
        <v>-1.5096010056438957E-3</v>
      </c>
    </row>
    <row r="2343" spans="1:8" x14ac:dyDescent="0.3">
      <c r="A2343" s="19">
        <v>42535</v>
      </c>
      <c r="B2343" s="20">
        <v>17672.400000000001</v>
      </c>
      <c r="C2343" s="20">
        <v>17698.95</v>
      </c>
      <c r="D2343" s="20">
        <v>17719.849999999999</v>
      </c>
      <c r="E2343" s="20">
        <v>17575.95</v>
      </c>
      <c r="F2343" s="20" t="s">
        <v>1968</v>
      </c>
      <c r="G2343" s="21">
        <v>4.4999999999999997E-3</v>
      </c>
      <c r="H2343">
        <f t="shared" si="42"/>
        <v>-1.5000889883297749E-3</v>
      </c>
    </row>
    <row r="2344" spans="1:8" x14ac:dyDescent="0.3">
      <c r="A2344" s="26">
        <v>42536</v>
      </c>
      <c r="B2344" s="27">
        <v>17917.900000000001</v>
      </c>
      <c r="C2344" s="27">
        <v>17746.05</v>
      </c>
      <c r="D2344" s="27">
        <v>17943.650000000001</v>
      </c>
      <c r="E2344" s="27">
        <v>17659.599999999999</v>
      </c>
      <c r="F2344" s="27" t="s">
        <v>1969</v>
      </c>
      <c r="G2344" s="28">
        <v>1.3899999999999999E-2</v>
      </c>
      <c r="H2344">
        <f t="shared" si="42"/>
        <v>9.6838451373687205E-3</v>
      </c>
    </row>
    <row r="2345" spans="1:8" x14ac:dyDescent="0.3">
      <c r="A2345" s="19">
        <v>42537</v>
      </c>
      <c r="B2345" s="20">
        <v>17671.3</v>
      </c>
      <c r="C2345" s="20">
        <v>17827.599999999999</v>
      </c>
      <c r="D2345" s="20">
        <v>17827.599999999999</v>
      </c>
      <c r="E2345" s="20">
        <v>17545.8</v>
      </c>
      <c r="F2345" s="20" t="s">
        <v>1970</v>
      </c>
      <c r="G2345" s="21">
        <v>-1.38E-2</v>
      </c>
      <c r="H2345">
        <f t="shared" si="42"/>
        <v>-8.7673046287778094E-3</v>
      </c>
    </row>
    <row r="2346" spans="1:8" x14ac:dyDescent="0.3">
      <c r="A2346" s="26">
        <v>42538</v>
      </c>
      <c r="B2346" s="27">
        <v>17696.05</v>
      </c>
      <c r="C2346" s="27">
        <v>17772.3</v>
      </c>
      <c r="D2346" s="27">
        <v>17843.150000000001</v>
      </c>
      <c r="E2346" s="27">
        <v>17590.75</v>
      </c>
      <c r="F2346" s="27" t="s">
        <v>1971</v>
      </c>
      <c r="G2346" s="28">
        <v>1.4E-3</v>
      </c>
      <c r="H2346">
        <f t="shared" si="42"/>
        <v>-4.2903844747162719E-3</v>
      </c>
    </row>
    <row r="2347" spans="1:8" x14ac:dyDescent="0.3">
      <c r="A2347" s="19">
        <v>42541</v>
      </c>
      <c r="B2347" s="20">
        <v>17718.599999999999</v>
      </c>
      <c r="C2347" s="20">
        <v>17425.8</v>
      </c>
      <c r="D2347" s="20">
        <v>17779</v>
      </c>
      <c r="E2347" s="20">
        <v>17425.8</v>
      </c>
      <c r="F2347" s="20" t="s">
        <v>1972</v>
      </c>
      <c r="G2347" s="21">
        <v>1.2999999999999999E-3</v>
      </c>
      <c r="H2347" s="15">
        <f t="shared" si="42"/>
        <v>1.6802671900285743E-2</v>
      </c>
    </row>
    <row r="2348" spans="1:8" x14ac:dyDescent="0.3">
      <c r="A2348" s="26">
        <v>42542</v>
      </c>
      <c r="B2348" s="27">
        <v>17619.099999999999</v>
      </c>
      <c r="C2348" s="27">
        <v>17761.650000000001</v>
      </c>
      <c r="D2348" s="27">
        <v>17763.3</v>
      </c>
      <c r="E2348" s="27">
        <v>17585.650000000001</v>
      </c>
      <c r="F2348" s="27" t="s">
        <v>1973</v>
      </c>
      <c r="G2348" s="28">
        <v>-5.5999999999999999E-3</v>
      </c>
      <c r="H2348">
        <f t="shared" si="42"/>
        <v>-8.0257183313488835E-3</v>
      </c>
    </row>
    <row r="2349" spans="1:8" x14ac:dyDescent="0.3">
      <c r="A2349" s="19">
        <v>42543</v>
      </c>
      <c r="B2349" s="20">
        <v>17626.05</v>
      </c>
      <c r="C2349" s="20">
        <v>17610.099999999999</v>
      </c>
      <c r="D2349" s="20">
        <v>17755.25</v>
      </c>
      <c r="E2349" s="20">
        <v>17518.150000000001</v>
      </c>
      <c r="F2349" s="20" t="s">
        <v>1974</v>
      </c>
      <c r="G2349" s="21">
        <v>4.0000000000000002E-4</v>
      </c>
      <c r="H2349">
        <f t="shared" si="42"/>
        <v>9.0573023435419045E-4</v>
      </c>
    </row>
    <row r="2350" spans="1:8" x14ac:dyDescent="0.3">
      <c r="A2350" s="26">
        <v>42544</v>
      </c>
      <c r="B2350" s="27">
        <v>17892.45</v>
      </c>
      <c r="C2350" s="27">
        <v>17630.8</v>
      </c>
      <c r="D2350" s="27">
        <v>17907.5</v>
      </c>
      <c r="E2350" s="27">
        <v>17611</v>
      </c>
      <c r="F2350" s="27" t="s">
        <v>1975</v>
      </c>
      <c r="G2350" s="28">
        <v>1.5100000000000001E-2</v>
      </c>
      <c r="H2350">
        <f t="shared" si="42"/>
        <v>1.4840506386550892E-2</v>
      </c>
    </row>
    <row r="2351" spans="1:8" x14ac:dyDescent="0.3">
      <c r="A2351" s="19">
        <v>42545</v>
      </c>
      <c r="B2351" s="20">
        <v>17426.05</v>
      </c>
      <c r="C2351" s="20">
        <v>17213.849999999999</v>
      </c>
      <c r="D2351" s="20">
        <v>17459.2</v>
      </c>
      <c r="E2351" s="20">
        <v>16946.349999999999</v>
      </c>
      <c r="F2351" s="20" t="s">
        <v>1976</v>
      </c>
      <c r="G2351" s="21">
        <v>-2.6100000000000002E-2</v>
      </c>
      <c r="H2351">
        <f t="shared" si="42"/>
        <v>1.232728297272259E-2</v>
      </c>
    </row>
    <row r="2352" spans="1:8" x14ac:dyDescent="0.3">
      <c r="A2352" s="26">
        <v>42548</v>
      </c>
      <c r="B2352" s="27">
        <v>17514.95</v>
      </c>
      <c r="C2352" s="27">
        <v>17346.3</v>
      </c>
      <c r="D2352" s="27">
        <v>17611.2</v>
      </c>
      <c r="E2352" s="27">
        <v>17346.3</v>
      </c>
      <c r="F2352" s="27" t="s">
        <v>1977</v>
      </c>
      <c r="G2352" s="28">
        <v>5.1000000000000004E-3</v>
      </c>
      <c r="H2352">
        <f t="shared" si="42"/>
        <v>9.7225344886230185E-3</v>
      </c>
    </row>
    <row r="2353" spans="1:8" x14ac:dyDescent="0.3">
      <c r="A2353" s="19">
        <v>42549</v>
      </c>
      <c r="B2353" s="20">
        <v>17561.55</v>
      </c>
      <c r="C2353" s="20">
        <v>17497</v>
      </c>
      <c r="D2353" s="20">
        <v>17626.7</v>
      </c>
      <c r="E2353" s="20">
        <v>17481.5</v>
      </c>
      <c r="F2353" s="20" t="s">
        <v>1978</v>
      </c>
      <c r="G2353" s="21">
        <v>2.7000000000000001E-3</v>
      </c>
      <c r="H2353">
        <f t="shared" si="42"/>
        <v>3.689203863519419E-3</v>
      </c>
    </row>
    <row r="2354" spans="1:8" x14ac:dyDescent="0.3">
      <c r="A2354" s="26">
        <v>42550</v>
      </c>
      <c r="B2354" s="27">
        <v>17689.900000000001</v>
      </c>
      <c r="C2354" s="27">
        <v>17643.650000000001</v>
      </c>
      <c r="D2354" s="27">
        <v>17728.95</v>
      </c>
      <c r="E2354" s="27">
        <v>17580.5</v>
      </c>
      <c r="F2354" s="27" t="s">
        <v>1979</v>
      </c>
      <c r="G2354" s="28">
        <v>7.3000000000000001E-3</v>
      </c>
      <c r="H2354">
        <f t="shared" si="42"/>
        <v>2.6213396887832165E-3</v>
      </c>
    </row>
    <row r="2355" spans="1:8" x14ac:dyDescent="0.3">
      <c r="A2355" s="19">
        <v>42551</v>
      </c>
      <c r="B2355" s="20">
        <v>17935.400000000001</v>
      </c>
      <c r="C2355" s="20">
        <v>17825.3</v>
      </c>
      <c r="D2355" s="20">
        <v>17975.05</v>
      </c>
      <c r="E2355" s="20">
        <v>17795.900000000001</v>
      </c>
      <c r="F2355" s="20" t="s">
        <v>1980</v>
      </c>
      <c r="G2355" s="21">
        <v>1.3899999999999999E-2</v>
      </c>
      <c r="H2355">
        <f t="shared" si="42"/>
        <v>6.1766141383315957E-3</v>
      </c>
    </row>
    <row r="2356" spans="1:8" x14ac:dyDescent="0.3">
      <c r="A2356" s="26">
        <v>42552</v>
      </c>
      <c r="B2356" s="27">
        <v>17985.650000000001</v>
      </c>
      <c r="C2356" s="27">
        <v>18019.7</v>
      </c>
      <c r="D2356" s="27">
        <v>18074.95</v>
      </c>
      <c r="E2356" s="27">
        <v>17955.3</v>
      </c>
      <c r="F2356" s="27" t="s">
        <v>1981</v>
      </c>
      <c r="G2356" s="28">
        <v>2.8E-3</v>
      </c>
      <c r="H2356">
        <f t="shared" si="42"/>
        <v>-1.8895986059700922E-3</v>
      </c>
    </row>
    <row r="2357" spans="1:8" x14ac:dyDescent="0.3">
      <c r="A2357" s="19">
        <v>42555</v>
      </c>
      <c r="B2357" s="20">
        <v>18097.650000000001</v>
      </c>
      <c r="C2357" s="20">
        <v>18091.75</v>
      </c>
      <c r="D2357" s="20">
        <v>18146.349999999999</v>
      </c>
      <c r="E2357" s="20">
        <v>18054.8</v>
      </c>
      <c r="F2357" s="20" t="s">
        <v>1982</v>
      </c>
      <c r="G2357" s="21">
        <v>6.1999999999999998E-3</v>
      </c>
      <c r="H2357">
        <f t="shared" si="42"/>
        <v>3.2611549463161136E-4</v>
      </c>
    </row>
    <row r="2358" spans="1:8" x14ac:dyDescent="0.3">
      <c r="A2358" s="26">
        <v>42556</v>
      </c>
      <c r="B2358" s="27">
        <v>18004.25</v>
      </c>
      <c r="C2358" s="27">
        <v>18122.400000000001</v>
      </c>
      <c r="D2358" s="27">
        <v>18124.099999999999</v>
      </c>
      <c r="E2358" s="27">
        <v>17989.599999999999</v>
      </c>
      <c r="F2358" s="27" t="s">
        <v>1983</v>
      </c>
      <c r="G2358" s="28">
        <v>-5.1999999999999998E-3</v>
      </c>
      <c r="H2358">
        <f t="shared" si="42"/>
        <v>-6.5195559087097427E-3</v>
      </c>
    </row>
    <row r="2359" spans="1:8" x14ac:dyDescent="0.3">
      <c r="A2359" s="19">
        <v>42558</v>
      </c>
      <c r="B2359" s="20">
        <v>18084.900000000001</v>
      </c>
      <c r="C2359" s="20">
        <v>18036.3</v>
      </c>
      <c r="D2359" s="20">
        <v>18146.55</v>
      </c>
      <c r="E2359" s="20">
        <v>17997.099999999999</v>
      </c>
      <c r="F2359" s="20" t="s">
        <v>1984</v>
      </c>
      <c r="G2359" s="21">
        <v>4.4999999999999997E-3</v>
      </c>
      <c r="H2359">
        <f t="shared" si="42"/>
        <v>2.6945659586501769E-3</v>
      </c>
    </row>
    <row r="2360" spans="1:8" x14ac:dyDescent="0.3">
      <c r="A2360" s="26">
        <v>42559</v>
      </c>
      <c r="B2360" s="27">
        <v>18016.25</v>
      </c>
      <c r="C2360" s="27">
        <v>18078.05</v>
      </c>
      <c r="D2360" s="27">
        <v>18079.2</v>
      </c>
      <c r="E2360" s="27">
        <v>17910.900000000001</v>
      </c>
      <c r="F2360" s="27" t="s">
        <v>1985</v>
      </c>
      <c r="G2360" s="28">
        <v>-3.8E-3</v>
      </c>
      <c r="H2360">
        <f t="shared" si="42"/>
        <v>-3.4185102928689362E-3</v>
      </c>
    </row>
    <row r="2361" spans="1:8" x14ac:dyDescent="0.3">
      <c r="A2361" s="19">
        <v>42562</v>
      </c>
      <c r="B2361" s="20">
        <v>18390.95</v>
      </c>
      <c r="C2361" s="20">
        <v>18268.150000000001</v>
      </c>
      <c r="D2361" s="20">
        <v>18409.45</v>
      </c>
      <c r="E2361" s="20">
        <v>18243.3</v>
      </c>
      <c r="F2361" s="20" t="s">
        <v>1986</v>
      </c>
      <c r="G2361" s="21">
        <v>2.0799999999999999E-2</v>
      </c>
      <c r="H2361">
        <f t="shared" si="42"/>
        <v>6.7220818747382336E-3</v>
      </c>
    </row>
    <row r="2362" spans="1:8" x14ac:dyDescent="0.3">
      <c r="A2362" s="26">
        <v>42563</v>
      </c>
      <c r="B2362" s="27">
        <v>18667.599999999999</v>
      </c>
      <c r="C2362" s="27">
        <v>18527.849999999999</v>
      </c>
      <c r="D2362" s="27">
        <v>18684.45</v>
      </c>
      <c r="E2362" s="27">
        <v>18464.150000000001</v>
      </c>
      <c r="F2362" s="27" t="s">
        <v>1987</v>
      </c>
      <c r="G2362" s="28">
        <v>1.4999999999999999E-2</v>
      </c>
      <c r="H2362">
        <f t="shared" si="42"/>
        <v>7.5426992338560603E-3</v>
      </c>
    </row>
    <row r="2363" spans="1:8" x14ac:dyDescent="0.3">
      <c r="A2363" s="19">
        <v>42564</v>
      </c>
      <c r="B2363" s="20">
        <v>18618.95</v>
      </c>
      <c r="C2363" s="20">
        <v>18704.900000000001</v>
      </c>
      <c r="D2363" s="20">
        <v>18711.599999999999</v>
      </c>
      <c r="E2363" s="20">
        <v>18546.25</v>
      </c>
      <c r="F2363" s="20" t="s">
        <v>1988</v>
      </c>
      <c r="G2363" s="21">
        <v>-2.5999999999999999E-3</v>
      </c>
      <c r="H2363">
        <f t="shared" si="42"/>
        <v>-4.5950526332672577E-3</v>
      </c>
    </row>
    <row r="2364" spans="1:8" x14ac:dyDescent="0.3">
      <c r="A2364" s="26">
        <v>42565</v>
      </c>
      <c r="B2364" s="27">
        <v>18863.75</v>
      </c>
      <c r="C2364" s="27">
        <v>18633.5</v>
      </c>
      <c r="D2364" s="27">
        <v>18880.900000000001</v>
      </c>
      <c r="E2364" s="27">
        <v>18580.2</v>
      </c>
      <c r="F2364" s="27" t="s">
        <v>1989</v>
      </c>
      <c r="G2364" s="28">
        <v>1.3100000000000001E-2</v>
      </c>
      <c r="H2364">
        <f t="shared" si="42"/>
        <v>1.2356776773016342E-2</v>
      </c>
    </row>
    <row r="2365" spans="1:8" x14ac:dyDescent="0.3">
      <c r="A2365" s="19">
        <v>42566</v>
      </c>
      <c r="B2365" s="20">
        <v>18953.650000000001</v>
      </c>
      <c r="C2365" s="20">
        <v>18887.900000000001</v>
      </c>
      <c r="D2365" s="20">
        <v>19016.099999999999</v>
      </c>
      <c r="E2365" s="20">
        <v>18772.45</v>
      </c>
      <c r="F2365" s="20" t="s">
        <v>1869</v>
      </c>
      <c r="G2365" s="21">
        <v>4.7999999999999996E-3</v>
      </c>
      <c r="H2365">
        <f t="shared" si="42"/>
        <v>3.4810645969112499E-3</v>
      </c>
    </row>
    <row r="2366" spans="1:8" x14ac:dyDescent="0.3">
      <c r="A2366" s="26">
        <v>42569</v>
      </c>
      <c r="B2366" s="27">
        <v>18923.400000000001</v>
      </c>
      <c r="C2366" s="27">
        <v>18998.3</v>
      </c>
      <c r="D2366" s="27">
        <v>19158</v>
      </c>
      <c r="E2366" s="27">
        <v>18885</v>
      </c>
      <c r="F2366" s="27" t="s">
        <v>1990</v>
      </c>
      <c r="G2366" s="28">
        <v>-1.6000000000000001E-3</v>
      </c>
      <c r="H2366">
        <f t="shared" si="42"/>
        <v>-3.9424580094007261E-3</v>
      </c>
    </row>
    <row r="2367" spans="1:8" x14ac:dyDescent="0.3">
      <c r="A2367" s="19">
        <v>42570</v>
      </c>
      <c r="B2367" s="20">
        <v>18905.150000000001</v>
      </c>
      <c r="C2367" s="20">
        <v>18970.150000000001</v>
      </c>
      <c r="D2367" s="20">
        <v>19030.05</v>
      </c>
      <c r="E2367" s="20">
        <v>18833.599999999999</v>
      </c>
      <c r="F2367" s="20" t="s">
        <v>1991</v>
      </c>
      <c r="G2367" s="21">
        <v>-1E-3</v>
      </c>
      <c r="H2367">
        <f t="shared" si="42"/>
        <v>-3.4264357424690895E-3</v>
      </c>
    </row>
    <row r="2368" spans="1:8" x14ac:dyDescent="0.3">
      <c r="A2368" s="26">
        <v>42571</v>
      </c>
      <c r="B2368" s="27">
        <v>18968.2</v>
      </c>
      <c r="C2368" s="27">
        <v>18896.8</v>
      </c>
      <c r="D2368" s="27">
        <v>19016.25</v>
      </c>
      <c r="E2368" s="27">
        <v>18886.3</v>
      </c>
      <c r="F2368" s="27" t="s">
        <v>1992</v>
      </c>
      <c r="G2368" s="28">
        <v>3.3E-3</v>
      </c>
      <c r="H2368">
        <f t="shared" si="42"/>
        <v>3.7784175098430134E-3</v>
      </c>
    </row>
    <row r="2369" spans="1:8" x14ac:dyDescent="0.3">
      <c r="A2369" s="19">
        <v>42572</v>
      </c>
      <c r="B2369" s="20">
        <v>18674.3</v>
      </c>
      <c r="C2369" s="20">
        <v>18967.400000000001</v>
      </c>
      <c r="D2369" s="20">
        <v>19000.3</v>
      </c>
      <c r="E2369" s="20">
        <v>18644.55</v>
      </c>
      <c r="F2369" s="20" t="s">
        <v>1993</v>
      </c>
      <c r="G2369" s="21">
        <v>-1.55E-2</v>
      </c>
      <c r="H2369">
        <f t="shared" si="42"/>
        <v>-1.5452829591826089E-2</v>
      </c>
    </row>
    <row r="2370" spans="1:8" x14ac:dyDescent="0.3">
      <c r="A2370" s="26">
        <v>42573</v>
      </c>
      <c r="B2370" s="27">
        <v>18690.400000000001</v>
      </c>
      <c r="C2370" s="27">
        <v>18697.8</v>
      </c>
      <c r="D2370" s="27">
        <v>18735.400000000001</v>
      </c>
      <c r="E2370" s="27">
        <v>18551.3</v>
      </c>
      <c r="F2370" s="27" t="s">
        <v>1994</v>
      </c>
      <c r="G2370" s="28">
        <v>8.9999999999999998E-4</v>
      </c>
      <c r="H2370">
        <f t="shared" si="42"/>
        <v>-3.9576848613194157E-4</v>
      </c>
    </row>
    <row r="2371" spans="1:8" x14ac:dyDescent="0.3">
      <c r="A2371" s="19">
        <v>42576</v>
      </c>
      <c r="B2371" s="20">
        <v>18989.599999999999</v>
      </c>
      <c r="C2371" s="20">
        <v>18594.95</v>
      </c>
      <c r="D2371" s="20">
        <v>19035.349999999999</v>
      </c>
      <c r="E2371" s="20">
        <v>18572.099999999999</v>
      </c>
      <c r="F2371" s="20" t="s">
        <v>1995</v>
      </c>
      <c r="G2371" s="21">
        <v>1.6E-2</v>
      </c>
      <c r="H2371" s="15">
        <f t="shared" si="42"/>
        <v>2.1223504230987327E-2</v>
      </c>
    </row>
    <row r="2372" spans="1:8" x14ac:dyDescent="0.3">
      <c r="A2372" s="26">
        <v>42577</v>
      </c>
      <c r="B2372" s="27">
        <v>18860.849999999999</v>
      </c>
      <c r="C2372" s="27">
        <v>18979.099999999999</v>
      </c>
      <c r="D2372" s="27">
        <v>19044.45</v>
      </c>
      <c r="E2372" s="27">
        <v>18814.25</v>
      </c>
      <c r="F2372" s="27" t="s">
        <v>1996</v>
      </c>
      <c r="G2372" s="28">
        <v>-6.7999999999999996E-3</v>
      </c>
      <c r="H2372">
        <f t="shared" si="42"/>
        <v>-6.230537802108636E-3</v>
      </c>
    </row>
    <row r="2373" spans="1:8" x14ac:dyDescent="0.3">
      <c r="A2373" s="19">
        <v>42578</v>
      </c>
      <c r="B2373" s="20">
        <v>19021.95</v>
      </c>
      <c r="C2373" s="20">
        <v>18908.45</v>
      </c>
      <c r="D2373" s="20">
        <v>19125</v>
      </c>
      <c r="E2373" s="20">
        <v>18882.400000000001</v>
      </c>
      <c r="F2373" s="20" t="s">
        <v>1997</v>
      </c>
      <c r="G2373" s="21">
        <v>8.5000000000000006E-3</v>
      </c>
      <c r="H2373">
        <f t="shared" si="42"/>
        <v>6.0026072999108861E-3</v>
      </c>
    </row>
    <row r="2374" spans="1:8" x14ac:dyDescent="0.3">
      <c r="A2374" s="26">
        <v>42579</v>
      </c>
      <c r="B2374" s="27">
        <v>19076.55</v>
      </c>
      <c r="C2374" s="27">
        <v>19050.400000000001</v>
      </c>
      <c r="D2374" s="27">
        <v>19126.75</v>
      </c>
      <c r="E2374" s="27">
        <v>18998.8</v>
      </c>
      <c r="F2374" s="27" t="s">
        <v>1998</v>
      </c>
      <c r="G2374" s="28">
        <v>2.8999999999999998E-3</v>
      </c>
      <c r="H2374">
        <f t="shared" si="42"/>
        <v>1.3726745895098168E-3</v>
      </c>
    </row>
    <row r="2375" spans="1:8" x14ac:dyDescent="0.3">
      <c r="A2375" s="19">
        <v>42580</v>
      </c>
      <c r="B2375" s="20">
        <v>18953.150000000001</v>
      </c>
      <c r="C2375" s="20">
        <v>19047.05</v>
      </c>
      <c r="D2375" s="20">
        <v>19070.150000000001</v>
      </c>
      <c r="E2375" s="20">
        <v>18912.599999999999</v>
      </c>
      <c r="F2375" s="20" t="s">
        <v>1999</v>
      </c>
      <c r="G2375" s="21">
        <v>-6.4999999999999997E-3</v>
      </c>
      <c r="H2375">
        <f t="shared" ref="H2375:H2438" si="43">(B2375-C2375)/C2375</f>
        <v>-4.9298972806811458E-3</v>
      </c>
    </row>
    <row r="2376" spans="1:8" x14ac:dyDescent="0.3">
      <c r="A2376" s="26">
        <v>42583</v>
      </c>
      <c r="B2376" s="27">
        <v>18740.599999999999</v>
      </c>
      <c r="C2376" s="27">
        <v>18896.5</v>
      </c>
      <c r="D2376" s="27">
        <v>19078.5</v>
      </c>
      <c r="E2376" s="27">
        <v>18634.400000000001</v>
      </c>
      <c r="F2376" s="27" t="s">
        <v>2000</v>
      </c>
      <c r="G2376" s="28">
        <v>-1.12E-2</v>
      </c>
      <c r="H2376">
        <f t="shared" si="43"/>
        <v>-8.2502050644299978E-3</v>
      </c>
    </row>
    <row r="2377" spans="1:8" x14ac:dyDescent="0.3">
      <c r="A2377" s="19">
        <v>42584</v>
      </c>
      <c r="B2377" s="20">
        <v>18708.25</v>
      </c>
      <c r="C2377" s="20">
        <v>18783.599999999999</v>
      </c>
      <c r="D2377" s="20">
        <v>18866.55</v>
      </c>
      <c r="E2377" s="20">
        <v>18671.849999999999</v>
      </c>
      <c r="F2377" s="20" t="s">
        <v>2001</v>
      </c>
      <c r="G2377" s="21">
        <v>-1.6999999999999999E-3</v>
      </c>
      <c r="H2377">
        <f t="shared" si="43"/>
        <v>-4.0114780979151254E-3</v>
      </c>
    </row>
    <row r="2378" spans="1:8" x14ac:dyDescent="0.3">
      <c r="A2378" s="26">
        <v>42585</v>
      </c>
      <c r="B2378" s="27">
        <v>18602</v>
      </c>
      <c r="C2378" s="27">
        <v>18680.95</v>
      </c>
      <c r="D2378" s="27">
        <v>18775.400000000001</v>
      </c>
      <c r="E2378" s="27">
        <v>18542.599999999999</v>
      </c>
      <c r="F2378" s="27" t="s">
        <v>2002</v>
      </c>
      <c r="G2378" s="28">
        <v>-5.7000000000000002E-3</v>
      </c>
      <c r="H2378">
        <f t="shared" si="43"/>
        <v>-4.2262304647247987E-3</v>
      </c>
    </row>
    <row r="2379" spans="1:8" x14ac:dyDescent="0.3">
      <c r="A2379" s="19">
        <v>42586</v>
      </c>
      <c r="B2379" s="20">
        <v>18571.7</v>
      </c>
      <c r="C2379" s="20">
        <v>18724.900000000001</v>
      </c>
      <c r="D2379" s="20">
        <v>18724.900000000001</v>
      </c>
      <c r="E2379" s="20">
        <v>18443.650000000001</v>
      </c>
      <c r="F2379" s="20" t="s">
        <v>2003</v>
      </c>
      <c r="G2379" s="21">
        <v>-1.6000000000000001E-3</v>
      </c>
      <c r="H2379">
        <f t="shared" si="43"/>
        <v>-8.1816191274720132E-3</v>
      </c>
    </row>
    <row r="2380" spans="1:8" x14ac:dyDescent="0.3">
      <c r="A2380" s="26">
        <v>42587</v>
      </c>
      <c r="B2380" s="27">
        <v>18925.95</v>
      </c>
      <c r="C2380" s="27">
        <v>18725.2</v>
      </c>
      <c r="D2380" s="27">
        <v>18943.150000000001</v>
      </c>
      <c r="E2380" s="27">
        <v>18708.25</v>
      </c>
      <c r="F2380" s="27" t="s">
        <v>2004</v>
      </c>
      <c r="G2380" s="28">
        <v>1.9099999999999999E-2</v>
      </c>
      <c r="H2380">
        <f t="shared" si="43"/>
        <v>1.0720846773332194E-2</v>
      </c>
    </row>
    <row r="2381" spans="1:8" x14ac:dyDescent="0.3">
      <c r="A2381" s="19">
        <v>42590</v>
      </c>
      <c r="B2381" s="20">
        <v>18939.45</v>
      </c>
      <c r="C2381" s="20">
        <v>18986.75</v>
      </c>
      <c r="D2381" s="20">
        <v>19028.7</v>
      </c>
      <c r="E2381" s="20">
        <v>18896</v>
      </c>
      <c r="F2381" s="20" t="s">
        <v>2005</v>
      </c>
      <c r="G2381" s="21">
        <v>6.9999999999999999E-4</v>
      </c>
      <c r="H2381">
        <f t="shared" si="43"/>
        <v>-2.4912109760753826E-3</v>
      </c>
    </row>
    <row r="2382" spans="1:8" x14ac:dyDescent="0.3">
      <c r="A2382" s="26">
        <v>42591</v>
      </c>
      <c r="B2382" s="27">
        <v>18933.3</v>
      </c>
      <c r="C2382" s="27">
        <v>18968.650000000001</v>
      </c>
      <c r="D2382" s="27">
        <v>19008.150000000001</v>
      </c>
      <c r="E2382" s="27">
        <v>18838.599999999999</v>
      </c>
      <c r="F2382" s="27" t="s">
        <v>2006</v>
      </c>
      <c r="G2382" s="28">
        <v>-2.9999999999999997E-4</v>
      </c>
      <c r="H2382">
        <f t="shared" si="43"/>
        <v>-1.8636012578650658E-3</v>
      </c>
    </row>
    <row r="2383" spans="1:8" x14ac:dyDescent="0.3">
      <c r="A2383" s="19">
        <v>42592</v>
      </c>
      <c r="B2383" s="20">
        <v>18647.8</v>
      </c>
      <c r="C2383" s="20">
        <v>18966.849999999999</v>
      </c>
      <c r="D2383" s="20">
        <v>18985.25</v>
      </c>
      <c r="E2383" s="20">
        <v>18611.25</v>
      </c>
      <c r="F2383" s="20" t="s">
        <v>2007</v>
      </c>
      <c r="G2383" s="21">
        <v>-1.5100000000000001E-2</v>
      </c>
      <c r="H2383">
        <f t="shared" si="43"/>
        <v>-1.6821454274167789E-2</v>
      </c>
    </row>
    <row r="2384" spans="1:8" x14ac:dyDescent="0.3">
      <c r="A2384" s="26">
        <v>42593</v>
      </c>
      <c r="B2384" s="27">
        <v>18640.400000000001</v>
      </c>
      <c r="C2384" s="27">
        <v>18621</v>
      </c>
      <c r="D2384" s="27">
        <v>18699.2</v>
      </c>
      <c r="E2384" s="27">
        <v>18537.099999999999</v>
      </c>
      <c r="F2384" s="27" t="s">
        <v>2008</v>
      </c>
      <c r="G2384" s="28">
        <v>-4.0000000000000002E-4</v>
      </c>
      <c r="H2384">
        <f t="shared" si="43"/>
        <v>1.0418344879437975E-3</v>
      </c>
    </row>
    <row r="2385" spans="1:8" x14ac:dyDescent="0.3">
      <c r="A2385" s="19">
        <v>42594</v>
      </c>
      <c r="B2385" s="20">
        <v>18963.7</v>
      </c>
      <c r="C2385" s="20">
        <v>18698.3</v>
      </c>
      <c r="D2385" s="20">
        <v>18986.8</v>
      </c>
      <c r="E2385" s="20">
        <v>18695.5</v>
      </c>
      <c r="F2385" s="20" t="s">
        <v>2009</v>
      </c>
      <c r="G2385" s="21">
        <v>1.7299999999999999E-2</v>
      </c>
      <c r="H2385">
        <f t="shared" si="43"/>
        <v>1.4193803714776288E-2</v>
      </c>
    </row>
    <row r="2386" spans="1:8" x14ac:dyDescent="0.3">
      <c r="A2386" s="26">
        <v>42598</v>
      </c>
      <c r="B2386" s="27">
        <v>19002.150000000001</v>
      </c>
      <c r="C2386" s="27">
        <v>19029.099999999999</v>
      </c>
      <c r="D2386" s="27">
        <v>19062.2</v>
      </c>
      <c r="E2386" s="27">
        <v>18839.400000000001</v>
      </c>
      <c r="F2386" s="27" t="s">
        <v>1968</v>
      </c>
      <c r="G2386" s="28">
        <v>2E-3</v>
      </c>
      <c r="H2386">
        <f t="shared" si="43"/>
        <v>-1.4162519509591674E-3</v>
      </c>
    </row>
    <row r="2387" spans="1:8" x14ac:dyDescent="0.3">
      <c r="A2387" s="19">
        <v>42599</v>
      </c>
      <c r="B2387" s="20">
        <v>19041.25</v>
      </c>
      <c r="C2387" s="20">
        <v>19044.55</v>
      </c>
      <c r="D2387" s="20">
        <v>19138.349999999999</v>
      </c>
      <c r="E2387" s="20">
        <v>18966.349999999999</v>
      </c>
      <c r="F2387" s="20" t="s">
        <v>2010</v>
      </c>
      <c r="G2387" s="21">
        <v>2.0999999999999999E-3</v>
      </c>
      <c r="H2387">
        <f t="shared" si="43"/>
        <v>-1.7327791940472588E-4</v>
      </c>
    </row>
    <row r="2388" spans="1:8" x14ac:dyDescent="0.3">
      <c r="A2388" s="26">
        <v>42600</v>
      </c>
      <c r="B2388" s="27">
        <v>19352.8</v>
      </c>
      <c r="C2388" s="27">
        <v>19087.2</v>
      </c>
      <c r="D2388" s="27">
        <v>19367.45</v>
      </c>
      <c r="E2388" s="27">
        <v>19083</v>
      </c>
      <c r="F2388" s="27" t="s">
        <v>1895</v>
      </c>
      <c r="G2388" s="28">
        <v>1.6400000000000001E-2</v>
      </c>
      <c r="H2388">
        <f t="shared" si="43"/>
        <v>1.3915084454503466E-2</v>
      </c>
    </row>
    <row r="2389" spans="1:8" x14ac:dyDescent="0.3">
      <c r="A2389" s="19">
        <v>42601</v>
      </c>
      <c r="B2389" s="20">
        <v>19414.7</v>
      </c>
      <c r="C2389" s="20">
        <v>19419</v>
      </c>
      <c r="D2389" s="20">
        <v>19457.400000000001</v>
      </c>
      <c r="E2389" s="20">
        <v>19327.2</v>
      </c>
      <c r="F2389" s="20" t="s">
        <v>2011</v>
      </c>
      <c r="G2389" s="21">
        <v>3.2000000000000002E-3</v>
      </c>
      <c r="H2389">
        <f t="shared" si="43"/>
        <v>-2.2143261753948567E-4</v>
      </c>
    </row>
    <row r="2390" spans="1:8" x14ac:dyDescent="0.3">
      <c r="A2390" s="26">
        <v>42604</v>
      </c>
      <c r="B2390" s="27">
        <v>19330.25</v>
      </c>
      <c r="C2390" s="27">
        <v>19432.599999999999</v>
      </c>
      <c r="D2390" s="27">
        <v>19493.2</v>
      </c>
      <c r="E2390" s="27">
        <v>19252.75</v>
      </c>
      <c r="F2390" s="27" t="s">
        <v>2012</v>
      </c>
      <c r="G2390" s="28">
        <v>-4.3E-3</v>
      </c>
      <c r="H2390">
        <f t="shared" si="43"/>
        <v>-5.2669225939914657E-3</v>
      </c>
    </row>
    <row r="2391" spans="1:8" x14ac:dyDescent="0.3">
      <c r="A2391" s="19">
        <v>42605</v>
      </c>
      <c r="B2391" s="20">
        <v>19341.650000000001</v>
      </c>
      <c r="C2391" s="20">
        <v>19311.900000000001</v>
      </c>
      <c r="D2391" s="20">
        <v>19372.650000000001</v>
      </c>
      <c r="E2391" s="20">
        <v>19246.900000000001</v>
      </c>
      <c r="F2391" s="20" t="s">
        <v>1909</v>
      </c>
      <c r="G2391" s="21">
        <v>5.9999999999999995E-4</v>
      </c>
      <c r="H2391">
        <f t="shared" si="43"/>
        <v>1.5405009346568695E-3</v>
      </c>
    </row>
    <row r="2392" spans="1:8" x14ac:dyDescent="0.3">
      <c r="A2392" s="26">
        <v>42606</v>
      </c>
      <c r="B2392" s="27">
        <v>19355.599999999999</v>
      </c>
      <c r="C2392" s="27">
        <v>19358.7</v>
      </c>
      <c r="D2392" s="27">
        <v>19392.2</v>
      </c>
      <c r="E2392" s="27">
        <v>19284.349999999999</v>
      </c>
      <c r="F2392" s="27" t="s">
        <v>2013</v>
      </c>
      <c r="G2392" s="28">
        <v>6.9999999999999999E-4</v>
      </c>
      <c r="H2392">
        <f t="shared" si="43"/>
        <v>-1.601347197901813E-4</v>
      </c>
    </row>
    <row r="2393" spans="1:8" x14ac:dyDescent="0.3">
      <c r="A2393" s="19">
        <v>42607</v>
      </c>
      <c r="B2393" s="20">
        <v>19304.25</v>
      </c>
      <c r="C2393" s="20">
        <v>19383.7</v>
      </c>
      <c r="D2393" s="20">
        <v>19432.75</v>
      </c>
      <c r="E2393" s="20">
        <v>19282.8</v>
      </c>
      <c r="F2393" s="20" t="s">
        <v>2014</v>
      </c>
      <c r="G2393" s="21">
        <v>-2.7000000000000001E-3</v>
      </c>
      <c r="H2393">
        <f t="shared" si="43"/>
        <v>-4.0988046657759215E-3</v>
      </c>
    </row>
    <row r="2394" spans="1:8" x14ac:dyDescent="0.3">
      <c r="A2394" s="26">
        <v>42608</v>
      </c>
      <c r="B2394" s="27">
        <v>19195.75</v>
      </c>
      <c r="C2394" s="27">
        <v>19336.45</v>
      </c>
      <c r="D2394" s="27">
        <v>19358</v>
      </c>
      <c r="E2394" s="27">
        <v>19133.900000000001</v>
      </c>
      <c r="F2394" s="27" t="s">
        <v>2015</v>
      </c>
      <c r="G2394" s="28">
        <v>-5.5999999999999999E-3</v>
      </c>
      <c r="H2394">
        <f t="shared" si="43"/>
        <v>-7.276413198906765E-3</v>
      </c>
    </row>
    <row r="2395" spans="1:8" x14ac:dyDescent="0.3">
      <c r="A2395" s="19">
        <v>42611</v>
      </c>
      <c r="B2395" s="20">
        <v>19217</v>
      </c>
      <c r="C2395" s="20">
        <v>19174.45</v>
      </c>
      <c r="D2395" s="20">
        <v>19247.849999999999</v>
      </c>
      <c r="E2395" s="20">
        <v>19096.7</v>
      </c>
      <c r="F2395" s="20" t="s">
        <v>2016</v>
      </c>
      <c r="G2395" s="21">
        <v>1.1000000000000001E-3</v>
      </c>
      <c r="H2395">
        <f t="shared" si="43"/>
        <v>2.2190988529005667E-3</v>
      </c>
    </row>
    <row r="2396" spans="1:8" x14ac:dyDescent="0.3">
      <c r="A2396" s="26">
        <v>42612</v>
      </c>
      <c r="B2396" s="27">
        <v>19531.55</v>
      </c>
      <c r="C2396" s="27">
        <v>19306.5</v>
      </c>
      <c r="D2396" s="27">
        <v>19546.349999999999</v>
      </c>
      <c r="E2396" s="27">
        <v>19306.5</v>
      </c>
      <c r="F2396" s="27" t="s">
        <v>2017</v>
      </c>
      <c r="G2396" s="28">
        <v>1.6400000000000001E-2</v>
      </c>
      <c r="H2396">
        <f t="shared" si="43"/>
        <v>1.1656695931422023E-2</v>
      </c>
    </row>
    <row r="2397" spans="1:8" x14ac:dyDescent="0.3">
      <c r="A2397" s="19">
        <v>42613</v>
      </c>
      <c r="B2397" s="20">
        <v>19787.599999999999</v>
      </c>
      <c r="C2397" s="20">
        <v>19595.900000000001</v>
      </c>
      <c r="D2397" s="20">
        <v>19823.400000000001</v>
      </c>
      <c r="E2397" s="20">
        <v>19595.900000000001</v>
      </c>
      <c r="F2397" s="20" t="s">
        <v>2018</v>
      </c>
      <c r="G2397" s="21">
        <v>1.3100000000000001E-2</v>
      </c>
      <c r="H2397">
        <f t="shared" si="43"/>
        <v>9.7826586173636876E-3</v>
      </c>
    </row>
    <row r="2398" spans="1:8" x14ac:dyDescent="0.3">
      <c r="A2398" s="26">
        <v>42614</v>
      </c>
      <c r="B2398" s="27">
        <v>19788.849999999999</v>
      </c>
      <c r="C2398" s="27">
        <v>19805.8</v>
      </c>
      <c r="D2398" s="27">
        <v>19928.2</v>
      </c>
      <c r="E2398" s="27">
        <v>19738.3</v>
      </c>
      <c r="F2398" s="27" t="s">
        <v>2019</v>
      </c>
      <c r="G2398" s="28">
        <v>1E-4</v>
      </c>
      <c r="H2398">
        <f t="shared" si="43"/>
        <v>-8.5580991426757454E-4</v>
      </c>
    </row>
    <row r="2399" spans="1:8" x14ac:dyDescent="0.3">
      <c r="A2399" s="19">
        <v>42615</v>
      </c>
      <c r="B2399" s="20">
        <v>19883.2</v>
      </c>
      <c r="C2399" s="20">
        <v>19830.349999999999</v>
      </c>
      <c r="D2399" s="20">
        <v>19911.25</v>
      </c>
      <c r="E2399" s="20">
        <v>19787.599999999999</v>
      </c>
      <c r="F2399" s="20" t="s">
        <v>2020</v>
      </c>
      <c r="G2399" s="21">
        <v>4.7999999999999996E-3</v>
      </c>
      <c r="H2399">
        <f t="shared" si="43"/>
        <v>2.6651067681610352E-3</v>
      </c>
    </row>
    <row r="2400" spans="1:8" x14ac:dyDescent="0.3">
      <c r="A2400" s="26">
        <v>42619</v>
      </c>
      <c r="B2400" s="27">
        <v>20426.2</v>
      </c>
      <c r="C2400" s="27">
        <v>19990.95</v>
      </c>
      <c r="D2400" s="27">
        <v>20459.45</v>
      </c>
      <c r="E2400" s="27">
        <v>19990.95</v>
      </c>
      <c r="F2400" s="27" t="s">
        <v>2021</v>
      </c>
      <c r="G2400" s="28">
        <v>2.7300000000000001E-2</v>
      </c>
      <c r="H2400" s="15">
        <f t="shared" si="43"/>
        <v>2.1772351989275147E-2</v>
      </c>
    </row>
    <row r="2401" spans="1:8" x14ac:dyDescent="0.3">
      <c r="A2401" s="19">
        <v>42620</v>
      </c>
      <c r="B2401" s="20">
        <v>20406.900000000001</v>
      </c>
      <c r="C2401" s="20">
        <v>20505.8</v>
      </c>
      <c r="D2401" s="20">
        <v>20575.8</v>
      </c>
      <c r="E2401" s="20">
        <v>20376.75</v>
      </c>
      <c r="F2401" s="20" t="s">
        <v>2022</v>
      </c>
      <c r="G2401" s="21">
        <v>-8.9999999999999998E-4</v>
      </c>
      <c r="H2401">
        <f t="shared" si="43"/>
        <v>-4.8230256805390581E-3</v>
      </c>
    </row>
    <row r="2402" spans="1:8" x14ac:dyDescent="0.3">
      <c r="A2402" s="26">
        <v>42621</v>
      </c>
      <c r="B2402" s="27">
        <v>20417.25</v>
      </c>
      <c r="C2402" s="27">
        <v>20439.2</v>
      </c>
      <c r="D2402" s="27">
        <v>20477.400000000001</v>
      </c>
      <c r="E2402" s="27">
        <v>20335.2</v>
      </c>
      <c r="F2402" s="27" t="s">
        <v>2023</v>
      </c>
      <c r="G2402" s="28">
        <v>5.0000000000000001E-4</v>
      </c>
      <c r="H2402">
        <f t="shared" si="43"/>
        <v>-1.073916787349834E-3</v>
      </c>
    </row>
    <row r="2403" spans="1:8" x14ac:dyDescent="0.3">
      <c r="A2403" s="19">
        <v>42622</v>
      </c>
      <c r="B2403" s="20">
        <v>20245.3</v>
      </c>
      <c r="C2403" s="20">
        <v>20274.75</v>
      </c>
      <c r="D2403" s="20">
        <v>20349.7</v>
      </c>
      <c r="E2403" s="20">
        <v>20139.150000000001</v>
      </c>
      <c r="F2403" s="20" t="s">
        <v>2024</v>
      </c>
      <c r="G2403" s="21">
        <v>-8.3999999999999995E-3</v>
      </c>
      <c r="H2403">
        <f t="shared" si="43"/>
        <v>-1.4525456540771516E-3</v>
      </c>
    </row>
    <row r="2404" spans="1:8" x14ac:dyDescent="0.3">
      <c r="A2404" s="26">
        <v>42625</v>
      </c>
      <c r="B2404" s="27">
        <v>19790.599999999999</v>
      </c>
      <c r="C2404" s="27">
        <v>19861.45</v>
      </c>
      <c r="D2404" s="27">
        <v>19861.45</v>
      </c>
      <c r="E2404" s="27">
        <v>19735.55</v>
      </c>
      <c r="F2404" s="27" t="s">
        <v>2025</v>
      </c>
      <c r="G2404" s="28">
        <v>-2.2499999999999999E-2</v>
      </c>
      <c r="H2404">
        <f t="shared" si="43"/>
        <v>-3.5672118601613768E-3</v>
      </c>
    </row>
    <row r="2405" spans="1:8" x14ac:dyDescent="0.3">
      <c r="A2405" s="19">
        <v>42627</v>
      </c>
      <c r="B2405" s="20">
        <v>19909.150000000001</v>
      </c>
      <c r="C2405" s="20">
        <v>19757.05</v>
      </c>
      <c r="D2405" s="20">
        <v>19953.150000000001</v>
      </c>
      <c r="E2405" s="20">
        <v>19732.150000000001</v>
      </c>
      <c r="F2405" s="20" t="s">
        <v>2026</v>
      </c>
      <c r="G2405" s="21">
        <v>6.0000000000000001E-3</v>
      </c>
      <c r="H2405">
        <f t="shared" si="43"/>
        <v>7.6985177442989812E-3</v>
      </c>
    </row>
    <row r="2406" spans="1:8" x14ac:dyDescent="0.3">
      <c r="A2406" s="26">
        <v>42628</v>
      </c>
      <c r="B2406" s="27">
        <v>19837.55</v>
      </c>
      <c r="C2406" s="27">
        <v>19927.599999999999</v>
      </c>
      <c r="D2406" s="27">
        <v>19955.400000000001</v>
      </c>
      <c r="E2406" s="27">
        <v>19730.25</v>
      </c>
      <c r="F2406" s="27" t="s">
        <v>2027</v>
      </c>
      <c r="G2406" s="28">
        <v>-3.5999999999999999E-3</v>
      </c>
      <c r="H2406">
        <f t="shared" si="43"/>
        <v>-4.5188582669262369E-3</v>
      </c>
    </row>
    <row r="2407" spans="1:8" x14ac:dyDescent="0.3">
      <c r="A2407" s="19">
        <v>42629</v>
      </c>
      <c r="B2407" s="20">
        <v>19855.45</v>
      </c>
      <c r="C2407" s="20">
        <v>19935.849999999999</v>
      </c>
      <c r="D2407" s="20">
        <v>20227.2</v>
      </c>
      <c r="E2407" s="20">
        <v>19783.599999999999</v>
      </c>
      <c r="F2407" s="20" t="s">
        <v>2028</v>
      </c>
      <c r="G2407" s="21">
        <v>8.9999999999999998E-4</v>
      </c>
      <c r="H2407">
        <f t="shared" si="43"/>
        <v>-4.0329356410686188E-3</v>
      </c>
    </row>
    <row r="2408" spans="1:8" x14ac:dyDescent="0.3">
      <c r="A2408" s="26">
        <v>42632</v>
      </c>
      <c r="B2408" s="27">
        <v>19906.849999999999</v>
      </c>
      <c r="C2408" s="27">
        <v>19892.2</v>
      </c>
      <c r="D2408" s="27">
        <v>20014.400000000001</v>
      </c>
      <c r="E2408" s="27">
        <v>19849.650000000001</v>
      </c>
      <c r="F2408" s="27" t="s">
        <v>2029</v>
      </c>
      <c r="G2408" s="28">
        <v>2.5999999999999999E-3</v>
      </c>
      <c r="H2408">
        <f t="shared" si="43"/>
        <v>7.3646957098751358E-4</v>
      </c>
    </row>
    <row r="2409" spans="1:8" x14ac:dyDescent="0.3">
      <c r="A2409" s="19">
        <v>42633</v>
      </c>
      <c r="B2409" s="20">
        <v>19852.3</v>
      </c>
      <c r="C2409" s="20">
        <v>19957.349999999999</v>
      </c>
      <c r="D2409" s="20">
        <v>19964.3</v>
      </c>
      <c r="E2409" s="20">
        <v>19797.5</v>
      </c>
      <c r="F2409" s="20" t="s">
        <v>2030</v>
      </c>
      <c r="G2409" s="21">
        <v>-2.7000000000000001E-3</v>
      </c>
      <c r="H2409">
        <f t="shared" si="43"/>
        <v>-5.2637248933350006E-3</v>
      </c>
    </row>
    <row r="2410" spans="1:8" x14ac:dyDescent="0.3">
      <c r="A2410" s="26">
        <v>42634</v>
      </c>
      <c r="B2410" s="27">
        <v>19828.45</v>
      </c>
      <c r="C2410" s="27">
        <v>19902.7</v>
      </c>
      <c r="D2410" s="27">
        <v>19937.849999999999</v>
      </c>
      <c r="E2410" s="27">
        <v>19749.95</v>
      </c>
      <c r="F2410" s="27" t="s">
        <v>2031</v>
      </c>
      <c r="G2410" s="28">
        <v>-1.1999999999999999E-3</v>
      </c>
      <c r="H2410">
        <f t="shared" si="43"/>
        <v>-3.7306496103543738E-3</v>
      </c>
    </row>
    <row r="2411" spans="1:8" x14ac:dyDescent="0.3">
      <c r="A2411" s="19">
        <v>42635</v>
      </c>
      <c r="B2411" s="20">
        <v>20109.599999999999</v>
      </c>
      <c r="C2411" s="20">
        <v>20153.099999999999</v>
      </c>
      <c r="D2411" s="20">
        <v>20264.8</v>
      </c>
      <c r="E2411" s="20">
        <v>19996.900000000001</v>
      </c>
      <c r="F2411" s="20" t="s">
        <v>2032</v>
      </c>
      <c r="G2411" s="21">
        <v>1.4200000000000001E-2</v>
      </c>
      <c r="H2411">
        <f t="shared" si="43"/>
        <v>-2.1584768596394602E-3</v>
      </c>
    </row>
    <row r="2412" spans="1:8" x14ac:dyDescent="0.3">
      <c r="A2412" s="26">
        <v>42636</v>
      </c>
      <c r="B2412" s="27">
        <v>19901.8</v>
      </c>
      <c r="C2412" s="27">
        <v>20136.75</v>
      </c>
      <c r="D2412" s="27">
        <v>20137.55</v>
      </c>
      <c r="E2412" s="27">
        <v>19861.45</v>
      </c>
      <c r="F2412" s="27" t="s">
        <v>2033</v>
      </c>
      <c r="G2412" s="28">
        <v>-1.03E-2</v>
      </c>
      <c r="H2412">
        <f t="shared" si="43"/>
        <v>-1.1667721951158987E-2</v>
      </c>
    </row>
    <row r="2413" spans="1:8" x14ac:dyDescent="0.3">
      <c r="A2413" s="19">
        <v>42639</v>
      </c>
      <c r="B2413" s="20">
        <v>19591.75</v>
      </c>
      <c r="C2413" s="20">
        <v>19792.2</v>
      </c>
      <c r="D2413" s="20">
        <v>19794.150000000001</v>
      </c>
      <c r="E2413" s="20">
        <v>19568.349999999999</v>
      </c>
      <c r="F2413" s="20" t="s">
        <v>2034</v>
      </c>
      <c r="G2413" s="21">
        <v>-1.5599999999999999E-2</v>
      </c>
      <c r="H2413">
        <f t="shared" si="43"/>
        <v>-1.0127727084407024E-2</v>
      </c>
    </row>
    <row r="2414" spans="1:8" x14ac:dyDescent="0.3">
      <c r="A2414" s="26">
        <v>42640</v>
      </c>
      <c r="B2414" s="27">
        <v>19518.7</v>
      </c>
      <c r="C2414" s="27">
        <v>19652.95</v>
      </c>
      <c r="D2414" s="27">
        <v>19696.45</v>
      </c>
      <c r="E2414" s="27">
        <v>19479.150000000001</v>
      </c>
      <c r="F2414" s="27" t="s">
        <v>2035</v>
      </c>
      <c r="G2414" s="28">
        <v>-3.7000000000000002E-3</v>
      </c>
      <c r="H2414">
        <f t="shared" si="43"/>
        <v>-6.8310355442821559E-3</v>
      </c>
    </row>
    <row r="2415" spans="1:8" x14ac:dyDescent="0.3">
      <c r="A2415" s="19">
        <v>42641</v>
      </c>
      <c r="B2415" s="20">
        <v>19653.55</v>
      </c>
      <c r="C2415" s="20">
        <v>19542</v>
      </c>
      <c r="D2415" s="20">
        <v>19700</v>
      </c>
      <c r="E2415" s="20">
        <v>19509.650000000001</v>
      </c>
      <c r="F2415" s="20" t="s">
        <v>2036</v>
      </c>
      <c r="G2415" s="21">
        <v>6.8999999999999999E-3</v>
      </c>
      <c r="H2415">
        <f t="shared" si="43"/>
        <v>5.7082181967044966E-3</v>
      </c>
    </row>
    <row r="2416" spans="1:8" x14ac:dyDescent="0.3">
      <c r="A2416" s="26">
        <v>42642</v>
      </c>
      <c r="B2416" s="27">
        <v>19183.650000000001</v>
      </c>
      <c r="C2416" s="27">
        <v>19762.3</v>
      </c>
      <c r="D2416" s="27">
        <v>19793.2</v>
      </c>
      <c r="E2416" s="27">
        <v>19059.05</v>
      </c>
      <c r="F2416" s="27" t="s">
        <v>2037</v>
      </c>
      <c r="G2416" s="28">
        <v>-2.3900000000000001E-2</v>
      </c>
      <c r="H2416" s="15">
        <f t="shared" si="43"/>
        <v>-2.9280498727374742E-2</v>
      </c>
    </row>
    <row r="2417" spans="1:8" x14ac:dyDescent="0.3">
      <c r="A2417" s="19">
        <v>42643</v>
      </c>
      <c r="B2417" s="20">
        <v>19285.7</v>
      </c>
      <c r="C2417" s="20">
        <v>19116</v>
      </c>
      <c r="D2417" s="20">
        <v>19330.849999999999</v>
      </c>
      <c r="E2417" s="20">
        <v>19085.2</v>
      </c>
      <c r="F2417" s="20" t="s">
        <v>2038</v>
      </c>
      <c r="G2417" s="21">
        <v>5.3E-3</v>
      </c>
      <c r="H2417">
        <f t="shared" si="43"/>
        <v>8.8773802050638589E-3</v>
      </c>
    </row>
    <row r="2418" spans="1:8" x14ac:dyDescent="0.3">
      <c r="A2418" s="26">
        <v>42646</v>
      </c>
      <c r="B2418" s="27">
        <v>19589.05</v>
      </c>
      <c r="C2418" s="27">
        <v>19395.55</v>
      </c>
      <c r="D2418" s="27">
        <v>19611.25</v>
      </c>
      <c r="E2418" s="27">
        <v>19363.95</v>
      </c>
      <c r="F2418" s="27" t="s">
        <v>2039</v>
      </c>
      <c r="G2418" s="28">
        <v>1.5699999999999999E-2</v>
      </c>
      <c r="H2418">
        <f t="shared" si="43"/>
        <v>9.9765152315866266E-3</v>
      </c>
    </row>
    <row r="2419" spans="1:8" x14ac:dyDescent="0.3">
      <c r="A2419" s="19">
        <v>42647</v>
      </c>
      <c r="B2419" s="20">
        <v>19672.7</v>
      </c>
      <c r="C2419" s="20">
        <v>19641.75</v>
      </c>
      <c r="D2419" s="20">
        <v>19747.45</v>
      </c>
      <c r="E2419" s="20">
        <v>19527.349999999999</v>
      </c>
      <c r="F2419" s="20" t="s">
        <v>2040</v>
      </c>
      <c r="G2419" s="21">
        <v>4.3E-3</v>
      </c>
      <c r="H2419">
        <f t="shared" si="43"/>
        <v>1.5757251772372995E-3</v>
      </c>
    </row>
    <row r="2420" spans="1:8" x14ac:dyDescent="0.3">
      <c r="A2420" s="26">
        <v>42648</v>
      </c>
      <c r="B2420" s="27">
        <v>19536.849999999999</v>
      </c>
      <c r="C2420" s="27">
        <v>19801.3</v>
      </c>
      <c r="D2420" s="27">
        <v>19816.5</v>
      </c>
      <c r="E2420" s="27">
        <v>19492.8</v>
      </c>
      <c r="F2420" s="27" t="s">
        <v>2041</v>
      </c>
      <c r="G2420" s="28">
        <v>-6.8999999999999999E-3</v>
      </c>
      <c r="H2420">
        <f t="shared" si="43"/>
        <v>-1.3355183750561869E-2</v>
      </c>
    </row>
    <row r="2421" spans="1:8" x14ac:dyDescent="0.3">
      <c r="A2421" s="19">
        <v>42649</v>
      </c>
      <c r="B2421" s="20">
        <v>19395.05</v>
      </c>
      <c r="C2421" s="20">
        <v>19518.55</v>
      </c>
      <c r="D2421" s="20">
        <v>19570.7</v>
      </c>
      <c r="E2421" s="20">
        <v>19325.8</v>
      </c>
      <c r="F2421" s="20" t="s">
        <v>2042</v>
      </c>
      <c r="G2421" s="21">
        <v>-7.3000000000000001E-3</v>
      </c>
      <c r="H2421">
        <f t="shared" si="43"/>
        <v>-6.3273142728327673E-3</v>
      </c>
    </row>
    <row r="2422" spans="1:8" x14ac:dyDescent="0.3">
      <c r="A2422" s="26">
        <v>42650</v>
      </c>
      <c r="B2422" s="27">
        <v>19400.099999999999</v>
      </c>
      <c r="C2422" s="27">
        <v>19398.05</v>
      </c>
      <c r="D2422" s="27">
        <v>19456</v>
      </c>
      <c r="E2422" s="27">
        <v>19318</v>
      </c>
      <c r="F2422" s="27" t="s">
        <v>2043</v>
      </c>
      <c r="G2422" s="28">
        <v>2.9999999999999997E-4</v>
      </c>
      <c r="H2422">
        <f t="shared" si="43"/>
        <v>1.0568072563991083E-4</v>
      </c>
    </row>
    <row r="2423" spans="1:8" x14ac:dyDescent="0.3">
      <c r="A2423" s="19">
        <v>42653</v>
      </c>
      <c r="B2423" s="20">
        <v>19378.55</v>
      </c>
      <c r="C2423" s="20">
        <v>19489.5</v>
      </c>
      <c r="D2423" s="20">
        <v>19501.45</v>
      </c>
      <c r="E2423" s="20">
        <v>19351.349999999999</v>
      </c>
      <c r="F2423" s="20" t="s">
        <v>2044</v>
      </c>
      <c r="G2423" s="21">
        <v>-1.1000000000000001E-3</v>
      </c>
      <c r="H2423">
        <f t="shared" si="43"/>
        <v>-5.6928089484081547E-3</v>
      </c>
    </row>
    <row r="2424" spans="1:8" x14ac:dyDescent="0.3">
      <c r="A2424" s="26">
        <v>42656</v>
      </c>
      <c r="B2424" s="27">
        <v>18954.25</v>
      </c>
      <c r="C2424" s="27">
        <v>19295.55</v>
      </c>
      <c r="D2424" s="27">
        <v>19295.55</v>
      </c>
      <c r="E2424" s="27">
        <v>18824.400000000001</v>
      </c>
      <c r="F2424" s="27" t="s">
        <v>2045</v>
      </c>
      <c r="G2424" s="28">
        <v>-2.1899999999999999E-2</v>
      </c>
      <c r="H2424" s="15">
        <f t="shared" si="43"/>
        <v>-1.7688016148801111E-2</v>
      </c>
    </row>
    <row r="2425" spans="1:8" x14ac:dyDescent="0.3">
      <c r="A2425" s="19">
        <v>42657</v>
      </c>
      <c r="B2425" s="20">
        <v>19020.150000000001</v>
      </c>
      <c r="C2425" s="20">
        <v>19016.7</v>
      </c>
      <c r="D2425" s="20">
        <v>19053.5</v>
      </c>
      <c r="E2425" s="20">
        <v>18926.150000000001</v>
      </c>
      <c r="F2425" s="20" t="s">
        <v>2046</v>
      </c>
      <c r="G2425" s="21">
        <v>3.5000000000000001E-3</v>
      </c>
      <c r="H2425">
        <f t="shared" si="43"/>
        <v>1.8141948918585913E-4</v>
      </c>
    </row>
    <row r="2426" spans="1:8" x14ac:dyDescent="0.3">
      <c r="A2426" s="26">
        <v>42660</v>
      </c>
      <c r="B2426" s="27">
        <v>19070.400000000001</v>
      </c>
      <c r="C2426" s="27">
        <v>19136.3</v>
      </c>
      <c r="D2426" s="27">
        <v>19241.75</v>
      </c>
      <c r="E2426" s="27">
        <v>19002.45</v>
      </c>
      <c r="F2426" s="27" t="s">
        <v>2047</v>
      </c>
      <c r="G2426" s="28">
        <v>2.5999999999999999E-3</v>
      </c>
      <c r="H2426">
        <f t="shared" si="43"/>
        <v>-3.443716914973E-3</v>
      </c>
    </row>
    <row r="2427" spans="1:8" x14ac:dyDescent="0.3">
      <c r="A2427" s="19">
        <v>42661</v>
      </c>
      <c r="B2427" s="20">
        <v>19495.05</v>
      </c>
      <c r="C2427" s="20">
        <v>19174.7</v>
      </c>
      <c r="D2427" s="20">
        <v>19511.8</v>
      </c>
      <c r="E2427" s="20">
        <v>19162.849999999999</v>
      </c>
      <c r="F2427" s="20" t="s">
        <v>2048</v>
      </c>
      <c r="G2427" s="21">
        <v>2.23E-2</v>
      </c>
      <c r="H2427" s="15">
        <f t="shared" si="43"/>
        <v>1.670691066874572E-2</v>
      </c>
    </row>
    <row r="2428" spans="1:8" x14ac:dyDescent="0.3">
      <c r="A2428" s="26">
        <v>42662</v>
      </c>
      <c r="B2428" s="27">
        <v>19412.099999999999</v>
      </c>
      <c r="C2428" s="27">
        <v>19570.05</v>
      </c>
      <c r="D2428" s="27">
        <v>19576.3</v>
      </c>
      <c r="E2428" s="27">
        <v>19322.75</v>
      </c>
      <c r="F2428" s="27" t="s">
        <v>2049</v>
      </c>
      <c r="G2428" s="28">
        <v>-4.3E-3</v>
      </c>
      <c r="H2428">
        <f t="shared" si="43"/>
        <v>-8.0710064614040698E-3</v>
      </c>
    </row>
    <row r="2429" spans="1:8" x14ac:dyDescent="0.3">
      <c r="A2429" s="19">
        <v>42663</v>
      </c>
      <c r="B2429" s="20">
        <v>19658.7</v>
      </c>
      <c r="C2429" s="20">
        <v>19493.900000000001</v>
      </c>
      <c r="D2429" s="20">
        <v>19722.849999999999</v>
      </c>
      <c r="E2429" s="20">
        <v>19479.25</v>
      </c>
      <c r="F2429" s="20" t="s">
        <v>2050</v>
      </c>
      <c r="G2429" s="21">
        <v>1.2699999999999999E-2</v>
      </c>
      <c r="H2429">
        <f t="shared" si="43"/>
        <v>8.4539266129404211E-3</v>
      </c>
    </row>
    <row r="2430" spans="1:8" x14ac:dyDescent="0.3">
      <c r="A2430" s="26">
        <v>42664</v>
      </c>
      <c r="B2430" s="27">
        <v>19710.900000000001</v>
      </c>
      <c r="C2430" s="27">
        <v>19636.400000000001</v>
      </c>
      <c r="D2430" s="27">
        <v>19744</v>
      </c>
      <c r="E2430" s="27">
        <v>19516.400000000001</v>
      </c>
      <c r="F2430" s="27" t="s">
        <v>2051</v>
      </c>
      <c r="G2430" s="28">
        <v>2.7000000000000001E-3</v>
      </c>
      <c r="H2430">
        <f t="shared" si="43"/>
        <v>3.7939744556028596E-3</v>
      </c>
    </row>
    <row r="2431" spans="1:8" x14ac:dyDescent="0.3">
      <c r="A2431" s="19">
        <v>42667</v>
      </c>
      <c r="B2431" s="20">
        <v>19807.900000000001</v>
      </c>
      <c r="C2431" s="20">
        <v>19763.849999999999</v>
      </c>
      <c r="D2431" s="20">
        <v>19897.849999999999</v>
      </c>
      <c r="E2431" s="20">
        <v>19751.650000000001</v>
      </c>
      <c r="F2431" s="20" t="s">
        <v>2052</v>
      </c>
      <c r="G2431" s="21">
        <v>4.8999999999999998E-3</v>
      </c>
      <c r="H2431">
        <f t="shared" si="43"/>
        <v>2.2288167538208857E-3</v>
      </c>
    </row>
    <row r="2432" spans="1:8" x14ac:dyDescent="0.3">
      <c r="A2432" s="26">
        <v>42668</v>
      </c>
      <c r="B2432" s="27">
        <v>19834.900000000001</v>
      </c>
      <c r="C2432" s="27">
        <v>19907.7</v>
      </c>
      <c r="D2432" s="27">
        <v>19922.7</v>
      </c>
      <c r="E2432" s="27">
        <v>19711.95</v>
      </c>
      <c r="F2432" s="27" t="s">
        <v>2053</v>
      </c>
      <c r="G2432" s="28">
        <v>1.4E-3</v>
      </c>
      <c r="H2432">
        <f t="shared" si="43"/>
        <v>-3.6568764849781374E-3</v>
      </c>
    </row>
    <row r="2433" spans="1:8" x14ac:dyDescent="0.3">
      <c r="A2433" s="19">
        <v>42669</v>
      </c>
      <c r="B2433" s="20">
        <v>19483.599999999999</v>
      </c>
      <c r="C2433" s="20">
        <v>19581.7</v>
      </c>
      <c r="D2433" s="20">
        <v>19725.900000000001</v>
      </c>
      <c r="E2433" s="20">
        <v>19434.5</v>
      </c>
      <c r="F2433" s="20" t="s">
        <v>2054</v>
      </c>
      <c r="G2433" s="21">
        <v>-1.77E-2</v>
      </c>
      <c r="H2433">
        <f t="shared" si="43"/>
        <v>-5.009779539059539E-3</v>
      </c>
    </row>
    <row r="2434" spans="1:8" x14ac:dyDescent="0.3">
      <c r="A2434" s="26">
        <v>42670</v>
      </c>
      <c r="B2434" s="27">
        <v>19514.599999999999</v>
      </c>
      <c r="C2434" s="27">
        <v>19452</v>
      </c>
      <c r="D2434" s="27">
        <v>19544.2</v>
      </c>
      <c r="E2434" s="27">
        <v>19252.099999999999</v>
      </c>
      <c r="F2434" s="27" t="s">
        <v>2055</v>
      </c>
      <c r="G2434" s="28">
        <v>1.6000000000000001E-3</v>
      </c>
      <c r="H2434">
        <f t="shared" si="43"/>
        <v>3.2181780793747966E-3</v>
      </c>
    </row>
    <row r="2435" spans="1:8" x14ac:dyDescent="0.3">
      <c r="A2435" s="19">
        <v>42671</v>
      </c>
      <c r="B2435" s="20">
        <v>19555.95</v>
      </c>
      <c r="C2435" s="20">
        <v>19507.849999999999</v>
      </c>
      <c r="D2435" s="20">
        <v>19589.7</v>
      </c>
      <c r="E2435" s="20">
        <v>19362</v>
      </c>
      <c r="F2435" s="20" t="s">
        <v>2056</v>
      </c>
      <c r="G2435" s="21">
        <v>2.0999999999999999E-3</v>
      </c>
      <c r="H2435">
        <f t="shared" si="43"/>
        <v>2.4656740747956429E-3</v>
      </c>
    </row>
    <row r="2436" spans="1:8" x14ac:dyDescent="0.3">
      <c r="A2436" s="26">
        <v>42673</v>
      </c>
      <c r="B2436" s="27">
        <v>19523.55</v>
      </c>
      <c r="C2436" s="27">
        <v>19657.8</v>
      </c>
      <c r="D2436" s="27">
        <v>19666.8</v>
      </c>
      <c r="E2436" s="27">
        <v>19484.650000000001</v>
      </c>
      <c r="F2436" s="27" t="s">
        <v>110</v>
      </c>
      <c r="G2436" s="28">
        <v>-1.6999999999999999E-3</v>
      </c>
      <c r="H2436">
        <f t="shared" si="43"/>
        <v>-6.8293501816073009E-3</v>
      </c>
    </row>
    <row r="2437" spans="1:8" x14ac:dyDescent="0.3">
      <c r="A2437" s="19">
        <v>42675</v>
      </c>
      <c r="B2437" s="20">
        <v>19458.599999999999</v>
      </c>
      <c r="C2437" s="20">
        <v>19578.599999999999</v>
      </c>
      <c r="D2437" s="20">
        <v>19591.650000000001</v>
      </c>
      <c r="E2437" s="20">
        <v>19417.3</v>
      </c>
      <c r="F2437" s="20" t="s">
        <v>2057</v>
      </c>
      <c r="G2437" s="21">
        <v>-3.3E-3</v>
      </c>
      <c r="H2437">
        <f t="shared" si="43"/>
        <v>-6.129141000888726E-3</v>
      </c>
    </row>
    <row r="2438" spans="1:8" x14ac:dyDescent="0.3">
      <c r="A2438" s="26">
        <v>42676</v>
      </c>
      <c r="B2438" s="27">
        <v>19227.900000000001</v>
      </c>
      <c r="C2438" s="27">
        <v>19223.5</v>
      </c>
      <c r="D2438" s="27">
        <v>19296.55</v>
      </c>
      <c r="E2438" s="27">
        <v>19158.75</v>
      </c>
      <c r="F2438" s="27" t="s">
        <v>2058</v>
      </c>
      <c r="G2438" s="28">
        <v>-1.1900000000000001E-2</v>
      </c>
      <c r="H2438">
        <f t="shared" si="43"/>
        <v>2.2888651910429709E-4</v>
      </c>
    </row>
    <row r="2439" spans="1:8" x14ac:dyDescent="0.3">
      <c r="A2439" s="19">
        <v>42677</v>
      </c>
      <c r="B2439" s="20">
        <v>19178.7</v>
      </c>
      <c r="C2439" s="20">
        <v>19201.95</v>
      </c>
      <c r="D2439" s="20">
        <v>19319.650000000001</v>
      </c>
      <c r="E2439" s="20">
        <v>19119.3</v>
      </c>
      <c r="F2439" s="20" t="s">
        <v>2059</v>
      </c>
      <c r="G2439" s="21">
        <v>-2.5999999999999999E-3</v>
      </c>
      <c r="H2439">
        <f t="shared" ref="H2439:H2502" si="44">(B2439-C2439)/C2439</f>
        <v>-1.210814526649637E-3</v>
      </c>
    </row>
    <row r="2440" spans="1:8" x14ac:dyDescent="0.3">
      <c r="A2440" s="26">
        <v>42678</v>
      </c>
      <c r="B2440" s="27">
        <v>19058.099999999999</v>
      </c>
      <c r="C2440" s="27">
        <v>19223.849999999999</v>
      </c>
      <c r="D2440" s="27">
        <v>19223.900000000001</v>
      </c>
      <c r="E2440" s="27">
        <v>18961.150000000001</v>
      </c>
      <c r="F2440" s="27" t="s">
        <v>2060</v>
      </c>
      <c r="G2440" s="28">
        <v>-6.3E-3</v>
      </c>
      <c r="H2440">
        <f t="shared" si="44"/>
        <v>-8.6221022323832129E-3</v>
      </c>
    </row>
    <row r="2441" spans="1:8" x14ac:dyDescent="0.3">
      <c r="A2441" s="19">
        <v>42681</v>
      </c>
      <c r="B2441" s="20">
        <v>19356</v>
      </c>
      <c r="C2441" s="20">
        <v>19317.849999999999</v>
      </c>
      <c r="D2441" s="20">
        <v>19378</v>
      </c>
      <c r="E2441" s="20">
        <v>19233</v>
      </c>
      <c r="F2441" s="20" t="s">
        <v>2061</v>
      </c>
      <c r="G2441" s="21">
        <v>1.5599999999999999E-2</v>
      </c>
      <c r="H2441">
        <f t="shared" si="44"/>
        <v>1.9748574504927546E-3</v>
      </c>
    </row>
    <row r="2442" spans="1:8" x14ac:dyDescent="0.3">
      <c r="A2442" s="26">
        <v>42682</v>
      </c>
      <c r="B2442" s="27">
        <v>19500.8</v>
      </c>
      <c r="C2442" s="27">
        <v>19490.75</v>
      </c>
      <c r="D2442" s="27">
        <v>19549.45</v>
      </c>
      <c r="E2442" s="27">
        <v>19322.150000000001</v>
      </c>
      <c r="F2442" s="27" t="s">
        <v>2062</v>
      </c>
      <c r="G2442" s="28">
        <v>7.4999999999999997E-3</v>
      </c>
      <c r="H2442">
        <f t="shared" si="44"/>
        <v>5.156292087271794E-4</v>
      </c>
    </row>
    <row r="2443" spans="1:8" x14ac:dyDescent="0.3">
      <c r="A2443" s="19">
        <v>42683</v>
      </c>
      <c r="B2443" s="20">
        <v>19518.25</v>
      </c>
      <c r="C2443" s="20">
        <v>18270.900000000001</v>
      </c>
      <c r="D2443" s="20">
        <v>19587.8</v>
      </c>
      <c r="E2443" s="20">
        <v>18143.7</v>
      </c>
      <c r="F2443" s="20" t="s">
        <v>2063</v>
      </c>
      <c r="G2443" s="21">
        <v>8.9999999999999998E-4</v>
      </c>
      <c r="H2443" s="15">
        <f t="shared" si="44"/>
        <v>6.8269762299612957E-2</v>
      </c>
    </row>
    <row r="2444" spans="1:8" x14ac:dyDescent="0.3">
      <c r="A2444" s="26">
        <v>42684</v>
      </c>
      <c r="B2444" s="27">
        <v>20200.25</v>
      </c>
      <c r="C2444" s="27">
        <v>19827.5</v>
      </c>
      <c r="D2444" s="27">
        <v>20283.150000000001</v>
      </c>
      <c r="E2444" s="27">
        <v>19787.45</v>
      </c>
      <c r="F2444" s="27" t="s">
        <v>2064</v>
      </c>
      <c r="G2444" s="28">
        <v>3.49E-2</v>
      </c>
      <c r="H2444" s="15">
        <f t="shared" si="44"/>
        <v>1.879964695498676E-2</v>
      </c>
    </row>
    <row r="2445" spans="1:8" x14ac:dyDescent="0.3">
      <c r="A2445" s="19">
        <v>42685</v>
      </c>
      <c r="B2445" s="20">
        <v>19738.8</v>
      </c>
      <c r="C2445" s="20">
        <v>20033.849999999999</v>
      </c>
      <c r="D2445" s="20">
        <v>20309.650000000001</v>
      </c>
      <c r="E2445" s="20">
        <v>19704.349999999999</v>
      </c>
      <c r="F2445" s="20" t="s">
        <v>2065</v>
      </c>
      <c r="G2445" s="21">
        <v>-2.2800000000000001E-2</v>
      </c>
      <c r="H2445">
        <f t="shared" si="44"/>
        <v>-1.4727573581712916E-2</v>
      </c>
    </row>
    <row r="2446" spans="1:8" x14ac:dyDescent="0.3">
      <c r="A2446" s="26">
        <v>42689</v>
      </c>
      <c r="B2446" s="27">
        <v>19289.75</v>
      </c>
      <c r="C2446" s="27">
        <v>19808.349999999999</v>
      </c>
      <c r="D2446" s="27">
        <v>19861.75</v>
      </c>
      <c r="E2446" s="27">
        <v>19240.45</v>
      </c>
      <c r="F2446" s="27" t="s">
        <v>2066</v>
      </c>
      <c r="G2446" s="28">
        <v>-2.2700000000000001E-2</v>
      </c>
      <c r="H2446" s="15">
        <f t="shared" si="44"/>
        <v>-2.6180878265983719E-2</v>
      </c>
    </row>
    <row r="2447" spans="1:8" x14ac:dyDescent="0.3">
      <c r="A2447" s="19">
        <v>42690</v>
      </c>
      <c r="B2447" s="20">
        <v>19108.099999999999</v>
      </c>
      <c r="C2447" s="20">
        <v>19591.25</v>
      </c>
      <c r="D2447" s="20">
        <v>19611.900000000001</v>
      </c>
      <c r="E2447" s="20">
        <v>19088.400000000001</v>
      </c>
      <c r="F2447" s="20" t="s">
        <v>2067</v>
      </c>
      <c r="G2447" s="21">
        <v>-9.4000000000000004E-3</v>
      </c>
      <c r="H2447" s="15">
        <f t="shared" si="44"/>
        <v>-2.4661519811140252E-2</v>
      </c>
    </row>
    <row r="2448" spans="1:8" x14ac:dyDescent="0.3">
      <c r="A2448" s="26">
        <v>42691</v>
      </c>
      <c r="B2448" s="27">
        <v>19087.849999999999</v>
      </c>
      <c r="C2448" s="27">
        <v>19115.900000000001</v>
      </c>
      <c r="D2448" s="27">
        <v>19328.75</v>
      </c>
      <c r="E2448" s="27">
        <v>19009.849999999999</v>
      </c>
      <c r="F2448" s="27" t="s">
        <v>2068</v>
      </c>
      <c r="G2448" s="28">
        <v>-1.1000000000000001E-3</v>
      </c>
      <c r="H2448">
        <f t="shared" si="44"/>
        <v>-1.467364863804629E-3</v>
      </c>
    </row>
    <row r="2449" spans="1:8" x14ac:dyDescent="0.3">
      <c r="A2449" s="19">
        <v>42692</v>
      </c>
      <c r="B2449" s="20">
        <v>18959.05</v>
      </c>
      <c r="C2449" s="20">
        <v>19180.3</v>
      </c>
      <c r="D2449" s="20">
        <v>19216.349999999999</v>
      </c>
      <c r="E2449" s="20">
        <v>18897.099999999999</v>
      </c>
      <c r="F2449" s="20" t="s">
        <v>2069</v>
      </c>
      <c r="G2449" s="21">
        <v>-6.7000000000000002E-3</v>
      </c>
      <c r="H2449">
        <f t="shared" si="44"/>
        <v>-1.1535273170909736E-2</v>
      </c>
    </row>
    <row r="2450" spans="1:8" x14ac:dyDescent="0.3">
      <c r="A2450" s="26">
        <v>42695</v>
      </c>
      <c r="B2450" s="27">
        <v>18446.400000000001</v>
      </c>
      <c r="C2450" s="27">
        <v>19063.8</v>
      </c>
      <c r="D2450" s="27">
        <v>19075.95</v>
      </c>
      <c r="E2450" s="27">
        <v>18351.25</v>
      </c>
      <c r="F2450" s="27" t="s">
        <v>2070</v>
      </c>
      <c r="G2450" s="28">
        <v>-2.7E-2</v>
      </c>
      <c r="H2450" s="15">
        <f t="shared" si="44"/>
        <v>-3.2385988103106299E-2</v>
      </c>
    </row>
    <row r="2451" spans="1:8" x14ac:dyDescent="0.3">
      <c r="A2451" s="19">
        <v>42696</v>
      </c>
      <c r="B2451" s="20">
        <v>18548.650000000001</v>
      </c>
      <c r="C2451" s="20">
        <v>18626.7</v>
      </c>
      <c r="D2451" s="20">
        <v>18650.5</v>
      </c>
      <c r="E2451" s="20">
        <v>18322.7</v>
      </c>
      <c r="F2451" s="20" t="s">
        <v>2071</v>
      </c>
      <c r="G2451" s="21">
        <v>5.4999999999999997E-3</v>
      </c>
      <c r="H2451">
        <f t="shared" si="44"/>
        <v>-4.190221563669317E-3</v>
      </c>
    </row>
    <row r="2452" spans="1:8" x14ac:dyDescent="0.3">
      <c r="A2452" s="26">
        <v>42697</v>
      </c>
      <c r="B2452" s="27">
        <v>18540.900000000001</v>
      </c>
      <c r="C2452" s="27">
        <v>18660.55</v>
      </c>
      <c r="D2452" s="27">
        <v>18669.05</v>
      </c>
      <c r="E2452" s="27">
        <v>18449.7</v>
      </c>
      <c r="F2452" s="27" t="s">
        <v>2072</v>
      </c>
      <c r="G2452" s="28">
        <v>-4.0000000000000002E-4</v>
      </c>
      <c r="H2452">
        <f t="shared" si="44"/>
        <v>-6.411922478169069E-3</v>
      </c>
    </row>
    <row r="2453" spans="1:8" x14ac:dyDescent="0.3">
      <c r="A2453" s="19">
        <v>42698</v>
      </c>
      <c r="B2453" s="20">
        <v>18256.099999999999</v>
      </c>
      <c r="C2453" s="20">
        <v>18476</v>
      </c>
      <c r="D2453" s="20">
        <v>18476.349999999999</v>
      </c>
      <c r="E2453" s="20">
        <v>18215.8</v>
      </c>
      <c r="F2453" s="20" t="s">
        <v>2073</v>
      </c>
      <c r="G2453" s="21">
        <v>-1.54E-2</v>
      </c>
      <c r="H2453">
        <f t="shared" si="44"/>
        <v>-1.1901926823987954E-2</v>
      </c>
    </row>
    <row r="2454" spans="1:8" x14ac:dyDescent="0.3">
      <c r="A2454" s="26">
        <v>42699</v>
      </c>
      <c r="B2454" s="27">
        <v>18507.3</v>
      </c>
      <c r="C2454" s="27">
        <v>18377.55</v>
      </c>
      <c r="D2454" s="27">
        <v>18546.349999999999</v>
      </c>
      <c r="E2454" s="27">
        <v>18266.599999999999</v>
      </c>
      <c r="F2454" s="27" t="s">
        <v>2074</v>
      </c>
      <c r="G2454" s="28">
        <v>1.38E-2</v>
      </c>
      <c r="H2454">
        <f t="shared" si="44"/>
        <v>7.0602447007354083E-3</v>
      </c>
    </row>
    <row r="2455" spans="1:8" x14ac:dyDescent="0.3">
      <c r="A2455" s="19">
        <v>42702</v>
      </c>
      <c r="B2455" s="20">
        <v>18301.45</v>
      </c>
      <c r="C2455" s="20">
        <v>18237.2</v>
      </c>
      <c r="D2455" s="20">
        <v>18471.650000000001</v>
      </c>
      <c r="E2455" s="20">
        <v>18187.400000000001</v>
      </c>
      <c r="F2455" s="20" t="s">
        <v>2075</v>
      </c>
      <c r="G2455" s="21">
        <v>-1.11E-2</v>
      </c>
      <c r="H2455">
        <f t="shared" si="44"/>
        <v>3.5230188844778804E-3</v>
      </c>
    </row>
    <row r="2456" spans="1:8" x14ac:dyDescent="0.3">
      <c r="A2456" s="26">
        <v>42703</v>
      </c>
      <c r="B2456" s="27">
        <v>18223.75</v>
      </c>
      <c r="C2456" s="27">
        <v>18308.8</v>
      </c>
      <c r="D2456" s="27">
        <v>18427.400000000001</v>
      </c>
      <c r="E2456" s="27">
        <v>18188.7</v>
      </c>
      <c r="F2456" s="27" t="s">
        <v>2076</v>
      </c>
      <c r="G2456" s="28">
        <v>-4.1999999999999997E-3</v>
      </c>
      <c r="H2456">
        <f t="shared" si="44"/>
        <v>-4.6453071746919115E-3</v>
      </c>
    </row>
    <row r="2457" spans="1:8" x14ac:dyDescent="0.3">
      <c r="A2457" s="19">
        <v>42704</v>
      </c>
      <c r="B2457" s="20">
        <v>18627.8</v>
      </c>
      <c r="C2457" s="20">
        <v>18306.099999999999</v>
      </c>
      <c r="D2457" s="20">
        <v>18667.849999999999</v>
      </c>
      <c r="E2457" s="20">
        <v>18262.5</v>
      </c>
      <c r="F2457" s="20" t="s">
        <v>2077</v>
      </c>
      <c r="G2457" s="21">
        <v>2.2200000000000001E-2</v>
      </c>
      <c r="H2457" s="15">
        <f t="shared" si="44"/>
        <v>1.7573377180284209E-2</v>
      </c>
    </row>
    <row r="2458" spans="1:8" x14ac:dyDescent="0.3">
      <c r="A2458" s="26">
        <v>42705</v>
      </c>
      <c r="B2458" s="27">
        <v>18428.45</v>
      </c>
      <c r="C2458" s="27">
        <v>18676.75</v>
      </c>
      <c r="D2458" s="27">
        <v>18713.099999999999</v>
      </c>
      <c r="E2458" s="27">
        <v>18389.650000000001</v>
      </c>
      <c r="F2458" s="27" t="s">
        <v>2078</v>
      </c>
      <c r="G2458" s="28">
        <v>-1.0699999999999999E-2</v>
      </c>
      <c r="H2458">
        <f t="shared" si="44"/>
        <v>-1.3294604253952068E-2</v>
      </c>
    </row>
    <row r="2459" spans="1:8" x14ac:dyDescent="0.3">
      <c r="A2459" s="19">
        <v>42706</v>
      </c>
      <c r="B2459" s="20">
        <v>18247.650000000001</v>
      </c>
      <c r="C2459" s="20">
        <v>18329.400000000001</v>
      </c>
      <c r="D2459" s="20">
        <v>18490.5</v>
      </c>
      <c r="E2459" s="20">
        <v>18163.8</v>
      </c>
      <c r="F2459" s="20" t="s">
        <v>2079</v>
      </c>
      <c r="G2459" s="21">
        <v>-9.7999999999999997E-3</v>
      </c>
      <c r="H2459">
        <f t="shared" si="44"/>
        <v>-4.4600477920717536E-3</v>
      </c>
    </row>
    <row r="2460" spans="1:8" x14ac:dyDescent="0.3">
      <c r="A2460" s="26">
        <v>42709</v>
      </c>
      <c r="B2460" s="27">
        <v>18408.900000000001</v>
      </c>
      <c r="C2460" s="27">
        <v>18245</v>
      </c>
      <c r="D2460" s="27">
        <v>18434.25</v>
      </c>
      <c r="E2460" s="27">
        <v>18189.5</v>
      </c>
      <c r="F2460" s="27" t="s">
        <v>1368</v>
      </c>
      <c r="G2460" s="28">
        <v>8.8000000000000005E-3</v>
      </c>
      <c r="H2460">
        <f t="shared" si="44"/>
        <v>8.9832830912579594E-3</v>
      </c>
    </row>
    <row r="2461" spans="1:8" x14ac:dyDescent="0.3">
      <c r="A2461" s="19">
        <v>42710</v>
      </c>
      <c r="B2461" s="20">
        <v>18420.900000000001</v>
      </c>
      <c r="C2461" s="20">
        <v>18459.7</v>
      </c>
      <c r="D2461" s="20">
        <v>18499.75</v>
      </c>
      <c r="E2461" s="20">
        <v>18365.95</v>
      </c>
      <c r="F2461" s="20" t="s">
        <v>2080</v>
      </c>
      <c r="G2461" s="21">
        <v>6.9999999999999999E-4</v>
      </c>
      <c r="H2461">
        <f t="shared" si="44"/>
        <v>-2.1018759784828178E-3</v>
      </c>
    </row>
    <row r="2462" spans="1:8" x14ac:dyDescent="0.3">
      <c r="A2462" s="26">
        <v>42711</v>
      </c>
      <c r="B2462" s="27">
        <v>18234.150000000001</v>
      </c>
      <c r="C2462" s="27">
        <v>18515.5</v>
      </c>
      <c r="D2462" s="27">
        <v>18588.75</v>
      </c>
      <c r="E2462" s="27">
        <v>17952.599999999999</v>
      </c>
      <c r="F2462" s="27" t="s">
        <v>2081</v>
      </c>
      <c r="G2462" s="28">
        <v>-1.01E-2</v>
      </c>
      <c r="H2462">
        <f t="shared" si="44"/>
        <v>-1.5195376846425889E-2</v>
      </c>
    </row>
    <row r="2463" spans="1:8" x14ac:dyDescent="0.3">
      <c r="A2463" s="19">
        <v>42712</v>
      </c>
      <c r="B2463" s="20">
        <v>18515.45</v>
      </c>
      <c r="C2463" s="20">
        <v>18342.599999999999</v>
      </c>
      <c r="D2463" s="20">
        <v>18558.75</v>
      </c>
      <c r="E2463" s="20">
        <v>18336.95</v>
      </c>
      <c r="F2463" s="20" t="s">
        <v>598</v>
      </c>
      <c r="G2463" s="21">
        <v>1.54E-2</v>
      </c>
      <c r="H2463">
        <f t="shared" si="44"/>
        <v>9.423418708362075E-3</v>
      </c>
    </row>
    <row r="2464" spans="1:8" x14ac:dyDescent="0.3">
      <c r="A2464" s="26">
        <v>42713</v>
      </c>
      <c r="B2464" s="27">
        <v>18695.8</v>
      </c>
      <c r="C2464" s="27">
        <v>18567.95</v>
      </c>
      <c r="D2464" s="27">
        <v>18739.650000000001</v>
      </c>
      <c r="E2464" s="27">
        <v>18432.3</v>
      </c>
      <c r="F2464" s="27" t="s">
        <v>2082</v>
      </c>
      <c r="G2464" s="28">
        <v>9.7000000000000003E-3</v>
      </c>
      <c r="H2464">
        <f t="shared" si="44"/>
        <v>6.8855204801821709E-3</v>
      </c>
    </row>
    <row r="2465" spans="1:8" x14ac:dyDescent="0.3">
      <c r="A2465" s="19">
        <v>42716</v>
      </c>
      <c r="B2465" s="20">
        <v>18392.95</v>
      </c>
      <c r="C2465" s="20">
        <v>18616.05</v>
      </c>
      <c r="D2465" s="20">
        <v>18616.05</v>
      </c>
      <c r="E2465" s="20">
        <v>18364.05</v>
      </c>
      <c r="F2465" s="20" t="s">
        <v>2083</v>
      </c>
      <c r="G2465" s="21">
        <v>-1.6199999999999999E-2</v>
      </c>
      <c r="H2465">
        <f t="shared" si="44"/>
        <v>-1.1984282379989233E-2</v>
      </c>
    </row>
    <row r="2466" spans="1:8" x14ac:dyDescent="0.3">
      <c r="A2466" s="26">
        <v>42717</v>
      </c>
      <c r="B2466" s="27">
        <v>18466.05</v>
      </c>
      <c r="C2466" s="27">
        <v>18354.099999999999</v>
      </c>
      <c r="D2466" s="27">
        <v>18492.849999999999</v>
      </c>
      <c r="E2466" s="27">
        <v>18291.349999999999</v>
      </c>
      <c r="F2466" s="27" t="s">
        <v>2084</v>
      </c>
      <c r="G2466" s="28">
        <v>4.0000000000000001E-3</v>
      </c>
      <c r="H2466">
        <f t="shared" si="44"/>
        <v>6.0994546177693667E-3</v>
      </c>
    </row>
    <row r="2467" spans="1:8" x14ac:dyDescent="0.3">
      <c r="A2467" s="19">
        <v>42718</v>
      </c>
      <c r="B2467" s="20">
        <v>18341.5</v>
      </c>
      <c r="C2467" s="20">
        <v>18480.349999999999</v>
      </c>
      <c r="D2467" s="20">
        <v>18485.45</v>
      </c>
      <c r="E2467" s="20">
        <v>18322.900000000001</v>
      </c>
      <c r="F2467" s="20" t="s">
        <v>2085</v>
      </c>
      <c r="G2467" s="21">
        <v>-6.7000000000000002E-3</v>
      </c>
      <c r="H2467">
        <f t="shared" si="44"/>
        <v>-7.5133858395538267E-3</v>
      </c>
    </row>
    <row r="2468" spans="1:8" x14ac:dyDescent="0.3">
      <c r="A2468" s="26">
        <v>42719</v>
      </c>
      <c r="B2468" s="27">
        <v>18401.150000000001</v>
      </c>
      <c r="C2468" s="27">
        <v>18143.5</v>
      </c>
      <c r="D2468" s="27">
        <v>18532</v>
      </c>
      <c r="E2468" s="27">
        <v>18122.099999999999</v>
      </c>
      <c r="F2468" s="27" t="s">
        <v>2086</v>
      </c>
      <c r="G2468" s="28">
        <v>3.3E-3</v>
      </c>
      <c r="H2468">
        <f t="shared" si="44"/>
        <v>1.4200677928734889E-2</v>
      </c>
    </row>
    <row r="2469" spans="1:8" x14ac:dyDescent="0.3">
      <c r="A2469" s="19">
        <v>42720</v>
      </c>
      <c r="B2469" s="20">
        <v>18312.8</v>
      </c>
      <c r="C2469" s="20">
        <v>18417.900000000001</v>
      </c>
      <c r="D2469" s="20">
        <v>18428.45</v>
      </c>
      <c r="E2469" s="20">
        <v>18268.3</v>
      </c>
      <c r="F2469" s="20" t="s">
        <v>2087</v>
      </c>
      <c r="G2469" s="21">
        <v>-4.7999999999999996E-3</v>
      </c>
      <c r="H2469">
        <f t="shared" si="44"/>
        <v>-5.7064051819155377E-3</v>
      </c>
    </row>
    <row r="2470" spans="1:8" x14ac:dyDescent="0.3">
      <c r="A2470" s="26">
        <v>42723</v>
      </c>
      <c r="B2470" s="27">
        <v>18257.05</v>
      </c>
      <c r="C2470" s="27">
        <v>18258.099999999999</v>
      </c>
      <c r="D2470" s="27">
        <v>18316.8</v>
      </c>
      <c r="E2470" s="27">
        <v>18215.5</v>
      </c>
      <c r="F2470" s="27" t="s">
        <v>1459</v>
      </c>
      <c r="G2470" s="28">
        <v>-3.0000000000000001E-3</v>
      </c>
      <c r="H2470">
        <f t="shared" si="44"/>
        <v>-5.7508722156153845E-5</v>
      </c>
    </row>
    <row r="2471" spans="1:8" x14ac:dyDescent="0.3">
      <c r="A2471" s="19">
        <v>42724</v>
      </c>
      <c r="B2471" s="20">
        <v>18069.400000000001</v>
      </c>
      <c r="C2471" s="20">
        <v>18264.099999999999</v>
      </c>
      <c r="D2471" s="20">
        <v>18274.900000000001</v>
      </c>
      <c r="E2471" s="20">
        <v>18009.8</v>
      </c>
      <c r="F2471" s="20" t="s">
        <v>2088</v>
      </c>
      <c r="G2471" s="21">
        <v>-1.03E-2</v>
      </c>
      <c r="H2471">
        <f t="shared" si="44"/>
        <v>-1.0660257006915046E-2</v>
      </c>
    </row>
    <row r="2472" spans="1:8" x14ac:dyDescent="0.3">
      <c r="A2472" s="26">
        <v>42725</v>
      </c>
      <c r="B2472" s="27">
        <v>18084.5</v>
      </c>
      <c r="C2472" s="27">
        <v>18124.599999999999</v>
      </c>
      <c r="D2472" s="27">
        <v>18167.150000000001</v>
      </c>
      <c r="E2472" s="27">
        <v>18043.95</v>
      </c>
      <c r="F2472" s="27" t="s">
        <v>2089</v>
      </c>
      <c r="G2472" s="28">
        <v>8.0000000000000004E-4</v>
      </c>
      <c r="H2472">
        <f t="shared" si="44"/>
        <v>-2.2124626198646341E-3</v>
      </c>
    </row>
    <row r="2473" spans="1:8" x14ac:dyDescent="0.3">
      <c r="A2473" s="19">
        <v>42726</v>
      </c>
      <c r="B2473" s="20">
        <v>17891.45</v>
      </c>
      <c r="C2473" s="20">
        <v>18027</v>
      </c>
      <c r="D2473" s="20">
        <v>18029.599999999999</v>
      </c>
      <c r="E2473" s="20">
        <v>17839.75</v>
      </c>
      <c r="F2473" s="20" t="s">
        <v>2090</v>
      </c>
      <c r="G2473" s="21">
        <v>-1.0699999999999999E-2</v>
      </c>
      <c r="H2473">
        <f t="shared" si="44"/>
        <v>-7.5192766405946234E-3</v>
      </c>
    </row>
    <row r="2474" spans="1:8" x14ac:dyDescent="0.3">
      <c r="A2474" s="26">
        <v>42727</v>
      </c>
      <c r="B2474" s="27">
        <v>17884</v>
      </c>
      <c r="C2474" s="27">
        <v>17849.25</v>
      </c>
      <c r="D2474" s="27">
        <v>17962.3</v>
      </c>
      <c r="E2474" s="27">
        <v>17819.75</v>
      </c>
      <c r="F2474" s="27" t="s">
        <v>2091</v>
      </c>
      <c r="G2474" s="28">
        <v>-4.0000000000000002E-4</v>
      </c>
      <c r="H2474">
        <f t="shared" si="44"/>
        <v>1.9468605123464571E-3</v>
      </c>
    </row>
    <row r="2475" spans="1:8" x14ac:dyDescent="0.3">
      <c r="A2475" s="19">
        <v>42730</v>
      </c>
      <c r="B2475" s="20">
        <v>17655.55</v>
      </c>
      <c r="C2475" s="20">
        <v>17825.5</v>
      </c>
      <c r="D2475" s="20">
        <v>17860.849999999999</v>
      </c>
      <c r="E2475" s="20">
        <v>17606.900000000001</v>
      </c>
      <c r="F2475" s="20" t="s">
        <v>2092</v>
      </c>
      <c r="G2475" s="21">
        <v>-1.2800000000000001E-2</v>
      </c>
      <c r="H2475">
        <f t="shared" si="44"/>
        <v>-9.5340944153039595E-3</v>
      </c>
    </row>
    <row r="2476" spans="1:8" x14ac:dyDescent="0.3">
      <c r="A2476" s="26">
        <v>42731</v>
      </c>
      <c r="B2476" s="27">
        <v>17879.55</v>
      </c>
      <c r="C2476" s="27">
        <v>17677.7</v>
      </c>
      <c r="D2476" s="27">
        <v>17907.349999999999</v>
      </c>
      <c r="E2476" s="27">
        <v>17616.099999999999</v>
      </c>
      <c r="F2476" s="27" t="s">
        <v>2093</v>
      </c>
      <c r="G2476" s="28">
        <v>1.2699999999999999E-2</v>
      </c>
      <c r="H2476">
        <f t="shared" si="44"/>
        <v>1.141834062123458E-2</v>
      </c>
    </row>
    <row r="2477" spans="1:8" x14ac:dyDescent="0.3">
      <c r="A2477" s="19">
        <v>42732</v>
      </c>
      <c r="B2477" s="20">
        <v>17876.7</v>
      </c>
      <c r="C2477" s="20">
        <v>17929.2</v>
      </c>
      <c r="D2477" s="20">
        <v>18059.650000000001</v>
      </c>
      <c r="E2477" s="20">
        <v>17829.150000000001</v>
      </c>
      <c r="F2477" s="20" t="s">
        <v>2094</v>
      </c>
      <c r="G2477" s="21">
        <v>-2.0000000000000001E-4</v>
      </c>
      <c r="H2477">
        <f t="shared" si="44"/>
        <v>-2.9281841911518638E-3</v>
      </c>
    </row>
    <row r="2478" spans="1:8" x14ac:dyDescent="0.3">
      <c r="A2478" s="26">
        <v>42733</v>
      </c>
      <c r="B2478" s="27">
        <v>18033.150000000001</v>
      </c>
      <c r="C2478" s="27">
        <v>17861.45</v>
      </c>
      <c r="D2478" s="27">
        <v>18053.3</v>
      </c>
      <c r="E2478" s="27">
        <v>17829.400000000001</v>
      </c>
      <c r="F2478" s="27" t="s">
        <v>2095</v>
      </c>
      <c r="G2478" s="28">
        <v>8.8000000000000005E-3</v>
      </c>
      <c r="H2478">
        <f t="shared" si="44"/>
        <v>9.6128813730128691E-3</v>
      </c>
    </row>
    <row r="2479" spans="1:8" x14ac:dyDescent="0.3">
      <c r="A2479" s="19">
        <v>42734</v>
      </c>
      <c r="B2479" s="20">
        <v>18177.2</v>
      </c>
      <c r="C2479" s="20">
        <v>18026.349999999999</v>
      </c>
      <c r="D2479" s="20">
        <v>18245.75</v>
      </c>
      <c r="E2479" s="20">
        <v>18016.8</v>
      </c>
      <c r="F2479" s="20" t="s">
        <v>2096</v>
      </c>
      <c r="G2479" s="21">
        <v>8.0000000000000002E-3</v>
      </c>
      <c r="H2479">
        <f t="shared" si="44"/>
        <v>8.3683052864280457E-3</v>
      </c>
    </row>
    <row r="2480" spans="1:8" x14ac:dyDescent="0.3">
      <c r="A2480" s="26">
        <v>42737</v>
      </c>
      <c r="B2480" s="27">
        <v>17969.599999999999</v>
      </c>
      <c r="C2480" s="27">
        <v>18242.3</v>
      </c>
      <c r="D2480" s="27">
        <v>18249</v>
      </c>
      <c r="E2480" s="27">
        <v>17844.900000000001</v>
      </c>
      <c r="F2480" s="27" t="s">
        <v>2097</v>
      </c>
      <c r="G2480" s="28">
        <v>-1.14E-2</v>
      </c>
      <c r="H2480">
        <f t="shared" si="44"/>
        <v>-1.4948772906925154E-2</v>
      </c>
    </row>
    <row r="2481" spans="1:8" x14ac:dyDescent="0.3">
      <c r="A2481" s="19">
        <v>42738</v>
      </c>
      <c r="B2481" s="20">
        <v>18035.599999999999</v>
      </c>
      <c r="C2481" s="20">
        <v>18002.75</v>
      </c>
      <c r="D2481" s="20">
        <v>18115.05</v>
      </c>
      <c r="E2481" s="20">
        <v>17830.95</v>
      </c>
      <c r="F2481" s="20" t="s">
        <v>2098</v>
      </c>
      <c r="G2481" s="21">
        <v>3.7000000000000002E-3</v>
      </c>
      <c r="H2481">
        <f t="shared" si="44"/>
        <v>1.824721223146383E-3</v>
      </c>
    </row>
    <row r="2482" spans="1:8" x14ac:dyDescent="0.3">
      <c r="A2482" s="26">
        <v>42739</v>
      </c>
      <c r="B2482" s="27">
        <v>17891</v>
      </c>
      <c r="C2482" s="27">
        <v>18037.45</v>
      </c>
      <c r="D2482" s="27">
        <v>18092.849999999999</v>
      </c>
      <c r="E2482" s="27">
        <v>17868.900000000001</v>
      </c>
      <c r="F2482" s="27" t="s">
        <v>2099</v>
      </c>
      <c r="G2482" s="28">
        <v>-8.0000000000000002E-3</v>
      </c>
      <c r="H2482">
        <f t="shared" si="44"/>
        <v>-8.1192186256926965E-3</v>
      </c>
    </row>
    <row r="2483" spans="1:8" x14ac:dyDescent="0.3">
      <c r="A2483" s="19">
        <v>42740</v>
      </c>
      <c r="B2483" s="20">
        <v>18115.95</v>
      </c>
      <c r="C2483" s="20">
        <v>18000.75</v>
      </c>
      <c r="D2483" s="20">
        <v>18164.05</v>
      </c>
      <c r="E2483" s="20">
        <v>17977.8</v>
      </c>
      <c r="F2483" s="20" t="s">
        <v>2056</v>
      </c>
      <c r="G2483" s="21">
        <v>1.26E-2</v>
      </c>
      <c r="H2483">
        <f t="shared" si="44"/>
        <v>6.3997333444440222E-3</v>
      </c>
    </row>
    <row r="2484" spans="1:8" x14ac:dyDescent="0.3">
      <c r="A2484" s="26">
        <v>42741</v>
      </c>
      <c r="B2484" s="27">
        <v>18264</v>
      </c>
      <c r="C2484" s="27">
        <v>18168.45</v>
      </c>
      <c r="D2484" s="27">
        <v>18325.5</v>
      </c>
      <c r="E2484" s="27">
        <v>18157.3</v>
      </c>
      <c r="F2484" s="27" t="s">
        <v>2059</v>
      </c>
      <c r="G2484" s="28">
        <v>8.2000000000000007E-3</v>
      </c>
      <c r="H2484">
        <f t="shared" si="44"/>
        <v>5.2591167656018687E-3</v>
      </c>
    </row>
    <row r="2485" spans="1:8" x14ac:dyDescent="0.3">
      <c r="A2485" s="19">
        <v>42744</v>
      </c>
      <c r="B2485" s="20">
        <v>18286.650000000001</v>
      </c>
      <c r="C2485" s="20">
        <v>18314.25</v>
      </c>
      <c r="D2485" s="20">
        <v>18373.099999999999</v>
      </c>
      <c r="E2485" s="20">
        <v>18256.150000000001</v>
      </c>
      <c r="F2485" s="20" t="s">
        <v>2100</v>
      </c>
      <c r="G2485" s="21">
        <v>1.1999999999999999E-3</v>
      </c>
      <c r="H2485">
        <f t="shared" si="44"/>
        <v>-1.5070232196239838E-3</v>
      </c>
    </row>
    <row r="2486" spans="1:8" x14ac:dyDescent="0.3">
      <c r="A2486" s="26">
        <v>42745</v>
      </c>
      <c r="B2486" s="27">
        <v>18409.599999999999</v>
      </c>
      <c r="C2486" s="27">
        <v>18351.45</v>
      </c>
      <c r="D2486" s="27">
        <v>18441.150000000001</v>
      </c>
      <c r="E2486" s="27">
        <v>18275.75</v>
      </c>
      <c r="F2486" s="27" t="s">
        <v>2101</v>
      </c>
      <c r="G2486" s="28">
        <v>6.7000000000000002E-3</v>
      </c>
      <c r="H2486">
        <f t="shared" si="44"/>
        <v>3.1686869429934862E-3</v>
      </c>
    </row>
    <row r="2487" spans="1:8" x14ac:dyDescent="0.3">
      <c r="A2487" s="19">
        <v>42746</v>
      </c>
      <c r="B2487" s="20">
        <v>18830</v>
      </c>
      <c r="C2487" s="20">
        <v>18535.349999999999</v>
      </c>
      <c r="D2487" s="20">
        <v>18889.45</v>
      </c>
      <c r="E2487" s="20">
        <v>18515.25</v>
      </c>
      <c r="F2487" s="20" t="s">
        <v>2102</v>
      </c>
      <c r="G2487" s="21">
        <v>2.2800000000000001E-2</v>
      </c>
      <c r="H2487">
        <f t="shared" si="44"/>
        <v>1.5896651533421353E-2</v>
      </c>
    </row>
    <row r="2488" spans="1:8" x14ac:dyDescent="0.3">
      <c r="A2488" s="26">
        <v>42747</v>
      </c>
      <c r="B2488" s="27">
        <v>18873.95</v>
      </c>
      <c r="C2488" s="27">
        <v>18885.45</v>
      </c>
      <c r="D2488" s="27">
        <v>18966.3</v>
      </c>
      <c r="E2488" s="27">
        <v>18805.849999999999</v>
      </c>
      <c r="F2488" s="27" t="s">
        <v>2103</v>
      </c>
      <c r="G2488" s="28">
        <v>2.3E-3</v>
      </c>
      <c r="H2488">
        <f t="shared" si="44"/>
        <v>-6.0893439129064962E-4</v>
      </c>
    </row>
    <row r="2489" spans="1:8" x14ac:dyDescent="0.3">
      <c r="A2489" s="19">
        <v>42748</v>
      </c>
      <c r="B2489" s="20">
        <v>18912.099999999999</v>
      </c>
      <c r="C2489" s="20">
        <v>18949.7</v>
      </c>
      <c r="D2489" s="20">
        <v>18952.25</v>
      </c>
      <c r="E2489" s="20">
        <v>18781.25</v>
      </c>
      <c r="F2489" s="20" t="s">
        <v>2104</v>
      </c>
      <c r="G2489" s="21">
        <v>2E-3</v>
      </c>
      <c r="H2489">
        <f t="shared" si="44"/>
        <v>-1.9842002775770687E-3</v>
      </c>
    </row>
    <row r="2490" spans="1:8" x14ac:dyDescent="0.3">
      <c r="A2490" s="26">
        <v>42751</v>
      </c>
      <c r="B2490" s="27">
        <v>19096.45</v>
      </c>
      <c r="C2490" s="27">
        <v>18899.7</v>
      </c>
      <c r="D2490" s="27">
        <v>19134.5</v>
      </c>
      <c r="E2490" s="27">
        <v>18865.25</v>
      </c>
      <c r="F2490" s="27" t="s">
        <v>2105</v>
      </c>
      <c r="G2490" s="28">
        <v>9.7000000000000003E-3</v>
      </c>
      <c r="H2490">
        <f t="shared" si="44"/>
        <v>1.0410218151610872E-2</v>
      </c>
    </row>
    <row r="2491" spans="1:8" x14ac:dyDescent="0.3">
      <c r="A2491" s="19">
        <v>42752</v>
      </c>
      <c r="B2491" s="20">
        <v>19067.05</v>
      </c>
      <c r="C2491" s="20">
        <v>19128.150000000001</v>
      </c>
      <c r="D2491" s="20">
        <v>19202.25</v>
      </c>
      <c r="E2491" s="20">
        <v>18981.849999999999</v>
      </c>
      <c r="F2491" s="20" t="s">
        <v>2106</v>
      </c>
      <c r="G2491" s="21">
        <v>-1.5E-3</v>
      </c>
      <c r="H2491">
        <f t="shared" si="44"/>
        <v>-3.194245130867448E-3</v>
      </c>
    </row>
    <row r="2492" spans="1:8" x14ac:dyDescent="0.3">
      <c r="A2492" s="26">
        <v>42753</v>
      </c>
      <c r="B2492" s="27">
        <v>19164.5</v>
      </c>
      <c r="C2492" s="27">
        <v>19074.849999999999</v>
      </c>
      <c r="D2492" s="27">
        <v>19276.5</v>
      </c>
      <c r="E2492" s="27">
        <v>19072.099999999999</v>
      </c>
      <c r="F2492" s="27" t="s">
        <v>1733</v>
      </c>
      <c r="G2492" s="28">
        <v>5.1000000000000004E-3</v>
      </c>
      <c r="H2492">
        <f t="shared" si="44"/>
        <v>4.6999058970320327E-3</v>
      </c>
    </row>
    <row r="2493" spans="1:8" x14ac:dyDescent="0.3">
      <c r="A2493" s="19">
        <v>42754</v>
      </c>
      <c r="B2493" s="20">
        <v>19124.25</v>
      </c>
      <c r="C2493" s="20">
        <v>19165.349999999999</v>
      </c>
      <c r="D2493" s="20">
        <v>19185.3</v>
      </c>
      <c r="E2493" s="20">
        <v>19046.099999999999</v>
      </c>
      <c r="F2493" s="20" t="s">
        <v>2107</v>
      </c>
      <c r="G2493" s="21">
        <v>-2.0999999999999999E-3</v>
      </c>
      <c r="H2493">
        <f t="shared" si="44"/>
        <v>-2.1444951435793526E-3</v>
      </c>
    </row>
    <row r="2494" spans="1:8" x14ac:dyDescent="0.3">
      <c r="A2494" s="26">
        <v>42755</v>
      </c>
      <c r="B2494" s="27">
        <v>18820.8</v>
      </c>
      <c r="C2494" s="27">
        <v>18996.599999999999</v>
      </c>
      <c r="D2494" s="27">
        <v>19071.650000000001</v>
      </c>
      <c r="E2494" s="27">
        <v>18793.05</v>
      </c>
      <c r="F2494" s="27" t="s">
        <v>2108</v>
      </c>
      <c r="G2494" s="28">
        <v>-1.5900000000000001E-2</v>
      </c>
      <c r="H2494">
        <f t="shared" si="44"/>
        <v>-9.2542876093616375E-3</v>
      </c>
    </row>
    <row r="2495" spans="1:8" x14ac:dyDescent="0.3">
      <c r="A2495" s="19">
        <v>42758</v>
      </c>
      <c r="B2495" s="20">
        <v>18842.7</v>
      </c>
      <c r="C2495" s="20">
        <v>18762</v>
      </c>
      <c r="D2495" s="20">
        <v>18909.650000000001</v>
      </c>
      <c r="E2495" s="20">
        <v>18722.849999999999</v>
      </c>
      <c r="F2495" s="20" t="s">
        <v>2109</v>
      </c>
      <c r="G2495" s="21">
        <v>1.1999999999999999E-3</v>
      </c>
      <c r="H2495">
        <f t="shared" si="44"/>
        <v>4.3012472017908924E-3</v>
      </c>
    </row>
    <row r="2496" spans="1:8" x14ac:dyDescent="0.3">
      <c r="A2496" s="26">
        <v>42759</v>
      </c>
      <c r="B2496" s="27">
        <v>19023.5</v>
      </c>
      <c r="C2496" s="27">
        <v>18931</v>
      </c>
      <c r="D2496" s="27">
        <v>19054.3</v>
      </c>
      <c r="E2496" s="27">
        <v>18906.95</v>
      </c>
      <c r="F2496" s="27" t="s">
        <v>2110</v>
      </c>
      <c r="G2496" s="28">
        <v>9.5999999999999992E-3</v>
      </c>
      <c r="H2496">
        <f t="shared" si="44"/>
        <v>4.8861655485711265E-3</v>
      </c>
    </row>
    <row r="2497" spans="1:8" x14ac:dyDescent="0.3">
      <c r="A2497" s="19">
        <v>42760</v>
      </c>
      <c r="B2497" s="20">
        <v>19473.2</v>
      </c>
      <c r="C2497" s="20">
        <v>19120.05</v>
      </c>
      <c r="D2497" s="20">
        <v>19518.45</v>
      </c>
      <c r="E2497" s="20">
        <v>19114.150000000001</v>
      </c>
      <c r="F2497" s="20" t="s">
        <v>2111</v>
      </c>
      <c r="G2497" s="21">
        <v>2.3599999999999999E-2</v>
      </c>
      <c r="H2497" s="15">
        <f t="shared" si="44"/>
        <v>1.8470139983943635E-2</v>
      </c>
    </row>
    <row r="2498" spans="1:8" x14ac:dyDescent="0.3">
      <c r="A2498" s="26">
        <v>42762</v>
      </c>
      <c r="B2498" s="27">
        <v>19708.3</v>
      </c>
      <c r="C2498" s="27">
        <v>19588.400000000001</v>
      </c>
      <c r="D2498" s="27">
        <v>19794.95</v>
      </c>
      <c r="E2498" s="27">
        <v>19534.900000000001</v>
      </c>
      <c r="F2498" s="27" t="s">
        <v>2112</v>
      </c>
      <c r="G2498" s="28">
        <v>1.21E-2</v>
      </c>
      <c r="H2498">
        <f t="shared" si="44"/>
        <v>6.120969553409049E-3</v>
      </c>
    </row>
    <row r="2499" spans="1:8" x14ac:dyDescent="0.3">
      <c r="A2499" s="19">
        <v>42765</v>
      </c>
      <c r="B2499" s="20">
        <v>19585.25</v>
      </c>
      <c r="C2499" s="20">
        <v>19718.8</v>
      </c>
      <c r="D2499" s="20">
        <v>19767.05</v>
      </c>
      <c r="E2499" s="20">
        <v>19561.099999999999</v>
      </c>
      <c r="F2499" s="20" t="s">
        <v>2113</v>
      </c>
      <c r="G2499" s="21">
        <v>-6.1999999999999998E-3</v>
      </c>
      <c r="H2499">
        <f t="shared" si="44"/>
        <v>-6.7727245065622287E-3</v>
      </c>
    </row>
    <row r="2500" spans="1:8" x14ac:dyDescent="0.3">
      <c r="A2500" s="26">
        <v>42766</v>
      </c>
      <c r="B2500" s="27">
        <v>19515.150000000001</v>
      </c>
      <c r="C2500" s="27">
        <v>19533.2</v>
      </c>
      <c r="D2500" s="27">
        <v>19624.099999999999</v>
      </c>
      <c r="E2500" s="27">
        <v>19435.45</v>
      </c>
      <c r="F2500" s="27" t="s">
        <v>2114</v>
      </c>
      <c r="G2500" s="28">
        <v>-3.5999999999999999E-3</v>
      </c>
      <c r="H2500">
        <f t="shared" si="44"/>
        <v>-9.240677410766936E-4</v>
      </c>
    </row>
    <row r="2501" spans="1:8" x14ac:dyDescent="0.3">
      <c r="A2501" s="19">
        <v>42767</v>
      </c>
      <c r="B2501" s="20">
        <v>20020.599999999999</v>
      </c>
      <c r="C2501" s="20">
        <v>19522.400000000001</v>
      </c>
      <c r="D2501" s="20">
        <v>20047.849999999999</v>
      </c>
      <c r="E2501" s="20">
        <v>19470.95</v>
      </c>
      <c r="F2501" s="20" t="s">
        <v>2115</v>
      </c>
      <c r="G2501" s="21">
        <v>2.5899999999999999E-2</v>
      </c>
      <c r="H2501" s="15">
        <f t="shared" si="44"/>
        <v>2.5519403352046728E-2</v>
      </c>
    </row>
    <row r="2502" spans="1:8" x14ac:dyDescent="0.3">
      <c r="A2502" s="26">
        <v>42768</v>
      </c>
      <c r="B2502" s="27">
        <v>20070.3</v>
      </c>
      <c r="C2502" s="27">
        <v>20053.95</v>
      </c>
      <c r="D2502" s="27">
        <v>20146.900000000001</v>
      </c>
      <c r="E2502" s="27">
        <v>19915.2</v>
      </c>
      <c r="F2502" s="27" t="s">
        <v>2116</v>
      </c>
      <c r="G2502" s="28">
        <v>2.5000000000000001E-3</v>
      </c>
      <c r="H2502">
        <f t="shared" si="44"/>
        <v>8.1530072629075793E-4</v>
      </c>
    </row>
    <row r="2503" spans="1:8" x14ac:dyDescent="0.3">
      <c r="A2503" s="19">
        <v>42769</v>
      </c>
      <c r="B2503" s="20">
        <v>20196.8</v>
      </c>
      <c r="C2503" s="20">
        <v>20061.900000000001</v>
      </c>
      <c r="D2503" s="20">
        <v>20229.650000000001</v>
      </c>
      <c r="E2503" s="20">
        <v>20009.95</v>
      </c>
      <c r="F2503" s="20" t="s">
        <v>2117</v>
      </c>
      <c r="G2503" s="21">
        <v>6.3E-3</v>
      </c>
      <c r="H2503">
        <f t="shared" ref="H2503:H2566" si="45">(B2503-C2503)/C2503</f>
        <v>6.7241886361709413E-3</v>
      </c>
    </row>
    <row r="2504" spans="1:8" x14ac:dyDescent="0.3">
      <c r="A2504" s="26">
        <v>42772</v>
      </c>
      <c r="B2504" s="27">
        <v>20371.599999999999</v>
      </c>
      <c r="C2504" s="27">
        <v>20307.150000000001</v>
      </c>
      <c r="D2504" s="27">
        <v>20462.45</v>
      </c>
      <c r="E2504" s="27">
        <v>20298.05</v>
      </c>
      <c r="F2504" s="27" t="s">
        <v>2118</v>
      </c>
      <c r="G2504" s="28">
        <v>8.6999999999999994E-3</v>
      </c>
      <c r="H2504">
        <f t="shared" si="45"/>
        <v>3.1737589962154752E-3</v>
      </c>
    </row>
    <row r="2505" spans="1:8" x14ac:dyDescent="0.3">
      <c r="A2505" s="19">
        <v>42773</v>
      </c>
      <c r="B2505" s="20">
        <v>20327.25</v>
      </c>
      <c r="C2505" s="20">
        <v>20367.3</v>
      </c>
      <c r="D2505" s="20">
        <v>20426.95</v>
      </c>
      <c r="E2505" s="20">
        <v>20281.5</v>
      </c>
      <c r="F2505" s="20" t="s">
        <v>2119</v>
      </c>
      <c r="G2505" s="21">
        <v>-2.2000000000000001E-3</v>
      </c>
      <c r="H2505">
        <f t="shared" si="45"/>
        <v>-1.9663872972853188E-3</v>
      </c>
    </row>
    <row r="2506" spans="1:8" x14ac:dyDescent="0.3">
      <c r="A2506" s="26">
        <v>42774</v>
      </c>
      <c r="B2506" s="27">
        <v>20245.400000000001</v>
      </c>
      <c r="C2506" s="27">
        <v>20335.25</v>
      </c>
      <c r="D2506" s="27">
        <v>20362.8</v>
      </c>
      <c r="E2506" s="27">
        <v>20070.150000000001</v>
      </c>
      <c r="F2506" s="27" t="s">
        <v>2120</v>
      </c>
      <c r="G2506" s="28">
        <v>-4.0000000000000001E-3</v>
      </c>
      <c r="H2506">
        <f t="shared" si="45"/>
        <v>-4.4184359671013904E-3</v>
      </c>
    </row>
    <row r="2507" spans="1:8" x14ac:dyDescent="0.3">
      <c r="A2507" s="19">
        <v>42775</v>
      </c>
      <c r="B2507" s="20">
        <v>20151.150000000001</v>
      </c>
      <c r="C2507" s="20">
        <v>20312.650000000001</v>
      </c>
      <c r="D2507" s="20">
        <v>20406.599999999999</v>
      </c>
      <c r="E2507" s="20">
        <v>20000.349999999999</v>
      </c>
      <c r="F2507" s="20" t="s">
        <v>2121</v>
      </c>
      <c r="G2507" s="21">
        <v>-4.7000000000000002E-3</v>
      </c>
      <c r="H2507">
        <f t="shared" si="45"/>
        <v>-7.9507105178300216E-3</v>
      </c>
    </row>
    <row r="2508" spans="1:8" x14ac:dyDescent="0.3">
      <c r="A2508" s="26">
        <v>42776</v>
      </c>
      <c r="B2508" s="27">
        <v>20213.900000000001</v>
      </c>
      <c r="C2508" s="27">
        <v>20225.75</v>
      </c>
      <c r="D2508" s="27">
        <v>20310</v>
      </c>
      <c r="E2508" s="27">
        <v>20167.099999999999</v>
      </c>
      <c r="F2508" s="27" t="s">
        <v>2122</v>
      </c>
      <c r="G2508" s="28">
        <v>3.0999999999999999E-3</v>
      </c>
      <c r="H2508">
        <f t="shared" si="45"/>
        <v>-5.8588680271428966E-4</v>
      </c>
    </row>
    <row r="2509" spans="1:8" x14ac:dyDescent="0.3">
      <c r="A2509" s="19">
        <v>42779</v>
      </c>
      <c r="B2509" s="20">
        <v>20251.8</v>
      </c>
      <c r="C2509" s="20">
        <v>20273.650000000001</v>
      </c>
      <c r="D2509" s="20">
        <v>20308.7</v>
      </c>
      <c r="E2509" s="20">
        <v>20116.900000000001</v>
      </c>
      <c r="F2509" s="20" t="s">
        <v>2123</v>
      </c>
      <c r="G2509" s="21">
        <v>1.9E-3</v>
      </c>
      <c r="H2509">
        <f t="shared" si="45"/>
        <v>-1.077753635877219E-3</v>
      </c>
    </row>
    <row r="2510" spans="1:8" x14ac:dyDescent="0.3">
      <c r="A2510" s="26">
        <v>42780</v>
      </c>
      <c r="B2510" s="27">
        <v>20258.099999999999</v>
      </c>
      <c r="C2510" s="27">
        <v>20304.5</v>
      </c>
      <c r="D2510" s="27">
        <v>20314.05</v>
      </c>
      <c r="E2510" s="27">
        <v>20158.849999999999</v>
      </c>
      <c r="F2510" s="27" t="s">
        <v>2124</v>
      </c>
      <c r="G2510" s="28">
        <v>2.9999999999999997E-4</v>
      </c>
      <c r="H2510">
        <f t="shared" si="45"/>
        <v>-2.2852077125761015E-3</v>
      </c>
    </row>
    <row r="2511" spans="1:8" x14ac:dyDescent="0.3">
      <c r="A2511" s="19">
        <v>42781</v>
      </c>
      <c r="B2511" s="20">
        <v>20163.7</v>
      </c>
      <c r="C2511" s="20">
        <v>20282.099999999999</v>
      </c>
      <c r="D2511" s="20">
        <v>20368.2</v>
      </c>
      <c r="E2511" s="20">
        <v>20115.849999999999</v>
      </c>
      <c r="F2511" s="20" t="s">
        <v>2125</v>
      </c>
      <c r="G2511" s="21">
        <v>-4.7000000000000002E-3</v>
      </c>
      <c r="H2511">
        <f t="shared" si="45"/>
        <v>-5.8376598084023757E-3</v>
      </c>
    </row>
    <row r="2512" spans="1:8" x14ac:dyDescent="0.3">
      <c r="A2512" s="26">
        <v>42782</v>
      </c>
      <c r="B2512" s="27">
        <v>20243.7</v>
      </c>
      <c r="C2512" s="27">
        <v>20243.25</v>
      </c>
      <c r="D2512" s="27">
        <v>20295.55</v>
      </c>
      <c r="E2512" s="27">
        <v>20088.2</v>
      </c>
      <c r="F2512" s="27" t="s">
        <v>2126</v>
      </c>
      <c r="G2512" s="28">
        <v>4.0000000000000001E-3</v>
      </c>
      <c r="H2512">
        <f t="shared" si="45"/>
        <v>2.2229632099624694E-5</v>
      </c>
    </row>
    <row r="2513" spans="1:8" x14ac:dyDescent="0.3">
      <c r="A2513" s="19">
        <v>42783</v>
      </c>
      <c r="B2513" s="20">
        <v>20551.349999999999</v>
      </c>
      <c r="C2513" s="20">
        <v>20918.45</v>
      </c>
      <c r="D2513" s="20">
        <v>21042.35</v>
      </c>
      <c r="E2513" s="20">
        <v>20449.650000000001</v>
      </c>
      <c r="F2513" s="20" t="s">
        <v>2127</v>
      </c>
      <c r="G2513" s="21">
        <v>1.52E-2</v>
      </c>
      <c r="H2513" s="15">
        <f t="shared" si="45"/>
        <v>-1.7549101391355581E-2</v>
      </c>
    </row>
    <row r="2514" spans="1:8" x14ac:dyDescent="0.3">
      <c r="A2514" s="26">
        <v>42786</v>
      </c>
      <c r="B2514" s="27">
        <v>20677.099999999999</v>
      </c>
      <c r="C2514" s="27">
        <v>20494.849999999999</v>
      </c>
      <c r="D2514" s="27">
        <v>20702.599999999999</v>
      </c>
      <c r="E2514" s="27">
        <v>20472.400000000001</v>
      </c>
      <c r="F2514" s="27" t="s">
        <v>2128</v>
      </c>
      <c r="G2514" s="28">
        <v>6.1000000000000004E-3</v>
      </c>
      <c r="H2514">
        <f t="shared" si="45"/>
        <v>8.8924778663908265E-3</v>
      </c>
    </row>
    <row r="2515" spans="1:8" x14ac:dyDescent="0.3">
      <c r="A2515" s="19">
        <v>42787</v>
      </c>
      <c r="B2515" s="20">
        <v>20860.95</v>
      </c>
      <c r="C2515" s="20">
        <v>20695.900000000001</v>
      </c>
      <c r="D2515" s="20">
        <v>20903.349999999999</v>
      </c>
      <c r="E2515" s="20">
        <v>20619.25</v>
      </c>
      <c r="F2515" s="20" t="s">
        <v>2129</v>
      </c>
      <c r="G2515" s="21">
        <v>8.8999999999999999E-3</v>
      </c>
      <c r="H2515">
        <f t="shared" si="45"/>
        <v>7.9750095429529169E-3</v>
      </c>
    </row>
    <row r="2516" spans="1:8" x14ac:dyDescent="0.3">
      <c r="A2516" s="26">
        <v>42788</v>
      </c>
      <c r="B2516" s="27">
        <v>20868.45</v>
      </c>
      <c r="C2516" s="27">
        <v>20937.599999999999</v>
      </c>
      <c r="D2516" s="27">
        <v>20958.25</v>
      </c>
      <c r="E2516" s="27">
        <v>20829.650000000001</v>
      </c>
      <c r="F2516" s="27" t="s">
        <v>1787</v>
      </c>
      <c r="G2516" s="28">
        <v>4.0000000000000002E-4</v>
      </c>
      <c r="H2516">
        <f t="shared" si="45"/>
        <v>-3.3026707932140181E-3</v>
      </c>
    </row>
    <row r="2517" spans="1:8" x14ac:dyDescent="0.3">
      <c r="A2517" s="19">
        <v>42789</v>
      </c>
      <c r="B2517" s="20">
        <v>20876.650000000001</v>
      </c>
      <c r="C2517" s="20">
        <v>20887.650000000001</v>
      </c>
      <c r="D2517" s="20">
        <v>21011.9</v>
      </c>
      <c r="E2517" s="20">
        <v>20828.400000000001</v>
      </c>
      <c r="F2517" s="20" t="s">
        <v>2130</v>
      </c>
      <c r="G2517" s="21">
        <v>4.0000000000000002E-4</v>
      </c>
      <c r="H2517">
        <f t="shared" si="45"/>
        <v>-5.2662697814258666E-4</v>
      </c>
    </row>
    <row r="2518" spans="1:8" x14ac:dyDescent="0.3">
      <c r="A2518" s="26">
        <v>42793</v>
      </c>
      <c r="B2518" s="27">
        <v>20613.05</v>
      </c>
      <c r="C2518" s="27">
        <v>20853.45</v>
      </c>
      <c r="D2518" s="27">
        <v>20853.45</v>
      </c>
      <c r="E2518" s="27">
        <v>20584.75</v>
      </c>
      <c r="F2518" s="27" t="s">
        <v>2131</v>
      </c>
      <c r="G2518" s="28">
        <v>-1.26E-2</v>
      </c>
      <c r="H2518">
        <f t="shared" si="45"/>
        <v>-1.1528068497059309E-2</v>
      </c>
    </row>
    <row r="2519" spans="1:8" x14ac:dyDescent="0.3">
      <c r="A2519" s="19">
        <v>42794</v>
      </c>
      <c r="B2519" s="20">
        <v>20607.25</v>
      </c>
      <c r="C2519" s="20">
        <v>20632.849999999999</v>
      </c>
      <c r="D2519" s="20">
        <v>20681.3</v>
      </c>
      <c r="E2519" s="20">
        <v>20560.599999999999</v>
      </c>
      <c r="F2519" s="20" t="s">
        <v>2132</v>
      </c>
      <c r="G2519" s="21">
        <v>-2.9999999999999997E-4</v>
      </c>
      <c r="H2519">
        <f t="shared" si="45"/>
        <v>-1.2407398880910077E-3</v>
      </c>
    </row>
    <row r="2520" spans="1:8" x14ac:dyDescent="0.3">
      <c r="A2520" s="26">
        <v>42795</v>
      </c>
      <c r="B2520" s="27">
        <v>20783.75</v>
      </c>
      <c r="C2520" s="27">
        <v>20698.900000000001</v>
      </c>
      <c r="D2520" s="27">
        <v>20833.75</v>
      </c>
      <c r="E2520" s="27">
        <v>20678.75</v>
      </c>
      <c r="F2520" s="27" t="s">
        <v>2133</v>
      </c>
      <c r="G2520" s="28">
        <v>8.6E-3</v>
      </c>
      <c r="H2520">
        <f t="shared" si="45"/>
        <v>4.0992516510538505E-3</v>
      </c>
    </row>
    <row r="2521" spans="1:8" x14ac:dyDescent="0.3">
      <c r="A2521" s="19">
        <v>42796</v>
      </c>
      <c r="B2521" s="20">
        <v>20560.05</v>
      </c>
      <c r="C2521" s="20">
        <v>20885</v>
      </c>
      <c r="D2521" s="20">
        <v>20905</v>
      </c>
      <c r="E2521" s="20">
        <v>20516.900000000001</v>
      </c>
      <c r="F2521" s="20" t="s">
        <v>2134</v>
      </c>
      <c r="G2521" s="21">
        <v>-1.0800000000000001E-2</v>
      </c>
      <c r="H2521">
        <f t="shared" si="45"/>
        <v>-1.5559013646157565E-2</v>
      </c>
    </row>
    <row r="2522" spans="1:8" x14ac:dyDescent="0.3">
      <c r="A2522" s="26">
        <v>42797</v>
      </c>
      <c r="B2522" s="27">
        <v>20495.599999999999</v>
      </c>
      <c r="C2522" s="27">
        <v>20572.849999999999</v>
      </c>
      <c r="D2522" s="27">
        <v>20580.45</v>
      </c>
      <c r="E2522" s="27">
        <v>20423.349999999999</v>
      </c>
      <c r="F2522" s="27" t="s">
        <v>1690</v>
      </c>
      <c r="G2522" s="28">
        <v>-3.0999999999999999E-3</v>
      </c>
      <c r="H2522">
        <f t="shared" si="45"/>
        <v>-3.7549488767963605E-3</v>
      </c>
    </row>
    <row r="2523" spans="1:8" x14ac:dyDescent="0.3">
      <c r="A2523" s="19">
        <v>42800</v>
      </c>
      <c r="B2523" s="20">
        <v>20663.650000000001</v>
      </c>
      <c r="C2523" s="20">
        <v>20548.95</v>
      </c>
      <c r="D2523" s="20">
        <v>20727.5</v>
      </c>
      <c r="E2523" s="20">
        <v>20532.2</v>
      </c>
      <c r="F2523" s="20" t="s">
        <v>2135</v>
      </c>
      <c r="G2523" s="21">
        <v>8.2000000000000007E-3</v>
      </c>
      <c r="H2523">
        <f t="shared" si="45"/>
        <v>5.5817937169539431E-3</v>
      </c>
    </row>
    <row r="2524" spans="1:8" x14ac:dyDescent="0.3">
      <c r="A2524" s="26">
        <v>42801</v>
      </c>
      <c r="B2524" s="27">
        <v>20627.5</v>
      </c>
      <c r="C2524" s="27">
        <v>20685.95</v>
      </c>
      <c r="D2524" s="27">
        <v>20701.25</v>
      </c>
      <c r="E2524" s="27">
        <v>20585.95</v>
      </c>
      <c r="F2524" s="27" t="s">
        <v>474</v>
      </c>
      <c r="G2524" s="28">
        <v>-1.6999999999999999E-3</v>
      </c>
      <c r="H2524">
        <f t="shared" si="45"/>
        <v>-2.8255893492926711E-3</v>
      </c>
    </row>
    <row r="2525" spans="1:8" x14ac:dyDescent="0.3">
      <c r="A2525" s="19">
        <v>42802</v>
      </c>
      <c r="B2525" s="20">
        <v>20676.55</v>
      </c>
      <c r="C2525" s="20">
        <v>20630.150000000001</v>
      </c>
      <c r="D2525" s="20">
        <v>20715.2</v>
      </c>
      <c r="E2525" s="20">
        <v>20534.25</v>
      </c>
      <c r="F2525" s="20" t="s">
        <v>2136</v>
      </c>
      <c r="G2525" s="21">
        <v>2.3999999999999998E-3</v>
      </c>
      <c r="H2525">
        <f t="shared" si="45"/>
        <v>2.2491353674111828E-3</v>
      </c>
    </row>
    <row r="2526" spans="1:8" x14ac:dyDescent="0.3">
      <c r="A2526" s="26">
        <v>42803</v>
      </c>
      <c r="B2526" s="27">
        <v>20721.349999999999</v>
      </c>
      <c r="C2526" s="27">
        <v>20620.55</v>
      </c>
      <c r="D2526" s="27">
        <v>20780.25</v>
      </c>
      <c r="E2526" s="27">
        <v>20603.900000000001</v>
      </c>
      <c r="F2526" s="27" t="s">
        <v>2137</v>
      </c>
      <c r="G2526" s="28">
        <v>2.2000000000000001E-3</v>
      </c>
      <c r="H2526">
        <f t="shared" si="45"/>
        <v>4.8883274209465446E-3</v>
      </c>
    </row>
    <row r="2527" spans="1:8" x14ac:dyDescent="0.3">
      <c r="A2527" s="19">
        <v>42804</v>
      </c>
      <c r="B2527" s="20">
        <v>20727.55</v>
      </c>
      <c r="C2527" s="20">
        <v>20825.900000000001</v>
      </c>
      <c r="D2527" s="20">
        <v>20876.95</v>
      </c>
      <c r="E2527" s="20">
        <v>20648.8</v>
      </c>
      <c r="F2527" s="20" t="s">
        <v>2138</v>
      </c>
      <c r="G2527" s="21">
        <v>2.9999999999999997E-4</v>
      </c>
      <c r="H2527">
        <f t="shared" si="45"/>
        <v>-4.7224849826419113E-3</v>
      </c>
    </row>
    <row r="2528" spans="1:8" x14ac:dyDescent="0.3">
      <c r="A2528" s="26">
        <v>42808</v>
      </c>
      <c r="B2528" s="27">
        <v>21102.7</v>
      </c>
      <c r="C2528" s="27">
        <v>21189.85</v>
      </c>
      <c r="D2528" s="27">
        <v>21274.45</v>
      </c>
      <c r="E2528" s="27">
        <v>21059.7</v>
      </c>
      <c r="F2528" s="27" t="s">
        <v>2139</v>
      </c>
      <c r="G2528" s="28">
        <v>1.8100000000000002E-2</v>
      </c>
      <c r="H2528">
        <f t="shared" si="45"/>
        <v>-4.1128181653007374E-3</v>
      </c>
    </row>
    <row r="2529" spans="1:8" x14ac:dyDescent="0.3">
      <c r="A2529" s="19">
        <v>42809</v>
      </c>
      <c r="B2529" s="20">
        <v>21157.9</v>
      </c>
      <c r="C2529" s="20">
        <v>21089.4</v>
      </c>
      <c r="D2529" s="20">
        <v>21216.9</v>
      </c>
      <c r="E2529" s="20">
        <v>21063.95</v>
      </c>
      <c r="F2529" s="20" t="s">
        <v>2140</v>
      </c>
      <c r="G2529" s="21">
        <v>2.5999999999999999E-3</v>
      </c>
      <c r="H2529">
        <f t="shared" si="45"/>
        <v>3.2480772331123691E-3</v>
      </c>
    </row>
    <row r="2530" spans="1:8" x14ac:dyDescent="0.3">
      <c r="A2530" s="26">
        <v>42810</v>
      </c>
      <c r="B2530" s="27">
        <v>21249.9</v>
      </c>
      <c r="C2530" s="27">
        <v>21237.5</v>
      </c>
      <c r="D2530" s="27">
        <v>21289.8</v>
      </c>
      <c r="E2530" s="27">
        <v>21194.25</v>
      </c>
      <c r="F2530" s="27" t="s">
        <v>2141</v>
      </c>
      <c r="G2530" s="28">
        <v>4.3E-3</v>
      </c>
      <c r="H2530">
        <f t="shared" si="45"/>
        <v>5.8387286639206381E-4</v>
      </c>
    </row>
    <row r="2531" spans="1:8" x14ac:dyDescent="0.3">
      <c r="A2531" s="19">
        <v>42811</v>
      </c>
      <c r="B2531" s="20">
        <v>21175.05</v>
      </c>
      <c r="C2531" s="20">
        <v>21308.45</v>
      </c>
      <c r="D2531" s="20">
        <v>21336.05</v>
      </c>
      <c r="E2531" s="20">
        <v>21127.95</v>
      </c>
      <c r="F2531" s="20" t="s">
        <v>2142</v>
      </c>
      <c r="G2531" s="21">
        <v>-3.5000000000000001E-3</v>
      </c>
      <c r="H2531">
        <f t="shared" si="45"/>
        <v>-6.2604272014154692E-3</v>
      </c>
    </row>
    <row r="2532" spans="1:8" x14ac:dyDescent="0.3">
      <c r="A2532" s="26">
        <v>42814</v>
      </c>
      <c r="B2532" s="27">
        <v>21110.25</v>
      </c>
      <c r="C2532" s="27">
        <v>21202.55</v>
      </c>
      <c r="D2532" s="27">
        <v>21202.55</v>
      </c>
      <c r="E2532" s="27">
        <v>21084.799999999999</v>
      </c>
      <c r="F2532" s="27" t="s">
        <v>2143</v>
      </c>
      <c r="G2532" s="28">
        <v>-3.0999999999999999E-3</v>
      </c>
      <c r="H2532">
        <f t="shared" si="45"/>
        <v>-4.3532499628582072E-3</v>
      </c>
    </row>
    <row r="2533" spans="1:8" x14ac:dyDescent="0.3">
      <c r="A2533" s="19">
        <v>42815</v>
      </c>
      <c r="B2533" s="20">
        <v>21019</v>
      </c>
      <c r="C2533" s="20">
        <v>21110.65</v>
      </c>
      <c r="D2533" s="20">
        <v>21146.5</v>
      </c>
      <c r="E2533" s="20">
        <v>20967</v>
      </c>
      <c r="F2533" s="20" t="s">
        <v>2144</v>
      </c>
      <c r="G2533" s="21">
        <v>-4.3E-3</v>
      </c>
      <c r="H2533">
        <f t="shared" si="45"/>
        <v>-4.3414106150213971E-3</v>
      </c>
    </row>
    <row r="2534" spans="1:8" x14ac:dyDescent="0.3">
      <c r="A2534" s="26">
        <v>42816</v>
      </c>
      <c r="B2534" s="27">
        <v>20781.349999999999</v>
      </c>
      <c r="C2534" s="27">
        <v>20815.349999999999</v>
      </c>
      <c r="D2534" s="27">
        <v>20899</v>
      </c>
      <c r="E2534" s="27">
        <v>20753.900000000001</v>
      </c>
      <c r="F2534" s="27" t="s">
        <v>2145</v>
      </c>
      <c r="G2534" s="28">
        <v>-1.1299999999999999E-2</v>
      </c>
      <c r="H2534">
        <f t="shared" si="45"/>
        <v>-1.6334099594770208E-3</v>
      </c>
    </row>
    <row r="2535" spans="1:8" x14ac:dyDescent="0.3">
      <c r="A2535" s="19">
        <v>42817</v>
      </c>
      <c r="B2535" s="20">
        <v>20895.5</v>
      </c>
      <c r="C2535" s="20">
        <v>20848.75</v>
      </c>
      <c r="D2535" s="20">
        <v>20934.75</v>
      </c>
      <c r="E2535" s="20">
        <v>20775.349999999999</v>
      </c>
      <c r="F2535" s="20" t="s">
        <v>2146</v>
      </c>
      <c r="G2535" s="21">
        <v>5.4999999999999997E-3</v>
      </c>
      <c r="H2535">
        <f t="shared" si="45"/>
        <v>2.2423406679057496E-3</v>
      </c>
    </row>
    <row r="2536" spans="1:8" x14ac:dyDescent="0.3">
      <c r="A2536" s="26">
        <v>42818</v>
      </c>
      <c r="B2536" s="27">
        <v>21122.55</v>
      </c>
      <c r="C2536" s="27">
        <v>20987.599999999999</v>
      </c>
      <c r="D2536" s="27">
        <v>21174.1</v>
      </c>
      <c r="E2536" s="27">
        <v>20929.150000000001</v>
      </c>
      <c r="F2536" s="27" t="s">
        <v>2147</v>
      </c>
      <c r="G2536" s="28">
        <v>1.09E-2</v>
      </c>
      <c r="H2536">
        <f t="shared" si="45"/>
        <v>6.4299872305552197E-3</v>
      </c>
    </row>
    <row r="2537" spans="1:8" x14ac:dyDescent="0.3">
      <c r="A2537" s="19">
        <v>42821</v>
      </c>
      <c r="B2537" s="20">
        <v>21056.9</v>
      </c>
      <c r="C2537" s="20">
        <v>21178.1</v>
      </c>
      <c r="D2537" s="20">
        <v>21179.200000000001</v>
      </c>
      <c r="E2537" s="20">
        <v>20979.55</v>
      </c>
      <c r="F2537" s="20" t="s">
        <v>2148</v>
      </c>
      <c r="G2537" s="21">
        <v>-3.0999999999999999E-3</v>
      </c>
      <c r="H2537">
        <f t="shared" si="45"/>
        <v>-5.7228929885115801E-3</v>
      </c>
    </row>
    <row r="2538" spans="1:8" x14ac:dyDescent="0.3">
      <c r="A2538" s="26">
        <v>42822</v>
      </c>
      <c r="B2538" s="27">
        <v>21225.4</v>
      </c>
      <c r="C2538" s="27">
        <v>21229</v>
      </c>
      <c r="D2538" s="27">
        <v>21264.95</v>
      </c>
      <c r="E2538" s="27">
        <v>21145</v>
      </c>
      <c r="F2538" s="27" t="s">
        <v>2149</v>
      </c>
      <c r="G2538" s="28">
        <v>8.0000000000000002E-3</v>
      </c>
      <c r="H2538">
        <f t="shared" si="45"/>
        <v>-1.6957934900365277E-4</v>
      </c>
    </row>
    <row r="2539" spans="1:8" x14ac:dyDescent="0.3">
      <c r="A2539" s="19">
        <v>42823</v>
      </c>
      <c r="B2539" s="20">
        <v>21391.15</v>
      </c>
      <c r="C2539" s="20">
        <v>21291.45</v>
      </c>
      <c r="D2539" s="20">
        <v>21418.6</v>
      </c>
      <c r="E2539" s="20">
        <v>21255.75</v>
      </c>
      <c r="F2539" s="20" t="s">
        <v>2150</v>
      </c>
      <c r="G2539" s="21">
        <v>7.7999999999999996E-3</v>
      </c>
      <c r="H2539">
        <f t="shared" si="45"/>
        <v>4.682630821292149E-3</v>
      </c>
    </row>
    <row r="2540" spans="1:8" x14ac:dyDescent="0.3">
      <c r="A2540" s="26">
        <v>42824</v>
      </c>
      <c r="B2540" s="27">
        <v>21620.7</v>
      </c>
      <c r="C2540" s="27">
        <v>21374.35</v>
      </c>
      <c r="D2540" s="27">
        <v>21696</v>
      </c>
      <c r="E2540" s="27">
        <v>21331.9</v>
      </c>
      <c r="F2540" s="27" t="s">
        <v>2151</v>
      </c>
      <c r="G2540" s="28">
        <v>1.0699999999999999E-2</v>
      </c>
      <c r="H2540">
        <f t="shared" si="45"/>
        <v>1.1525496681770542E-2</v>
      </c>
    </row>
    <row r="2541" spans="1:8" x14ac:dyDescent="0.3">
      <c r="A2541" s="19">
        <v>42825</v>
      </c>
      <c r="B2541" s="20">
        <v>21444.15</v>
      </c>
      <c r="C2541" s="20">
        <v>21551.85</v>
      </c>
      <c r="D2541" s="20">
        <v>21574.15</v>
      </c>
      <c r="E2541" s="20">
        <v>21414</v>
      </c>
      <c r="F2541" s="20" t="s">
        <v>2152</v>
      </c>
      <c r="G2541" s="21">
        <v>-8.2000000000000007E-3</v>
      </c>
      <c r="H2541">
        <f t="shared" si="45"/>
        <v>-4.9972508160550993E-3</v>
      </c>
    </row>
    <row r="2542" spans="1:8" x14ac:dyDescent="0.3">
      <c r="A2542" s="26">
        <v>42828</v>
      </c>
      <c r="B2542" s="27">
        <v>21547.75</v>
      </c>
      <c r="C2542" s="27">
        <v>21539.200000000001</v>
      </c>
      <c r="D2542" s="27">
        <v>21565.45</v>
      </c>
      <c r="E2542" s="27">
        <v>21408.6</v>
      </c>
      <c r="F2542" s="27" t="s">
        <v>2153</v>
      </c>
      <c r="G2542" s="28">
        <v>4.7999999999999996E-3</v>
      </c>
      <c r="H2542">
        <f t="shared" si="45"/>
        <v>3.9695067597678987E-4</v>
      </c>
    </row>
    <row r="2543" spans="1:8" x14ac:dyDescent="0.3">
      <c r="A2543" s="19">
        <v>42830</v>
      </c>
      <c r="B2543" s="20">
        <v>21652.7</v>
      </c>
      <c r="C2543" s="20">
        <v>21602.2</v>
      </c>
      <c r="D2543" s="20">
        <v>21699.3</v>
      </c>
      <c r="E2543" s="20">
        <v>21499.75</v>
      </c>
      <c r="F2543" s="20" t="s">
        <v>2154</v>
      </c>
      <c r="G2543" s="21">
        <v>4.8999999999999998E-3</v>
      </c>
      <c r="H2543">
        <f t="shared" si="45"/>
        <v>2.3377248613567136E-3</v>
      </c>
    </row>
    <row r="2544" spans="1:8" x14ac:dyDescent="0.3">
      <c r="A2544" s="26">
        <v>42831</v>
      </c>
      <c r="B2544" s="27">
        <v>21622.95</v>
      </c>
      <c r="C2544" s="27">
        <v>21572.7</v>
      </c>
      <c r="D2544" s="27">
        <v>21674</v>
      </c>
      <c r="E2544" s="27">
        <v>21488.9</v>
      </c>
      <c r="F2544" s="27" t="s">
        <v>2155</v>
      </c>
      <c r="G2544" s="28">
        <v>-1.4E-3</v>
      </c>
      <c r="H2544">
        <f t="shared" si="45"/>
        <v>2.3293329068684032E-3</v>
      </c>
    </row>
    <row r="2545" spans="1:8" x14ac:dyDescent="0.3">
      <c r="A2545" s="19">
        <v>42832</v>
      </c>
      <c r="B2545" s="20">
        <v>21431.15</v>
      </c>
      <c r="C2545" s="20">
        <v>21536.5</v>
      </c>
      <c r="D2545" s="20">
        <v>21616.85</v>
      </c>
      <c r="E2545" s="20">
        <v>21397</v>
      </c>
      <c r="F2545" s="20" t="s">
        <v>2156</v>
      </c>
      <c r="G2545" s="21">
        <v>-8.8999999999999999E-3</v>
      </c>
      <c r="H2545">
        <f t="shared" si="45"/>
        <v>-4.8916954936966796E-3</v>
      </c>
    </row>
    <row r="2546" spans="1:8" x14ac:dyDescent="0.3">
      <c r="A2546" s="26">
        <v>42835</v>
      </c>
      <c r="B2546" s="27">
        <v>21520.15</v>
      </c>
      <c r="C2546" s="27">
        <v>21492.05</v>
      </c>
      <c r="D2546" s="27">
        <v>21552.1</v>
      </c>
      <c r="E2546" s="27">
        <v>21396.05</v>
      </c>
      <c r="F2546" s="27" t="s">
        <v>2157</v>
      </c>
      <c r="G2546" s="28">
        <v>4.1999999999999997E-3</v>
      </c>
      <c r="H2546">
        <f t="shared" si="45"/>
        <v>1.3074602003997843E-3</v>
      </c>
    </row>
    <row r="2547" spans="1:8" x14ac:dyDescent="0.3">
      <c r="A2547" s="19">
        <v>42836</v>
      </c>
      <c r="B2547" s="20">
        <v>21736.15</v>
      </c>
      <c r="C2547" s="20">
        <v>21521.45</v>
      </c>
      <c r="D2547" s="20">
        <v>21753.35</v>
      </c>
      <c r="E2547" s="20">
        <v>21483.55</v>
      </c>
      <c r="F2547" s="20" t="s">
        <v>2158</v>
      </c>
      <c r="G2547" s="21">
        <v>0.01</v>
      </c>
      <c r="H2547">
        <f t="shared" si="45"/>
        <v>9.9760936182274294E-3</v>
      </c>
    </row>
    <row r="2548" spans="1:8" x14ac:dyDescent="0.3">
      <c r="A2548" s="26">
        <v>42837</v>
      </c>
      <c r="B2548" s="27">
        <v>21666.799999999999</v>
      </c>
      <c r="C2548" s="27">
        <v>21735.65</v>
      </c>
      <c r="D2548" s="27">
        <v>21787.1</v>
      </c>
      <c r="E2548" s="27">
        <v>21551.75</v>
      </c>
      <c r="F2548" s="27" t="s">
        <v>2159</v>
      </c>
      <c r="G2548" s="28">
        <v>-3.2000000000000002E-3</v>
      </c>
      <c r="H2548">
        <f t="shared" si="45"/>
        <v>-3.1676071339022381E-3</v>
      </c>
    </row>
    <row r="2549" spans="1:8" x14ac:dyDescent="0.3">
      <c r="A2549" s="19">
        <v>42838</v>
      </c>
      <c r="B2549" s="20">
        <v>21686.6</v>
      </c>
      <c r="C2549" s="20">
        <v>21651.25</v>
      </c>
      <c r="D2549" s="20">
        <v>21758.85</v>
      </c>
      <c r="E2549" s="20">
        <v>21627</v>
      </c>
      <c r="F2549" s="20" t="s">
        <v>2160</v>
      </c>
      <c r="G2549" s="21">
        <v>8.9999999999999998E-4</v>
      </c>
      <c r="H2549">
        <f t="shared" si="45"/>
        <v>1.6327001905201107E-3</v>
      </c>
    </row>
    <row r="2550" spans="1:8" x14ac:dyDescent="0.3">
      <c r="A2550" s="26">
        <v>42842</v>
      </c>
      <c r="B2550" s="27">
        <v>21647.599999999999</v>
      </c>
      <c r="C2550" s="27">
        <v>21700.5</v>
      </c>
      <c r="D2550" s="27">
        <v>21743.3</v>
      </c>
      <c r="E2550" s="27">
        <v>21576.75</v>
      </c>
      <c r="F2550" s="27" t="s">
        <v>448</v>
      </c>
      <c r="G2550" s="28">
        <v>-1.8E-3</v>
      </c>
      <c r="H2550">
        <f t="shared" si="45"/>
        <v>-2.4377318494966226E-3</v>
      </c>
    </row>
    <row r="2551" spans="1:8" x14ac:dyDescent="0.3">
      <c r="A2551" s="19">
        <v>42843</v>
      </c>
      <c r="B2551" s="20">
        <v>21671.85</v>
      </c>
      <c r="C2551" s="20">
        <v>21706.05</v>
      </c>
      <c r="D2551" s="20">
        <v>21947</v>
      </c>
      <c r="E2551" s="20">
        <v>21634.15</v>
      </c>
      <c r="F2551" s="20" t="s">
        <v>2161</v>
      </c>
      <c r="G2551" s="21">
        <v>1.1000000000000001E-3</v>
      </c>
      <c r="H2551">
        <f t="shared" si="45"/>
        <v>-1.57559758684794E-3</v>
      </c>
    </row>
    <row r="2552" spans="1:8" x14ac:dyDescent="0.3">
      <c r="A2552" s="26">
        <v>42844</v>
      </c>
      <c r="B2552" s="27">
        <v>21556.35</v>
      </c>
      <c r="C2552" s="27">
        <v>21674.1</v>
      </c>
      <c r="D2552" s="27">
        <v>21706.3</v>
      </c>
      <c r="E2552" s="27">
        <v>21470.2</v>
      </c>
      <c r="F2552" s="27" t="s">
        <v>2162</v>
      </c>
      <c r="G2552" s="28">
        <v>-5.3E-3</v>
      </c>
      <c r="H2552">
        <f t="shared" si="45"/>
        <v>-5.432751532935624E-3</v>
      </c>
    </row>
    <row r="2553" spans="1:8" x14ac:dyDescent="0.3">
      <c r="A2553" s="19">
        <v>42845</v>
      </c>
      <c r="B2553" s="20">
        <v>21491.4</v>
      </c>
      <c r="C2553" s="20">
        <v>21419.45</v>
      </c>
      <c r="D2553" s="20">
        <v>21558.85</v>
      </c>
      <c r="E2553" s="20">
        <v>21396</v>
      </c>
      <c r="F2553" s="20" t="s">
        <v>2163</v>
      </c>
      <c r="G2553" s="21">
        <v>-3.0000000000000001E-3</v>
      </c>
      <c r="H2553">
        <f t="shared" si="45"/>
        <v>3.3590965220862685E-3</v>
      </c>
    </row>
    <row r="2554" spans="1:8" x14ac:dyDescent="0.3">
      <c r="A2554" s="26">
        <v>42846</v>
      </c>
      <c r="B2554" s="27">
        <v>21551.45</v>
      </c>
      <c r="C2554" s="27">
        <v>21567.5</v>
      </c>
      <c r="D2554" s="27">
        <v>21614.55</v>
      </c>
      <c r="E2554" s="27">
        <v>21386.2</v>
      </c>
      <c r="F2554" s="27" t="s">
        <v>2164</v>
      </c>
      <c r="G2554" s="28">
        <v>2.8E-3</v>
      </c>
      <c r="H2554">
        <f t="shared" si="45"/>
        <v>-7.4417526370693272E-4</v>
      </c>
    </row>
    <row r="2555" spans="1:8" x14ac:dyDescent="0.3">
      <c r="A2555" s="19">
        <v>42849</v>
      </c>
      <c r="B2555" s="20">
        <v>21857.4</v>
      </c>
      <c r="C2555" s="20">
        <v>21591.9</v>
      </c>
      <c r="D2555" s="20">
        <v>21884.85</v>
      </c>
      <c r="E2555" s="20">
        <v>21578.65</v>
      </c>
      <c r="F2555" s="20" t="s">
        <v>1881</v>
      </c>
      <c r="G2555" s="21">
        <v>1.4200000000000001E-2</v>
      </c>
      <c r="H2555">
        <f t="shared" si="45"/>
        <v>1.2296277770830727E-2</v>
      </c>
    </row>
    <row r="2556" spans="1:8" x14ac:dyDescent="0.3">
      <c r="A2556" s="26">
        <v>42850</v>
      </c>
      <c r="B2556" s="27">
        <v>22054.7</v>
      </c>
      <c r="C2556" s="27">
        <v>21960.65</v>
      </c>
      <c r="D2556" s="27">
        <v>22093.25</v>
      </c>
      <c r="E2556" s="27">
        <v>21900.3</v>
      </c>
      <c r="F2556" s="27" t="s">
        <v>2165</v>
      </c>
      <c r="G2556" s="28">
        <v>8.9999999999999993E-3</v>
      </c>
      <c r="H2556">
        <f t="shared" si="45"/>
        <v>4.2826601216266035E-3</v>
      </c>
    </row>
    <row r="2557" spans="1:8" x14ac:dyDescent="0.3">
      <c r="A2557" s="19">
        <v>42851</v>
      </c>
      <c r="B2557" s="20">
        <v>22242.85</v>
      </c>
      <c r="C2557" s="20">
        <v>22158.65</v>
      </c>
      <c r="D2557" s="20">
        <v>22276.05</v>
      </c>
      <c r="E2557" s="20">
        <v>21814.9</v>
      </c>
      <c r="F2557" s="20" t="s">
        <v>2166</v>
      </c>
      <c r="G2557" s="21">
        <v>8.5000000000000006E-3</v>
      </c>
      <c r="H2557">
        <f t="shared" si="45"/>
        <v>3.7998704794740242E-3</v>
      </c>
    </row>
    <row r="2558" spans="1:8" x14ac:dyDescent="0.3">
      <c r="A2558" s="26">
        <v>42852</v>
      </c>
      <c r="B2558" s="27">
        <v>22326.3</v>
      </c>
      <c r="C2558" s="27">
        <v>22274.05</v>
      </c>
      <c r="D2558" s="27">
        <v>22380.85</v>
      </c>
      <c r="E2558" s="27">
        <v>22169.8</v>
      </c>
      <c r="F2558" s="27" t="s">
        <v>2167</v>
      </c>
      <c r="G2558" s="28">
        <v>3.8E-3</v>
      </c>
      <c r="H2558">
        <f t="shared" si="45"/>
        <v>2.3457790567947903E-3</v>
      </c>
    </row>
    <row r="2559" spans="1:8" x14ac:dyDescent="0.3">
      <c r="A2559" s="19">
        <v>42853</v>
      </c>
      <c r="B2559" s="20">
        <v>22358.25</v>
      </c>
      <c r="C2559" s="20">
        <v>22296.799999999999</v>
      </c>
      <c r="D2559" s="20">
        <v>22383</v>
      </c>
      <c r="E2559" s="20">
        <v>22182.55</v>
      </c>
      <c r="F2559" s="20" t="s">
        <v>2168</v>
      </c>
      <c r="G2559" s="21">
        <v>1.4E-3</v>
      </c>
      <c r="H2559">
        <f t="shared" si="45"/>
        <v>2.7560008611101474E-3</v>
      </c>
    </row>
    <row r="2560" spans="1:8" x14ac:dyDescent="0.3">
      <c r="A2560" s="26">
        <v>42857</v>
      </c>
      <c r="B2560" s="27">
        <v>22341.35</v>
      </c>
      <c r="C2560" s="27">
        <v>22412.55</v>
      </c>
      <c r="D2560" s="27">
        <v>22492.15</v>
      </c>
      <c r="E2560" s="27">
        <v>22266.15</v>
      </c>
      <c r="F2560" s="27" t="s">
        <v>2169</v>
      </c>
      <c r="G2560" s="28">
        <v>-8.0000000000000004E-4</v>
      </c>
      <c r="H2560">
        <f t="shared" si="45"/>
        <v>-3.1767915743635029E-3</v>
      </c>
    </row>
    <row r="2561" spans="1:8" x14ac:dyDescent="0.3">
      <c r="A2561" s="19">
        <v>42858</v>
      </c>
      <c r="B2561" s="20">
        <v>22307.3</v>
      </c>
      <c r="C2561" s="20">
        <v>22445.85</v>
      </c>
      <c r="D2561" s="20">
        <v>22449</v>
      </c>
      <c r="E2561" s="20">
        <v>22240.05</v>
      </c>
      <c r="F2561" s="20" t="s">
        <v>2170</v>
      </c>
      <c r="G2561" s="21">
        <v>-1.5E-3</v>
      </c>
      <c r="H2561">
        <f t="shared" si="45"/>
        <v>-6.1726332484623786E-3</v>
      </c>
    </row>
    <row r="2562" spans="1:8" x14ac:dyDescent="0.3">
      <c r="A2562" s="26">
        <v>42859</v>
      </c>
      <c r="B2562" s="27">
        <v>22720.1</v>
      </c>
      <c r="C2562" s="27">
        <v>22618.3</v>
      </c>
      <c r="D2562" s="27">
        <v>22743.7</v>
      </c>
      <c r="E2562" s="27">
        <v>22449.9</v>
      </c>
      <c r="F2562" s="27" t="s">
        <v>2171</v>
      </c>
      <c r="G2562" s="28">
        <v>1.8499999999999999E-2</v>
      </c>
      <c r="H2562">
        <f t="shared" si="45"/>
        <v>4.5007803415817848E-3</v>
      </c>
    </row>
    <row r="2563" spans="1:8" x14ac:dyDescent="0.3">
      <c r="A2563" s="19">
        <v>42860</v>
      </c>
      <c r="B2563" s="20">
        <v>22604.95</v>
      </c>
      <c r="C2563" s="20">
        <v>22844.85</v>
      </c>
      <c r="D2563" s="20">
        <v>22853.55</v>
      </c>
      <c r="E2563" s="20">
        <v>22514</v>
      </c>
      <c r="F2563" s="20" t="s">
        <v>2172</v>
      </c>
      <c r="G2563" s="21">
        <v>-5.1000000000000004E-3</v>
      </c>
      <c r="H2563">
        <f t="shared" si="45"/>
        <v>-1.0501272715732335E-2</v>
      </c>
    </row>
    <row r="2564" spans="1:8" x14ac:dyDescent="0.3">
      <c r="A2564" s="26">
        <v>42863</v>
      </c>
      <c r="B2564" s="27">
        <v>22767.35</v>
      </c>
      <c r="C2564" s="27">
        <v>22678.45</v>
      </c>
      <c r="D2564" s="27">
        <v>22835.15</v>
      </c>
      <c r="E2564" s="27">
        <v>22632.5</v>
      </c>
      <c r="F2564" s="27" t="s">
        <v>2173</v>
      </c>
      <c r="G2564" s="28">
        <v>7.1999999999999998E-3</v>
      </c>
      <c r="H2564">
        <f t="shared" si="45"/>
        <v>3.920020989088664E-3</v>
      </c>
    </row>
    <row r="2565" spans="1:8" x14ac:dyDescent="0.3">
      <c r="A2565" s="19">
        <v>42864</v>
      </c>
      <c r="B2565" s="20">
        <v>22707.3</v>
      </c>
      <c r="C2565" s="20">
        <v>22820.799999999999</v>
      </c>
      <c r="D2565" s="20">
        <v>22835.35</v>
      </c>
      <c r="E2565" s="20">
        <v>22664.35</v>
      </c>
      <c r="F2565" s="20" t="s">
        <v>2174</v>
      </c>
      <c r="G2565" s="21">
        <v>-2.5999999999999999E-3</v>
      </c>
      <c r="H2565">
        <f t="shared" si="45"/>
        <v>-4.9735329173385681E-3</v>
      </c>
    </row>
    <row r="2566" spans="1:8" x14ac:dyDescent="0.3">
      <c r="A2566" s="26">
        <v>42865</v>
      </c>
      <c r="B2566" s="27">
        <v>22830.35</v>
      </c>
      <c r="C2566" s="27">
        <v>22767.75</v>
      </c>
      <c r="D2566" s="27">
        <v>22859.4</v>
      </c>
      <c r="E2566" s="27">
        <v>22742.05</v>
      </c>
      <c r="F2566" s="27" t="s">
        <v>2175</v>
      </c>
      <c r="G2566" s="28">
        <v>5.4000000000000003E-3</v>
      </c>
      <c r="H2566">
        <f t="shared" si="45"/>
        <v>2.7495031349166494E-3</v>
      </c>
    </row>
    <row r="2567" spans="1:8" x14ac:dyDescent="0.3">
      <c r="A2567" s="19">
        <v>42866</v>
      </c>
      <c r="B2567" s="20">
        <v>22818.45</v>
      </c>
      <c r="C2567" s="20">
        <v>22916.05</v>
      </c>
      <c r="D2567" s="20">
        <v>22977.85</v>
      </c>
      <c r="E2567" s="20">
        <v>22764.65</v>
      </c>
      <c r="F2567" s="20" t="s">
        <v>2176</v>
      </c>
      <c r="G2567" s="21">
        <v>-5.0000000000000001E-4</v>
      </c>
      <c r="H2567">
        <f t="shared" ref="H2567:H2630" si="46">(B2567-C2567)/C2567</f>
        <v>-4.2590236973648835E-3</v>
      </c>
    </row>
    <row r="2568" spans="1:8" x14ac:dyDescent="0.3">
      <c r="A2568" s="26">
        <v>42867</v>
      </c>
      <c r="B2568" s="27">
        <v>22671.7</v>
      </c>
      <c r="C2568" s="27">
        <v>22840.400000000001</v>
      </c>
      <c r="D2568" s="27">
        <v>22859.15</v>
      </c>
      <c r="E2568" s="27">
        <v>22578</v>
      </c>
      <c r="F2568" s="27" t="s">
        <v>2177</v>
      </c>
      <c r="G2568" s="28">
        <v>-6.4000000000000003E-3</v>
      </c>
      <c r="H2568">
        <f t="shared" si="46"/>
        <v>-7.3860352708359188E-3</v>
      </c>
    </row>
    <row r="2569" spans="1:8" x14ac:dyDescent="0.3">
      <c r="A2569" s="19">
        <v>42870</v>
      </c>
      <c r="B2569" s="20">
        <v>22821.5</v>
      </c>
      <c r="C2569" s="20">
        <v>22735.85</v>
      </c>
      <c r="D2569" s="20">
        <v>22891.7</v>
      </c>
      <c r="E2569" s="20">
        <v>22730.35</v>
      </c>
      <c r="F2569" s="20" t="s">
        <v>2178</v>
      </c>
      <c r="G2569" s="21">
        <v>6.6E-3</v>
      </c>
      <c r="H2569">
        <f t="shared" si="46"/>
        <v>3.767178266922128E-3</v>
      </c>
    </row>
    <row r="2570" spans="1:8" x14ac:dyDescent="0.3">
      <c r="A2570" s="26">
        <v>42871</v>
      </c>
      <c r="B2570" s="27">
        <v>22928.6</v>
      </c>
      <c r="C2570" s="27">
        <v>22857.599999999999</v>
      </c>
      <c r="D2570" s="27">
        <v>22944.1</v>
      </c>
      <c r="E2570" s="27">
        <v>22727.65</v>
      </c>
      <c r="F2570" s="27" t="s">
        <v>2179</v>
      </c>
      <c r="G2570" s="28">
        <v>4.7000000000000002E-3</v>
      </c>
      <c r="H2570">
        <f t="shared" si="46"/>
        <v>3.1061878762424756E-3</v>
      </c>
    </row>
    <row r="2571" spans="1:8" x14ac:dyDescent="0.3">
      <c r="A2571" s="19">
        <v>42872</v>
      </c>
      <c r="B2571" s="20">
        <v>22935.95</v>
      </c>
      <c r="C2571" s="20">
        <v>22972.35</v>
      </c>
      <c r="D2571" s="20">
        <v>22978.15</v>
      </c>
      <c r="E2571" s="20">
        <v>22830.1</v>
      </c>
      <c r="F2571" s="20" t="s">
        <v>2180</v>
      </c>
      <c r="G2571" s="21">
        <v>2.9999999999999997E-4</v>
      </c>
      <c r="H2571">
        <f t="shared" si="46"/>
        <v>-1.5845135565145847E-3</v>
      </c>
    </row>
    <row r="2572" spans="1:8" x14ac:dyDescent="0.3">
      <c r="A2572" s="26">
        <v>42873</v>
      </c>
      <c r="B2572" s="27">
        <v>22698.6</v>
      </c>
      <c r="C2572" s="27">
        <v>22750.45</v>
      </c>
      <c r="D2572" s="27">
        <v>22834.55</v>
      </c>
      <c r="E2572" s="27">
        <v>22660.2</v>
      </c>
      <c r="F2572" s="27" t="s">
        <v>2181</v>
      </c>
      <c r="G2572" s="28">
        <v>-1.03E-2</v>
      </c>
      <c r="H2572">
        <f t="shared" si="46"/>
        <v>-2.2790757985007848E-3</v>
      </c>
    </row>
    <row r="2573" spans="1:8" x14ac:dyDescent="0.3">
      <c r="A2573" s="19">
        <v>42874</v>
      </c>
      <c r="B2573" s="20">
        <v>22769.8</v>
      </c>
      <c r="C2573" s="20">
        <v>22761.95</v>
      </c>
      <c r="D2573" s="20">
        <v>22902.25</v>
      </c>
      <c r="E2573" s="20">
        <v>22628.45</v>
      </c>
      <c r="F2573" s="20" t="s">
        <v>2182</v>
      </c>
      <c r="G2573" s="21">
        <v>3.0999999999999999E-3</v>
      </c>
      <c r="H2573">
        <f t="shared" si="46"/>
        <v>3.4487379156876034E-4</v>
      </c>
    </row>
    <row r="2574" spans="1:8" x14ac:dyDescent="0.3">
      <c r="A2574" s="26">
        <v>42877</v>
      </c>
      <c r="B2574" s="27">
        <v>22652.85</v>
      </c>
      <c r="C2574" s="27">
        <v>22874.799999999999</v>
      </c>
      <c r="D2574" s="27">
        <v>22918.35</v>
      </c>
      <c r="E2574" s="27">
        <v>22637.75</v>
      </c>
      <c r="F2574" s="27" t="s">
        <v>2183</v>
      </c>
      <c r="G2574" s="28">
        <v>-5.1000000000000004E-3</v>
      </c>
      <c r="H2574">
        <f t="shared" si="46"/>
        <v>-9.702817073810514E-3</v>
      </c>
    </row>
    <row r="2575" spans="1:8" x14ac:dyDescent="0.3">
      <c r="A2575" s="19">
        <v>42878</v>
      </c>
      <c r="B2575" s="20">
        <v>22582.799999999999</v>
      </c>
      <c r="C2575" s="20">
        <v>22674.9</v>
      </c>
      <c r="D2575" s="20">
        <v>22740.400000000001</v>
      </c>
      <c r="E2575" s="20">
        <v>22492.2</v>
      </c>
      <c r="F2575" s="20" t="s">
        <v>2184</v>
      </c>
      <c r="G2575" s="21">
        <v>-3.0999999999999999E-3</v>
      </c>
      <c r="H2575">
        <f t="shared" si="46"/>
        <v>-4.0617599195587268E-3</v>
      </c>
    </row>
    <row r="2576" spans="1:8" x14ac:dyDescent="0.3">
      <c r="A2576" s="26">
        <v>42879</v>
      </c>
      <c r="B2576" s="27">
        <v>22536.3</v>
      </c>
      <c r="C2576" s="27">
        <v>22624.5</v>
      </c>
      <c r="D2576" s="27">
        <v>22673.4</v>
      </c>
      <c r="E2576" s="27">
        <v>22469.8</v>
      </c>
      <c r="F2576" s="27" t="s">
        <v>2185</v>
      </c>
      <c r="G2576" s="28">
        <v>-2.0999999999999999E-3</v>
      </c>
      <c r="H2576">
        <f t="shared" si="46"/>
        <v>-3.8984286945568181E-3</v>
      </c>
    </row>
    <row r="2577" spans="1:8" x14ac:dyDescent="0.3">
      <c r="A2577" s="19">
        <v>42880</v>
      </c>
      <c r="B2577" s="20">
        <v>23190.799999999999</v>
      </c>
      <c r="C2577" s="20">
        <v>22573.65</v>
      </c>
      <c r="D2577" s="20">
        <v>23267.8</v>
      </c>
      <c r="E2577" s="20">
        <v>22570.35</v>
      </c>
      <c r="F2577" s="20" t="s">
        <v>2186</v>
      </c>
      <c r="G2577" s="21">
        <v>2.9000000000000001E-2</v>
      </c>
      <c r="H2577" s="15">
        <f t="shared" si="46"/>
        <v>2.7339397926343226E-2</v>
      </c>
    </row>
    <row r="2578" spans="1:8" x14ac:dyDescent="0.3">
      <c r="A2578" s="26">
        <v>42881</v>
      </c>
      <c r="B2578" s="27">
        <v>23362.2</v>
      </c>
      <c r="C2578" s="27">
        <v>23151.4</v>
      </c>
      <c r="D2578" s="27">
        <v>23408.35</v>
      </c>
      <c r="E2578" s="27">
        <v>23092.35</v>
      </c>
      <c r="F2578" s="27" t="s">
        <v>2187</v>
      </c>
      <c r="G2578" s="28">
        <v>7.4000000000000003E-3</v>
      </c>
      <c r="H2578">
        <f t="shared" si="46"/>
        <v>9.1052808901405206E-3</v>
      </c>
    </row>
    <row r="2579" spans="1:8" x14ac:dyDescent="0.3">
      <c r="A2579" s="19">
        <v>42884</v>
      </c>
      <c r="B2579" s="20">
        <v>23182.75</v>
      </c>
      <c r="C2579" s="20">
        <v>23310.6</v>
      </c>
      <c r="D2579" s="20">
        <v>23464</v>
      </c>
      <c r="E2579" s="20">
        <v>23141.15</v>
      </c>
      <c r="F2579" s="20" t="s">
        <v>2188</v>
      </c>
      <c r="G2579" s="21">
        <v>-7.7000000000000002E-3</v>
      </c>
      <c r="H2579">
        <f t="shared" si="46"/>
        <v>-5.4846293102708017E-3</v>
      </c>
    </row>
    <row r="2580" spans="1:8" x14ac:dyDescent="0.3">
      <c r="A2580" s="26">
        <v>42885</v>
      </c>
      <c r="B2580" s="27">
        <v>23307.25</v>
      </c>
      <c r="C2580" s="27">
        <v>23142.1</v>
      </c>
      <c r="D2580" s="27">
        <v>23337.15</v>
      </c>
      <c r="E2580" s="27">
        <v>23093.95</v>
      </c>
      <c r="F2580" s="27" t="s">
        <v>2189</v>
      </c>
      <c r="G2580" s="28">
        <v>5.4000000000000003E-3</v>
      </c>
      <c r="H2580">
        <f t="shared" si="46"/>
        <v>7.1363445841130003E-3</v>
      </c>
    </row>
    <row r="2581" spans="1:8" x14ac:dyDescent="0.3">
      <c r="A2581" s="19">
        <v>42886</v>
      </c>
      <c r="B2581" s="20">
        <v>23424.799999999999</v>
      </c>
      <c r="C2581" s="20">
        <v>23321.200000000001</v>
      </c>
      <c r="D2581" s="20">
        <v>23469.45</v>
      </c>
      <c r="E2581" s="20">
        <v>23248.5</v>
      </c>
      <c r="F2581" s="20" t="s">
        <v>2190</v>
      </c>
      <c r="G2581" s="21">
        <v>5.0000000000000001E-3</v>
      </c>
      <c r="H2581">
        <f t="shared" si="46"/>
        <v>4.4423100012005619E-3</v>
      </c>
    </row>
    <row r="2582" spans="1:8" x14ac:dyDescent="0.3">
      <c r="A2582" s="26">
        <v>42887</v>
      </c>
      <c r="B2582" s="27">
        <v>23310.15</v>
      </c>
      <c r="C2582" s="27">
        <v>23394.1</v>
      </c>
      <c r="D2582" s="27">
        <v>23396.15</v>
      </c>
      <c r="E2582" s="27">
        <v>23224.05</v>
      </c>
      <c r="F2582" s="27" t="s">
        <v>2076</v>
      </c>
      <c r="G2582" s="28">
        <v>-4.8999999999999998E-3</v>
      </c>
      <c r="H2582">
        <f t="shared" si="46"/>
        <v>-3.5885116332749325E-3</v>
      </c>
    </row>
    <row r="2583" spans="1:8" x14ac:dyDescent="0.3">
      <c r="A2583" s="19">
        <v>42888</v>
      </c>
      <c r="B2583" s="20">
        <v>23375.9</v>
      </c>
      <c r="C2583" s="20">
        <v>23435.200000000001</v>
      </c>
      <c r="D2583" s="20">
        <v>23453.3</v>
      </c>
      <c r="E2583" s="20">
        <v>23308.400000000001</v>
      </c>
      <c r="F2583" s="20" t="s">
        <v>2191</v>
      </c>
      <c r="G2583" s="21">
        <v>2.8E-3</v>
      </c>
      <c r="H2583">
        <f t="shared" si="46"/>
        <v>-2.5303816481190376E-3</v>
      </c>
    </row>
    <row r="2584" spans="1:8" x14ac:dyDescent="0.3">
      <c r="A2584" s="26">
        <v>42891</v>
      </c>
      <c r="B2584" s="27">
        <v>23459.65</v>
      </c>
      <c r="C2584" s="27">
        <v>23397.4</v>
      </c>
      <c r="D2584" s="27">
        <v>23494.7</v>
      </c>
      <c r="E2584" s="27">
        <v>23349.95</v>
      </c>
      <c r="F2584" s="27" t="s">
        <v>2192</v>
      </c>
      <c r="G2584" s="28">
        <v>3.5999999999999999E-3</v>
      </c>
      <c r="H2584">
        <f t="shared" si="46"/>
        <v>2.6605520271483153E-3</v>
      </c>
    </row>
    <row r="2585" spans="1:8" x14ac:dyDescent="0.3">
      <c r="A2585" s="19">
        <v>42892</v>
      </c>
      <c r="B2585" s="20">
        <v>23416.3</v>
      </c>
      <c r="C2585" s="20">
        <v>23523.05</v>
      </c>
      <c r="D2585" s="20">
        <v>23536.1</v>
      </c>
      <c r="E2585" s="20">
        <v>23381.7</v>
      </c>
      <c r="F2585" s="20" t="s">
        <v>2193</v>
      </c>
      <c r="G2585" s="21">
        <v>-1.8E-3</v>
      </c>
      <c r="H2585">
        <f t="shared" si="46"/>
        <v>-4.5381019893253639E-3</v>
      </c>
    </row>
    <row r="2586" spans="1:8" x14ac:dyDescent="0.3">
      <c r="A2586" s="26">
        <v>42893</v>
      </c>
      <c r="B2586" s="27">
        <v>23567.65</v>
      </c>
      <c r="C2586" s="27">
        <v>23482.85</v>
      </c>
      <c r="D2586" s="27">
        <v>23606.15</v>
      </c>
      <c r="E2586" s="27">
        <v>23427.55</v>
      </c>
      <c r="F2586" s="27" t="s">
        <v>1744</v>
      </c>
      <c r="G2586" s="28">
        <v>6.4999999999999997E-3</v>
      </c>
      <c r="H2586">
        <f t="shared" si="46"/>
        <v>3.6111460065538429E-3</v>
      </c>
    </row>
    <row r="2587" spans="1:8" x14ac:dyDescent="0.3">
      <c r="A2587" s="19">
        <v>42894</v>
      </c>
      <c r="B2587" s="20">
        <v>23536.1</v>
      </c>
      <c r="C2587" s="20">
        <v>23630.35</v>
      </c>
      <c r="D2587" s="20">
        <v>23659.1</v>
      </c>
      <c r="E2587" s="20">
        <v>23514.2</v>
      </c>
      <c r="F2587" s="20" t="s">
        <v>2194</v>
      </c>
      <c r="G2587" s="21">
        <v>-1.2999999999999999E-3</v>
      </c>
      <c r="H2587">
        <f t="shared" si="46"/>
        <v>-3.9885147702001878E-3</v>
      </c>
    </row>
    <row r="2588" spans="1:8" x14ac:dyDescent="0.3">
      <c r="A2588" s="26">
        <v>42895</v>
      </c>
      <c r="B2588" s="27">
        <v>23690.9</v>
      </c>
      <c r="C2588" s="27">
        <v>23483.95</v>
      </c>
      <c r="D2588" s="27">
        <v>23708.65</v>
      </c>
      <c r="E2588" s="27">
        <v>23476.85</v>
      </c>
      <c r="F2588" s="27" t="s">
        <v>2195</v>
      </c>
      <c r="G2588" s="28">
        <v>6.6E-3</v>
      </c>
      <c r="H2588">
        <f t="shared" si="46"/>
        <v>8.8124016615603734E-3</v>
      </c>
    </row>
    <row r="2589" spans="1:8" x14ac:dyDescent="0.3">
      <c r="A2589" s="19">
        <v>42898</v>
      </c>
      <c r="B2589" s="20">
        <v>23470.45</v>
      </c>
      <c r="C2589" s="20">
        <v>23610.15</v>
      </c>
      <c r="D2589" s="20">
        <v>23630.1</v>
      </c>
      <c r="E2589" s="20">
        <v>23441.8</v>
      </c>
      <c r="F2589" s="20" t="s">
        <v>2196</v>
      </c>
      <c r="G2589" s="21">
        <v>-9.2999999999999992E-3</v>
      </c>
      <c r="H2589">
        <f t="shared" si="46"/>
        <v>-5.9169467368907318E-3</v>
      </c>
    </row>
    <row r="2590" spans="1:8" x14ac:dyDescent="0.3">
      <c r="A2590" s="26">
        <v>42899</v>
      </c>
      <c r="B2590" s="27">
        <v>23477.85</v>
      </c>
      <c r="C2590" s="27">
        <v>23447</v>
      </c>
      <c r="D2590" s="27">
        <v>23615.200000000001</v>
      </c>
      <c r="E2590" s="27">
        <v>23446.9</v>
      </c>
      <c r="F2590" s="27" t="s">
        <v>1721</v>
      </c>
      <c r="G2590" s="28">
        <v>2.9999999999999997E-4</v>
      </c>
      <c r="H2590">
        <f t="shared" si="46"/>
        <v>1.3157333560796069E-3</v>
      </c>
    </row>
    <row r="2591" spans="1:8" x14ac:dyDescent="0.3">
      <c r="A2591" s="19">
        <v>42900</v>
      </c>
      <c r="B2591" s="20">
        <v>23498.7</v>
      </c>
      <c r="C2591" s="20">
        <v>23555.3</v>
      </c>
      <c r="D2591" s="20">
        <v>23562.799999999999</v>
      </c>
      <c r="E2591" s="20">
        <v>23399.4</v>
      </c>
      <c r="F2591" s="20" t="s">
        <v>2074</v>
      </c>
      <c r="G2591" s="21">
        <v>8.9999999999999998E-4</v>
      </c>
      <c r="H2591">
        <f t="shared" si="46"/>
        <v>-2.4028562574027307E-3</v>
      </c>
    </row>
    <row r="2592" spans="1:8" x14ac:dyDescent="0.3">
      <c r="A2592" s="26">
        <v>42901</v>
      </c>
      <c r="B2592" s="27">
        <v>23391.75</v>
      </c>
      <c r="C2592" s="27">
        <v>23444.7</v>
      </c>
      <c r="D2592" s="27">
        <v>23473.3</v>
      </c>
      <c r="E2592" s="27">
        <v>23311.85</v>
      </c>
      <c r="F2592" s="27" t="s">
        <v>2197</v>
      </c>
      <c r="G2592" s="28">
        <v>-4.5999999999999999E-3</v>
      </c>
      <c r="H2592">
        <f t="shared" si="46"/>
        <v>-2.2585061868994156E-3</v>
      </c>
    </row>
    <row r="2593" spans="1:8" x14ac:dyDescent="0.3">
      <c r="A2593" s="19">
        <v>42902</v>
      </c>
      <c r="B2593" s="20">
        <v>23502.75</v>
      </c>
      <c r="C2593" s="20">
        <v>23448.6</v>
      </c>
      <c r="D2593" s="20">
        <v>23527.65</v>
      </c>
      <c r="E2593" s="20">
        <v>23391</v>
      </c>
      <c r="F2593" s="20" t="s">
        <v>2198</v>
      </c>
      <c r="G2593" s="21">
        <v>4.7000000000000002E-3</v>
      </c>
      <c r="H2593">
        <f t="shared" si="46"/>
        <v>2.3093063125304478E-3</v>
      </c>
    </row>
    <row r="2594" spans="1:8" x14ac:dyDescent="0.3">
      <c r="A2594" s="26">
        <v>42905</v>
      </c>
      <c r="B2594" s="27">
        <v>23742.15</v>
      </c>
      <c r="C2594" s="27">
        <v>23571.35</v>
      </c>
      <c r="D2594" s="27">
        <v>23806.65</v>
      </c>
      <c r="E2594" s="27">
        <v>23535.7</v>
      </c>
      <c r="F2594" s="27" t="s">
        <v>2199</v>
      </c>
      <c r="G2594" s="28">
        <v>1.0200000000000001E-2</v>
      </c>
      <c r="H2594">
        <f t="shared" si="46"/>
        <v>7.2460847596765958E-3</v>
      </c>
    </row>
    <row r="2595" spans="1:8" x14ac:dyDescent="0.3">
      <c r="A2595" s="19">
        <v>42906</v>
      </c>
      <c r="B2595" s="20">
        <v>23697.95</v>
      </c>
      <c r="C2595" s="20">
        <v>23720.6</v>
      </c>
      <c r="D2595" s="20">
        <v>23760.35</v>
      </c>
      <c r="E2595" s="20">
        <v>23651.200000000001</v>
      </c>
      <c r="F2595" s="20" t="s">
        <v>2200</v>
      </c>
      <c r="G2595" s="21">
        <v>-1.9E-3</v>
      </c>
      <c r="H2595">
        <f t="shared" si="46"/>
        <v>-9.5486623441219101E-4</v>
      </c>
    </row>
    <row r="2596" spans="1:8" x14ac:dyDescent="0.3">
      <c r="A2596" s="26">
        <v>42907</v>
      </c>
      <c r="B2596" s="27">
        <v>23708.75</v>
      </c>
      <c r="C2596" s="27">
        <v>23638.15</v>
      </c>
      <c r="D2596" s="27">
        <v>23760.75</v>
      </c>
      <c r="E2596" s="27">
        <v>23610.2</v>
      </c>
      <c r="F2596" s="27" t="s">
        <v>2201</v>
      </c>
      <c r="G2596" s="28">
        <v>5.0000000000000001E-4</v>
      </c>
      <c r="H2596">
        <f t="shared" si="46"/>
        <v>2.9866973515270249E-3</v>
      </c>
    </row>
    <row r="2597" spans="1:8" x14ac:dyDescent="0.3">
      <c r="A2597" s="19">
        <v>42908</v>
      </c>
      <c r="B2597" s="20">
        <v>23736.1</v>
      </c>
      <c r="C2597" s="20">
        <v>23716.85</v>
      </c>
      <c r="D2597" s="20">
        <v>23897.85</v>
      </c>
      <c r="E2597" s="20">
        <v>23694.15</v>
      </c>
      <c r="F2597" s="20" t="s">
        <v>2202</v>
      </c>
      <c r="G2597" s="21">
        <v>1.1999999999999999E-3</v>
      </c>
      <c r="H2597">
        <f t="shared" si="46"/>
        <v>8.1165922118662474E-4</v>
      </c>
    </row>
    <row r="2598" spans="1:8" x14ac:dyDescent="0.3">
      <c r="A2598" s="26">
        <v>42909</v>
      </c>
      <c r="B2598" s="27">
        <v>23542.75</v>
      </c>
      <c r="C2598" s="27">
        <v>23772.3</v>
      </c>
      <c r="D2598" s="27">
        <v>23786.5</v>
      </c>
      <c r="E2598" s="27">
        <v>23507.5</v>
      </c>
      <c r="F2598" s="27" t="s">
        <v>2203</v>
      </c>
      <c r="G2598" s="28">
        <v>-8.0999999999999996E-3</v>
      </c>
      <c r="H2598">
        <f t="shared" si="46"/>
        <v>-9.6561964976043246E-3</v>
      </c>
    </row>
    <row r="2599" spans="1:8" x14ac:dyDescent="0.3">
      <c r="A2599" s="19">
        <v>42913</v>
      </c>
      <c r="B2599" s="20">
        <v>23216.25</v>
      </c>
      <c r="C2599" s="20">
        <v>23636.95</v>
      </c>
      <c r="D2599" s="20">
        <v>23640.1</v>
      </c>
      <c r="E2599" s="20">
        <v>23055.75</v>
      </c>
      <c r="F2599" s="20" t="s">
        <v>2204</v>
      </c>
      <c r="G2599" s="21">
        <v>-1.3899999999999999E-2</v>
      </c>
      <c r="H2599" s="15">
        <f t="shared" si="46"/>
        <v>-1.7798404616500889E-2</v>
      </c>
    </row>
    <row r="2600" spans="1:8" x14ac:dyDescent="0.3">
      <c r="A2600" s="26">
        <v>42914</v>
      </c>
      <c r="B2600" s="27">
        <v>23235.85</v>
      </c>
      <c r="C2600" s="27">
        <v>23209.55</v>
      </c>
      <c r="D2600" s="27">
        <v>23322.55</v>
      </c>
      <c r="E2600" s="27">
        <v>23113.65</v>
      </c>
      <c r="F2600" s="27" t="s">
        <v>2205</v>
      </c>
      <c r="G2600" s="28">
        <v>8.0000000000000004E-4</v>
      </c>
      <c r="H2600">
        <f t="shared" si="46"/>
        <v>1.1331542403880848E-3</v>
      </c>
    </row>
    <row r="2601" spans="1:8" x14ac:dyDescent="0.3">
      <c r="A2601" s="19">
        <v>42915</v>
      </c>
      <c r="B2601" s="20">
        <v>23227.3</v>
      </c>
      <c r="C2601" s="20">
        <v>23312.400000000001</v>
      </c>
      <c r="D2601" s="20">
        <v>23476</v>
      </c>
      <c r="E2601" s="20">
        <v>23124.35</v>
      </c>
      <c r="F2601" s="20" t="s">
        <v>2206</v>
      </c>
      <c r="G2601" s="21">
        <v>-4.0000000000000002E-4</v>
      </c>
      <c r="H2601">
        <f t="shared" si="46"/>
        <v>-3.6504178034008588E-3</v>
      </c>
    </row>
    <row r="2602" spans="1:8" x14ac:dyDescent="0.3">
      <c r="A2602" s="26">
        <v>42916</v>
      </c>
      <c r="B2602" s="27">
        <v>23211.200000000001</v>
      </c>
      <c r="C2602" s="27">
        <v>23137.25</v>
      </c>
      <c r="D2602" s="27">
        <v>23254.1</v>
      </c>
      <c r="E2602" s="27">
        <v>22996.400000000001</v>
      </c>
      <c r="F2602" s="27" t="s">
        <v>2207</v>
      </c>
      <c r="G2602" s="28">
        <v>-6.9999999999999999E-4</v>
      </c>
      <c r="H2602">
        <f t="shared" si="46"/>
        <v>3.1961447449459519E-3</v>
      </c>
    </row>
    <row r="2603" spans="1:8" x14ac:dyDescent="0.3">
      <c r="A2603" s="19">
        <v>42919</v>
      </c>
      <c r="B2603" s="20">
        <v>23272.799999999999</v>
      </c>
      <c r="C2603" s="20">
        <v>23240.35</v>
      </c>
      <c r="D2603" s="20">
        <v>23330.1</v>
      </c>
      <c r="E2603" s="20">
        <v>23144.3</v>
      </c>
      <c r="F2603" s="20" t="s">
        <v>2208</v>
      </c>
      <c r="G2603" s="21">
        <v>2.7000000000000001E-3</v>
      </c>
      <c r="H2603">
        <f t="shared" si="46"/>
        <v>1.3962784553589224E-3</v>
      </c>
    </row>
    <row r="2604" spans="1:8" x14ac:dyDescent="0.3">
      <c r="A2604" s="26">
        <v>42920</v>
      </c>
      <c r="B2604" s="27">
        <v>23214.2</v>
      </c>
      <c r="C2604" s="27">
        <v>23325.5</v>
      </c>
      <c r="D2604" s="27">
        <v>23363.05</v>
      </c>
      <c r="E2604" s="27">
        <v>23163.7</v>
      </c>
      <c r="F2604" s="27" t="s">
        <v>2209</v>
      </c>
      <c r="G2604" s="28">
        <v>-2.5000000000000001E-3</v>
      </c>
      <c r="H2604">
        <f t="shared" si="46"/>
        <v>-4.7716018949218357E-3</v>
      </c>
    </row>
    <row r="2605" spans="1:8" x14ac:dyDescent="0.3">
      <c r="A2605" s="19">
        <v>42921</v>
      </c>
      <c r="B2605" s="20">
        <v>23352.6</v>
      </c>
      <c r="C2605" s="20">
        <v>23241.9</v>
      </c>
      <c r="D2605" s="20">
        <v>23380.35</v>
      </c>
      <c r="E2605" s="20">
        <v>23205.55</v>
      </c>
      <c r="F2605" s="20" t="s">
        <v>2210</v>
      </c>
      <c r="G2605" s="21">
        <v>6.0000000000000001E-3</v>
      </c>
      <c r="H2605">
        <f t="shared" si="46"/>
        <v>4.7629496727891046E-3</v>
      </c>
    </row>
    <row r="2606" spans="1:8" x14ac:dyDescent="0.3">
      <c r="A2606" s="26">
        <v>42922</v>
      </c>
      <c r="B2606" s="27">
        <v>23466.65</v>
      </c>
      <c r="C2606" s="27">
        <v>23399.5</v>
      </c>
      <c r="D2606" s="27">
        <v>23540.15</v>
      </c>
      <c r="E2606" s="27">
        <v>23369.5</v>
      </c>
      <c r="F2606" s="27" t="s">
        <v>2211</v>
      </c>
      <c r="G2606" s="28">
        <v>4.8999999999999998E-3</v>
      </c>
      <c r="H2606">
        <f t="shared" si="46"/>
        <v>2.8697194384496019E-3</v>
      </c>
    </row>
    <row r="2607" spans="1:8" x14ac:dyDescent="0.3">
      <c r="A2607" s="19">
        <v>42923</v>
      </c>
      <c r="B2607" s="20">
        <v>23449.15</v>
      </c>
      <c r="C2607" s="20">
        <v>23463.75</v>
      </c>
      <c r="D2607" s="20">
        <v>23492.6</v>
      </c>
      <c r="E2607" s="20">
        <v>23400.6</v>
      </c>
      <c r="F2607" s="20" t="s">
        <v>620</v>
      </c>
      <c r="G2607" s="21">
        <v>-6.9999999999999999E-4</v>
      </c>
      <c r="H2607">
        <f t="shared" si="46"/>
        <v>-6.2223642853331395E-4</v>
      </c>
    </row>
    <row r="2608" spans="1:8" x14ac:dyDescent="0.3">
      <c r="A2608" s="26">
        <v>42926</v>
      </c>
      <c r="B2608" s="27">
        <v>23675.05</v>
      </c>
      <c r="C2608" s="27">
        <v>23583.25</v>
      </c>
      <c r="D2608" s="27">
        <v>23964.799999999999</v>
      </c>
      <c r="E2608" s="27">
        <v>23289.9</v>
      </c>
      <c r="F2608" s="27" t="s">
        <v>1464</v>
      </c>
      <c r="G2608" s="28">
        <v>9.5999999999999992E-3</v>
      </c>
      <c r="H2608">
        <f t="shared" si="46"/>
        <v>3.8925932600468245E-3</v>
      </c>
    </row>
    <row r="2609" spans="1:8" x14ac:dyDescent="0.3">
      <c r="A2609" s="19">
        <v>42927</v>
      </c>
      <c r="B2609" s="20">
        <v>23584.6</v>
      </c>
      <c r="C2609" s="20">
        <v>23744.55</v>
      </c>
      <c r="D2609" s="20">
        <v>23744.55</v>
      </c>
      <c r="E2609" s="20">
        <v>23552.6</v>
      </c>
      <c r="F2609" s="20" t="s">
        <v>2212</v>
      </c>
      <c r="G2609" s="21">
        <v>-3.8E-3</v>
      </c>
      <c r="H2609">
        <f t="shared" si="46"/>
        <v>-6.736282641700969E-3</v>
      </c>
    </row>
    <row r="2610" spans="1:8" x14ac:dyDescent="0.3">
      <c r="A2610" s="26">
        <v>42928</v>
      </c>
      <c r="B2610" s="27">
        <v>23695.45</v>
      </c>
      <c r="C2610" s="27">
        <v>23623.75</v>
      </c>
      <c r="D2610" s="27">
        <v>23736.55</v>
      </c>
      <c r="E2610" s="27">
        <v>23523.65</v>
      </c>
      <c r="F2610" s="27" t="s">
        <v>2213</v>
      </c>
      <c r="G2610" s="28">
        <v>4.7000000000000002E-3</v>
      </c>
      <c r="H2610">
        <f t="shared" si="46"/>
        <v>3.0350812212286671E-3</v>
      </c>
    </row>
    <row r="2611" spans="1:8" x14ac:dyDescent="0.3">
      <c r="A2611" s="19">
        <v>42929</v>
      </c>
      <c r="B2611" s="20">
        <v>23888.65</v>
      </c>
      <c r="C2611" s="20">
        <v>23817.25</v>
      </c>
      <c r="D2611" s="20">
        <v>23938</v>
      </c>
      <c r="E2611" s="20">
        <v>23811</v>
      </c>
      <c r="F2611" s="20" t="s">
        <v>2214</v>
      </c>
      <c r="G2611" s="21">
        <v>8.2000000000000007E-3</v>
      </c>
      <c r="H2611">
        <f t="shared" si="46"/>
        <v>2.9978272050720151E-3</v>
      </c>
    </row>
    <row r="2612" spans="1:8" x14ac:dyDescent="0.3">
      <c r="A2612" s="26">
        <v>42930</v>
      </c>
      <c r="B2612" s="27">
        <v>23937.7</v>
      </c>
      <c r="C2612" s="27">
        <v>23949.5</v>
      </c>
      <c r="D2612" s="27">
        <v>23963.65</v>
      </c>
      <c r="E2612" s="27">
        <v>23755.95</v>
      </c>
      <c r="F2612" s="27" t="s">
        <v>2215</v>
      </c>
      <c r="G2612" s="28">
        <v>2.0999999999999999E-3</v>
      </c>
      <c r="H2612">
        <f t="shared" si="46"/>
        <v>-4.9270339673059026E-4</v>
      </c>
    </row>
    <row r="2613" spans="1:8" x14ac:dyDescent="0.3">
      <c r="A2613" s="19">
        <v>42933</v>
      </c>
      <c r="B2613" s="20">
        <v>24015.05</v>
      </c>
      <c r="C2613" s="20">
        <v>24011.4</v>
      </c>
      <c r="D2613" s="20">
        <v>24066.1</v>
      </c>
      <c r="E2613" s="20">
        <v>23913.65</v>
      </c>
      <c r="F2613" s="20" t="s">
        <v>2216</v>
      </c>
      <c r="G2613" s="21">
        <v>3.2000000000000002E-3</v>
      </c>
      <c r="H2613">
        <f t="shared" si="46"/>
        <v>1.5201112804741985E-4</v>
      </c>
    </row>
    <row r="2614" spans="1:8" x14ac:dyDescent="0.3">
      <c r="A2614" s="26">
        <v>42934</v>
      </c>
      <c r="B2614" s="27">
        <v>24022.05</v>
      </c>
      <c r="C2614" s="27">
        <v>23958.15</v>
      </c>
      <c r="D2614" s="27">
        <v>24147.45</v>
      </c>
      <c r="E2614" s="27">
        <v>23942.1</v>
      </c>
      <c r="F2614" s="27" t="s">
        <v>2217</v>
      </c>
      <c r="G2614" s="28">
        <v>2.9999999999999997E-4</v>
      </c>
      <c r="H2614">
        <f t="shared" si="46"/>
        <v>2.6671508442846301E-3</v>
      </c>
    </row>
    <row r="2615" spans="1:8" x14ac:dyDescent="0.3">
      <c r="A2615" s="19">
        <v>42935</v>
      </c>
      <c r="B2615" s="20">
        <v>24152.65</v>
      </c>
      <c r="C2615" s="20">
        <v>24069.200000000001</v>
      </c>
      <c r="D2615" s="20">
        <v>24180.75</v>
      </c>
      <c r="E2615" s="20">
        <v>24053.7</v>
      </c>
      <c r="F2615" s="20" t="s">
        <v>2218</v>
      </c>
      <c r="G2615" s="21">
        <v>5.4000000000000003E-3</v>
      </c>
      <c r="H2615">
        <f t="shared" si="46"/>
        <v>3.4670865670649929E-3</v>
      </c>
    </row>
    <row r="2616" spans="1:8" x14ac:dyDescent="0.3">
      <c r="A2616" s="26">
        <v>42936</v>
      </c>
      <c r="B2616" s="27">
        <v>24213.35</v>
      </c>
      <c r="C2616" s="27">
        <v>24170.65</v>
      </c>
      <c r="D2616" s="27">
        <v>24299.599999999999</v>
      </c>
      <c r="E2616" s="27">
        <v>24170.65</v>
      </c>
      <c r="F2616" s="27" t="s">
        <v>2219</v>
      </c>
      <c r="G2616" s="28">
        <v>2.5000000000000001E-3</v>
      </c>
      <c r="H2616">
        <f t="shared" si="46"/>
        <v>1.7666053664256894E-3</v>
      </c>
    </row>
    <row r="2617" spans="1:8" x14ac:dyDescent="0.3">
      <c r="A2617" s="19">
        <v>42937</v>
      </c>
      <c r="B2617" s="20">
        <v>24257.05</v>
      </c>
      <c r="C2617" s="20">
        <v>24231.4</v>
      </c>
      <c r="D2617" s="20">
        <v>24289.3</v>
      </c>
      <c r="E2617" s="20">
        <v>24066.9</v>
      </c>
      <c r="F2617" s="20" t="s">
        <v>2220</v>
      </c>
      <c r="G2617" s="21">
        <v>1.8E-3</v>
      </c>
      <c r="H2617">
        <f t="shared" si="46"/>
        <v>1.0585438728260776E-3</v>
      </c>
    </row>
    <row r="2618" spans="1:8" x14ac:dyDescent="0.3">
      <c r="A2618" s="26">
        <v>42940</v>
      </c>
      <c r="B2618" s="27">
        <v>24420.85</v>
      </c>
      <c r="C2618" s="27">
        <v>24307.7</v>
      </c>
      <c r="D2618" s="27">
        <v>24460.55</v>
      </c>
      <c r="E2618" s="27">
        <v>24234.65</v>
      </c>
      <c r="F2618" s="27" t="s">
        <v>2221</v>
      </c>
      <c r="G2618" s="28">
        <v>6.7999999999999996E-3</v>
      </c>
      <c r="H2618">
        <f t="shared" si="46"/>
        <v>4.6549035902202929E-3</v>
      </c>
    </row>
    <row r="2619" spans="1:8" x14ac:dyDescent="0.3">
      <c r="A2619" s="19">
        <v>42941</v>
      </c>
      <c r="B2619" s="20">
        <v>24520.7</v>
      </c>
      <c r="C2619" s="20">
        <v>24622.9</v>
      </c>
      <c r="D2619" s="20">
        <v>24624.65</v>
      </c>
      <c r="E2619" s="20">
        <v>24450.2</v>
      </c>
      <c r="F2619" s="20" t="s">
        <v>2222</v>
      </c>
      <c r="G2619" s="21">
        <v>4.1000000000000003E-3</v>
      </c>
      <c r="H2619">
        <f t="shared" si="46"/>
        <v>-4.150607767565994E-3</v>
      </c>
    </row>
    <row r="2620" spans="1:8" x14ac:dyDescent="0.3">
      <c r="A2620" s="26">
        <v>42942</v>
      </c>
      <c r="B2620" s="27">
        <v>24670.7</v>
      </c>
      <c r="C2620" s="27">
        <v>24578.15</v>
      </c>
      <c r="D2620" s="27">
        <v>24720.9</v>
      </c>
      <c r="E2620" s="27">
        <v>24484.9</v>
      </c>
      <c r="F2620" s="27" t="s">
        <v>2223</v>
      </c>
      <c r="G2620" s="28">
        <v>6.1000000000000004E-3</v>
      </c>
      <c r="H2620">
        <f t="shared" si="46"/>
        <v>3.7655397171877975E-3</v>
      </c>
    </row>
    <row r="2621" spans="1:8" x14ac:dyDescent="0.3">
      <c r="A2621" s="19">
        <v>42943</v>
      </c>
      <c r="B2621" s="20">
        <v>24922.400000000001</v>
      </c>
      <c r="C2621" s="20">
        <v>24857.5</v>
      </c>
      <c r="D2621" s="20">
        <v>25032.25</v>
      </c>
      <c r="E2621" s="20">
        <v>24799.4</v>
      </c>
      <c r="F2621" s="20" t="s">
        <v>2224</v>
      </c>
      <c r="G2621" s="21">
        <v>1.0200000000000001E-2</v>
      </c>
      <c r="H2621">
        <f t="shared" si="46"/>
        <v>2.6108820275571338E-3</v>
      </c>
    </row>
    <row r="2622" spans="1:8" x14ac:dyDescent="0.3">
      <c r="A2622" s="26">
        <v>42944</v>
      </c>
      <c r="B2622" s="27">
        <v>24811.3</v>
      </c>
      <c r="C2622" s="27">
        <v>24744.55</v>
      </c>
      <c r="D2622" s="27">
        <v>24859.75</v>
      </c>
      <c r="E2622" s="27">
        <v>24651.05</v>
      </c>
      <c r="F2622" s="27" t="s">
        <v>2225</v>
      </c>
      <c r="G2622" s="28">
        <v>-4.4999999999999997E-3</v>
      </c>
      <c r="H2622">
        <f t="shared" si="46"/>
        <v>2.6975637059473705E-3</v>
      </c>
    </row>
    <row r="2623" spans="1:8" x14ac:dyDescent="0.3">
      <c r="A2623" s="19">
        <v>42947</v>
      </c>
      <c r="B2623" s="20">
        <v>25103.65</v>
      </c>
      <c r="C2623" s="20">
        <v>24880.6</v>
      </c>
      <c r="D2623" s="20">
        <v>25168.1</v>
      </c>
      <c r="E2623" s="20">
        <v>24828.5</v>
      </c>
      <c r="F2623" s="20" t="s">
        <v>2226</v>
      </c>
      <c r="G2623" s="21">
        <v>1.18E-2</v>
      </c>
      <c r="H2623">
        <f t="shared" si="46"/>
        <v>8.9648159610299961E-3</v>
      </c>
    </row>
    <row r="2624" spans="1:8" x14ac:dyDescent="0.3">
      <c r="A2624" s="26">
        <v>42948</v>
      </c>
      <c r="B2624" s="27">
        <v>25122.799999999999</v>
      </c>
      <c r="C2624" s="27">
        <v>25152.85</v>
      </c>
      <c r="D2624" s="27">
        <v>25179.5</v>
      </c>
      <c r="E2624" s="27">
        <v>25000.9</v>
      </c>
      <c r="F2624" s="27" t="s">
        <v>2227</v>
      </c>
      <c r="G2624" s="28">
        <v>8.0000000000000004E-4</v>
      </c>
      <c r="H2624">
        <f t="shared" si="46"/>
        <v>-1.1946956309125715E-3</v>
      </c>
    </row>
    <row r="2625" spans="1:8" x14ac:dyDescent="0.3">
      <c r="A2625" s="19">
        <v>42949</v>
      </c>
      <c r="B2625" s="20">
        <v>25055.200000000001</v>
      </c>
      <c r="C2625" s="20">
        <v>25190.400000000001</v>
      </c>
      <c r="D2625" s="20">
        <v>25198.799999999999</v>
      </c>
      <c r="E2625" s="20">
        <v>24926.25</v>
      </c>
      <c r="F2625" s="20" t="s">
        <v>2228</v>
      </c>
      <c r="G2625" s="21">
        <v>-2.7000000000000001E-3</v>
      </c>
      <c r="H2625">
        <f t="shared" si="46"/>
        <v>-5.3671239837398662E-3</v>
      </c>
    </row>
    <row r="2626" spans="1:8" x14ac:dyDescent="0.3">
      <c r="A2626" s="26">
        <v>42950</v>
      </c>
      <c r="B2626" s="27">
        <v>24675.05</v>
      </c>
      <c r="C2626" s="27">
        <v>25002.85</v>
      </c>
      <c r="D2626" s="27">
        <v>25005.15</v>
      </c>
      <c r="E2626" s="27">
        <v>24619.599999999999</v>
      </c>
      <c r="F2626" s="27" t="s">
        <v>2229</v>
      </c>
      <c r="G2626" s="28">
        <v>-1.52E-2</v>
      </c>
      <c r="H2626">
        <f t="shared" si="46"/>
        <v>-1.31105054023841E-2</v>
      </c>
    </row>
    <row r="2627" spans="1:8" x14ac:dyDescent="0.3">
      <c r="A2627" s="19">
        <v>42951</v>
      </c>
      <c r="B2627" s="20">
        <v>24827.45</v>
      </c>
      <c r="C2627" s="20">
        <v>24629.5</v>
      </c>
      <c r="D2627" s="20">
        <v>24879.7</v>
      </c>
      <c r="E2627" s="20">
        <v>24591.8</v>
      </c>
      <c r="F2627" s="20" t="s">
        <v>2230</v>
      </c>
      <c r="G2627" s="21">
        <v>6.1999999999999998E-3</v>
      </c>
      <c r="H2627">
        <f t="shared" si="46"/>
        <v>8.03710996975175E-3</v>
      </c>
    </row>
    <row r="2628" spans="1:8" x14ac:dyDescent="0.3">
      <c r="A2628" s="26">
        <v>42954</v>
      </c>
      <c r="B2628" s="27">
        <v>24906.35</v>
      </c>
      <c r="C2628" s="27">
        <v>24854.15</v>
      </c>
      <c r="D2628" s="27">
        <v>24979.35</v>
      </c>
      <c r="E2628" s="27">
        <v>24844.45</v>
      </c>
      <c r="F2628" s="27" t="s">
        <v>2231</v>
      </c>
      <c r="G2628" s="28">
        <v>3.2000000000000002E-3</v>
      </c>
      <c r="H2628">
        <f t="shared" si="46"/>
        <v>2.1002528752742332E-3</v>
      </c>
    </row>
    <row r="2629" spans="1:8" x14ac:dyDescent="0.3">
      <c r="A2629" s="19">
        <v>42955</v>
      </c>
      <c r="B2629" s="20">
        <v>24599.5</v>
      </c>
      <c r="C2629" s="20">
        <v>24942.2</v>
      </c>
      <c r="D2629" s="20">
        <v>24966.05</v>
      </c>
      <c r="E2629" s="20">
        <v>24534.35</v>
      </c>
      <c r="F2629" s="20" t="s">
        <v>2232</v>
      </c>
      <c r="G2629" s="21">
        <v>-1.23E-2</v>
      </c>
      <c r="H2629">
        <f t="shared" si="46"/>
        <v>-1.3739766339777594E-2</v>
      </c>
    </row>
    <row r="2630" spans="1:8" x14ac:dyDescent="0.3">
      <c r="A2630" s="26">
        <v>42956</v>
      </c>
      <c r="B2630" s="27">
        <v>24374.6</v>
      </c>
      <c r="C2630" s="27">
        <v>24519.25</v>
      </c>
      <c r="D2630" s="27">
        <v>24532.400000000001</v>
      </c>
      <c r="E2630" s="27">
        <v>24328.1</v>
      </c>
      <c r="F2630" s="27" t="s">
        <v>2233</v>
      </c>
      <c r="G2630" s="28">
        <v>-9.1000000000000004E-3</v>
      </c>
      <c r="H2630">
        <f t="shared" si="46"/>
        <v>-5.8994463533754687E-3</v>
      </c>
    </row>
    <row r="2631" spans="1:8" x14ac:dyDescent="0.3">
      <c r="A2631" s="19">
        <v>42957</v>
      </c>
      <c r="B2631" s="20">
        <v>24217.35</v>
      </c>
      <c r="C2631" s="20">
        <v>24300.45</v>
      </c>
      <c r="D2631" s="20">
        <v>24326.9</v>
      </c>
      <c r="E2631" s="20">
        <v>23822.2</v>
      </c>
      <c r="F2631" s="20" t="s">
        <v>2234</v>
      </c>
      <c r="G2631" s="21">
        <v>-6.4999999999999997E-3</v>
      </c>
      <c r="H2631">
        <f t="shared" ref="H2631:H2694" si="47">(B2631-C2631)/C2631</f>
        <v>-3.4196897588317163E-3</v>
      </c>
    </row>
    <row r="2632" spans="1:8" x14ac:dyDescent="0.3">
      <c r="A2632" s="26">
        <v>42958</v>
      </c>
      <c r="B2632" s="27">
        <v>23985.75</v>
      </c>
      <c r="C2632" s="27">
        <v>23958.25</v>
      </c>
      <c r="D2632" s="27">
        <v>24191.200000000001</v>
      </c>
      <c r="E2632" s="27">
        <v>23868.3</v>
      </c>
      <c r="F2632" s="27" t="s">
        <v>2235</v>
      </c>
      <c r="G2632" s="28">
        <v>-9.5999999999999992E-3</v>
      </c>
      <c r="H2632">
        <f t="shared" si="47"/>
        <v>1.1478300794089719E-3</v>
      </c>
    </row>
    <row r="2633" spans="1:8" x14ac:dyDescent="0.3">
      <c r="A2633" s="19">
        <v>42961</v>
      </c>
      <c r="B2633" s="20">
        <v>24115.75</v>
      </c>
      <c r="C2633" s="20">
        <v>24051.05</v>
      </c>
      <c r="D2633" s="20">
        <v>24212.15</v>
      </c>
      <c r="E2633" s="20">
        <v>24038.15</v>
      </c>
      <c r="F2633" s="20" t="s">
        <v>2236</v>
      </c>
      <c r="G2633" s="21">
        <v>5.4000000000000003E-3</v>
      </c>
      <c r="H2633">
        <f t="shared" si="47"/>
        <v>2.6901112425445346E-3</v>
      </c>
    </row>
    <row r="2634" spans="1:8" x14ac:dyDescent="0.3">
      <c r="A2634" s="26">
        <v>42963</v>
      </c>
      <c r="B2634" s="27">
        <v>24437.7</v>
      </c>
      <c r="C2634" s="27">
        <v>24188.75</v>
      </c>
      <c r="D2634" s="27">
        <v>24461.200000000001</v>
      </c>
      <c r="E2634" s="27">
        <v>23947.45</v>
      </c>
      <c r="F2634" s="27" t="s">
        <v>2237</v>
      </c>
      <c r="G2634" s="28">
        <v>1.34E-2</v>
      </c>
      <c r="H2634">
        <f t="shared" si="47"/>
        <v>1.0291974574957397E-2</v>
      </c>
    </row>
    <row r="2635" spans="1:8" x14ac:dyDescent="0.3">
      <c r="A2635" s="19">
        <v>42964</v>
      </c>
      <c r="B2635" s="20">
        <v>24237.25</v>
      </c>
      <c r="C2635" s="20">
        <v>24495.200000000001</v>
      </c>
      <c r="D2635" s="20">
        <v>24496.2</v>
      </c>
      <c r="E2635" s="20">
        <v>24121.55</v>
      </c>
      <c r="F2635" s="20" t="s">
        <v>2238</v>
      </c>
      <c r="G2635" s="21">
        <v>-8.2000000000000007E-3</v>
      </c>
      <c r="H2635">
        <f t="shared" si="47"/>
        <v>-1.0530634573304188E-2</v>
      </c>
    </row>
    <row r="2636" spans="1:8" x14ac:dyDescent="0.3">
      <c r="A2636" s="26">
        <v>42965</v>
      </c>
      <c r="B2636" s="27">
        <v>24074.45</v>
      </c>
      <c r="C2636" s="27">
        <v>24125.3</v>
      </c>
      <c r="D2636" s="27">
        <v>24130.15</v>
      </c>
      <c r="E2636" s="27">
        <v>23925.95</v>
      </c>
      <c r="F2636" s="27" t="s">
        <v>2188</v>
      </c>
      <c r="G2636" s="28">
        <v>-6.7000000000000002E-3</v>
      </c>
      <c r="H2636">
        <f t="shared" si="47"/>
        <v>-2.1077458104147326E-3</v>
      </c>
    </row>
    <row r="2637" spans="1:8" x14ac:dyDescent="0.3">
      <c r="A2637" s="19">
        <v>42968</v>
      </c>
      <c r="B2637" s="20">
        <v>23936.5</v>
      </c>
      <c r="C2637" s="20">
        <v>24140.55</v>
      </c>
      <c r="D2637" s="20">
        <v>24258.95</v>
      </c>
      <c r="E2637" s="20">
        <v>23882.25</v>
      </c>
      <c r="F2637" s="20" t="s">
        <v>2239</v>
      </c>
      <c r="G2637" s="21">
        <v>-5.7000000000000002E-3</v>
      </c>
      <c r="H2637">
        <f t="shared" si="47"/>
        <v>-8.4525828947558893E-3</v>
      </c>
    </row>
    <row r="2638" spans="1:8" x14ac:dyDescent="0.3">
      <c r="A2638" s="26">
        <v>42969</v>
      </c>
      <c r="B2638" s="27">
        <v>23974.45</v>
      </c>
      <c r="C2638" s="27">
        <v>24080.6</v>
      </c>
      <c r="D2638" s="27">
        <v>24127.45</v>
      </c>
      <c r="E2638" s="27">
        <v>23852.65</v>
      </c>
      <c r="F2638" s="27" t="s">
        <v>2240</v>
      </c>
      <c r="G2638" s="28">
        <v>1.6000000000000001E-3</v>
      </c>
      <c r="H2638">
        <f t="shared" si="47"/>
        <v>-4.4081127546654912E-3</v>
      </c>
    </row>
    <row r="2639" spans="1:8" x14ac:dyDescent="0.3">
      <c r="A2639" s="19">
        <v>42970</v>
      </c>
      <c r="B2639" s="20">
        <v>24316.799999999999</v>
      </c>
      <c r="C2639" s="20">
        <v>24084.95</v>
      </c>
      <c r="D2639" s="20">
        <v>24350</v>
      </c>
      <c r="E2639" s="20">
        <v>24074.15</v>
      </c>
      <c r="F2639" s="20" t="s">
        <v>2241</v>
      </c>
      <c r="G2639" s="21">
        <v>1.43E-2</v>
      </c>
      <c r="H2639">
        <f t="shared" si="47"/>
        <v>9.6263434219294019E-3</v>
      </c>
    </row>
    <row r="2640" spans="1:8" x14ac:dyDescent="0.3">
      <c r="A2640" s="26">
        <v>42971</v>
      </c>
      <c r="B2640" s="27">
        <v>24274.2</v>
      </c>
      <c r="C2640" s="27">
        <v>24374.75</v>
      </c>
      <c r="D2640" s="27">
        <v>24411.05</v>
      </c>
      <c r="E2640" s="27">
        <v>24224.85</v>
      </c>
      <c r="F2640" s="27" t="s">
        <v>2242</v>
      </c>
      <c r="G2640" s="28">
        <v>-1.8E-3</v>
      </c>
      <c r="H2640">
        <f t="shared" si="47"/>
        <v>-4.1251705145693507E-3</v>
      </c>
    </row>
    <row r="2641" spans="1:8" x14ac:dyDescent="0.3">
      <c r="A2641" s="19">
        <v>42975</v>
      </c>
      <c r="B2641" s="20">
        <v>24377.1</v>
      </c>
      <c r="C2641" s="20">
        <v>24351.25</v>
      </c>
      <c r="D2641" s="20">
        <v>24422.45</v>
      </c>
      <c r="E2641" s="20">
        <v>24301.35</v>
      </c>
      <c r="F2641" s="20" t="s">
        <v>2243</v>
      </c>
      <c r="G2641" s="21">
        <v>4.1999999999999997E-3</v>
      </c>
      <c r="H2641">
        <f t="shared" si="47"/>
        <v>1.0615471485036106E-3</v>
      </c>
    </row>
    <row r="2642" spans="1:8" x14ac:dyDescent="0.3">
      <c r="A2642" s="26">
        <v>42976</v>
      </c>
      <c r="B2642" s="27">
        <v>24128.95</v>
      </c>
      <c r="C2642" s="27">
        <v>24302</v>
      </c>
      <c r="D2642" s="27">
        <v>24320.95</v>
      </c>
      <c r="E2642" s="27">
        <v>24103.3</v>
      </c>
      <c r="F2642" s="27" t="s">
        <v>2244</v>
      </c>
      <c r="G2642" s="28">
        <v>-1.0200000000000001E-2</v>
      </c>
      <c r="H2642">
        <f t="shared" si="47"/>
        <v>-7.1208131018022907E-3</v>
      </c>
    </row>
    <row r="2643" spans="1:8" x14ac:dyDescent="0.3">
      <c r="A2643" s="19">
        <v>42977</v>
      </c>
      <c r="B2643" s="20">
        <v>24308.7</v>
      </c>
      <c r="C2643" s="20">
        <v>24253.05</v>
      </c>
      <c r="D2643" s="20">
        <v>24384.1</v>
      </c>
      <c r="E2643" s="20">
        <v>24241.3</v>
      </c>
      <c r="F2643" s="20" t="s">
        <v>2245</v>
      </c>
      <c r="G2643" s="21">
        <v>7.4000000000000003E-3</v>
      </c>
      <c r="H2643">
        <f t="shared" si="47"/>
        <v>2.2945567670870862E-3</v>
      </c>
    </row>
    <row r="2644" spans="1:8" x14ac:dyDescent="0.3">
      <c r="A2644" s="26">
        <v>42978</v>
      </c>
      <c r="B2644" s="27">
        <v>24318.400000000001</v>
      </c>
      <c r="C2644" s="27">
        <v>24354.35</v>
      </c>
      <c r="D2644" s="27">
        <v>24354.35</v>
      </c>
      <c r="E2644" s="27">
        <v>24207.7</v>
      </c>
      <c r="F2644" s="27" t="s">
        <v>2246</v>
      </c>
      <c r="G2644" s="28">
        <v>4.0000000000000002E-4</v>
      </c>
      <c r="H2644">
        <f t="shared" si="47"/>
        <v>-1.4761223354348234E-3</v>
      </c>
    </row>
    <row r="2645" spans="1:8" x14ac:dyDescent="0.3">
      <c r="A2645" s="19">
        <v>42979</v>
      </c>
      <c r="B2645" s="20">
        <v>24434</v>
      </c>
      <c r="C2645" s="20">
        <v>24389.200000000001</v>
      </c>
      <c r="D2645" s="20">
        <v>24494.35</v>
      </c>
      <c r="E2645" s="20">
        <v>24319.200000000001</v>
      </c>
      <c r="F2645" s="20" t="s">
        <v>2247</v>
      </c>
      <c r="G2645" s="21">
        <v>4.7999999999999996E-3</v>
      </c>
      <c r="H2645">
        <f t="shared" si="47"/>
        <v>1.8368786184048379E-3</v>
      </c>
    </row>
    <row r="2646" spans="1:8" x14ac:dyDescent="0.3">
      <c r="A2646" s="26">
        <v>42982</v>
      </c>
      <c r="B2646" s="27">
        <v>24236.85</v>
      </c>
      <c r="C2646" s="27">
        <v>24456.3</v>
      </c>
      <c r="D2646" s="27">
        <v>24459.35</v>
      </c>
      <c r="E2646" s="27">
        <v>24156.400000000001</v>
      </c>
      <c r="F2646" s="27" t="s">
        <v>2248</v>
      </c>
      <c r="G2646" s="28">
        <v>-8.0999999999999996E-3</v>
      </c>
      <c r="H2646">
        <f t="shared" si="47"/>
        <v>-8.9731480232087737E-3</v>
      </c>
    </row>
    <row r="2647" spans="1:8" x14ac:dyDescent="0.3">
      <c r="A2647" s="19">
        <v>42983</v>
      </c>
      <c r="B2647" s="20">
        <v>24328.3</v>
      </c>
      <c r="C2647" s="20">
        <v>24272.6</v>
      </c>
      <c r="D2647" s="20">
        <v>24388.05</v>
      </c>
      <c r="E2647" s="20">
        <v>24256.3</v>
      </c>
      <c r="F2647" s="20" t="s">
        <v>2249</v>
      </c>
      <c r="G2647" s="21">
        <v>3.8E-3</v>
      </c>
      <c r="H2647">
        <f t="shared" si="47"/>
        <v>2.294768586801609E-3</v>
      </c>
    </row>
    <row r="2648" spans="1:8" x14ac:dyDescent="0.3">
      <c r="A2648" s="26">
        <v>42984</v>
      </c>
      <c r="B2648" s="27">
        <v>24279.15</v>
      </c>
      <c r="C2648" s="27">
        <v>24192.400000000001</v>
      </c>
      <c r="D2648" s="27">
        <v>24331.3</v>
      </c>
      <c r="E2648" s="27">
        <v>24151.1</v>
      </c>
      <c r="F2648" s="27" t="s">
        <v>2250</v>
      </c>
      <c r="G2648" s="28">
        <v>-2E-3</v>
      </c>
      <c r="H2648">
        <f t="shared" si="47"/>
        <v>3.5858368743903043E-3</v>
      </c>
    </row>
    <row r="2649" spans="1:8" x14ac:dyDescent="0.3">
      <c r="A2649" s="19">
        <v>42985</v>
      </c>
      <c r="B2649" s="20">
        <v>24304.9</v>
      </c>
      <c r="C2649" s="20">
        <v>24324.85</v>
      </c>
      <c r="D2649" s="20">
        <v>24413.1</v>
      </c>
      <c r="E2649" s="20">
        <v>24246.9</v>
      </c>
      <c r="F2649" s="20" t="s">
        <v>2251</v>
      </c>
      <c r="G2649" s="21">
        <v>1.1000000000000001E-3</v>
      </c>
      <c r="H2649">
        <f t="shared" si="47"/>
        <v>-8.2014894233662652E-4</v>
      </c>
    </row>
    <row r="2650" spans="1:8" x14ac:dyDescent="0.3">
      <c r="A2650" s="26">
        <v>42986</v>
      </c>
      <c r="B2650" s="27">
        <v>24370.799999999999</v>
      </c>
      <c r="C2650" s="27">
        <v>24409.5</v>
      </c>
      <c r="D2650" s="27">
        <v>24419.25</v>
      </c>
      <c r="E2650" s="27">
        <v>24273</v>
      </c>
      <c r="F2650" s="27" t="s">
        <v>2252</v>
      </c>
      <c r="G2650" s="28">
        <v>2.7000000000000001E-3</v>
      </c>
      <c r="H2650">
        <f t="shared" si="47"/>
        <v>-1.5854482885761989E-3</v>
      </c>
    </row>
    <row r="2651" spans="1:8" x14ac:dyDescent="0.3">
      <c r="A2651" s="19">
        <v>42989</v>
      </c>
      <c r="B2651" s="20">
        <v>24672.25</v>
      </c>
      <c r="C2651" s="20">
        <v>24468.5</v>
      </c>
      <c r="D2651" s="20">
        <v>24735.35</v>
      </c>
      <c r="E2651" s="20">
        <v>24458.25</v>
      </c>
      <c r="F2651" s="20" t="s">
        <v>2253</v>
      </c>
      <c r="G2651" s="21">
        <v>1.24E-2</v>
      </c>
      <c r="H2651">
        <f t="shared" si="47"/>
        <v>8.3270327155322149E-3</v>
      </c>
    </row>
    <row r="2652" spans="1:8" x14ac:dyDescent="0.3">
      <c r="A2652" s="26">
        <v>42990</v>
      </c>
      <c r="B2652" s="27">
        <v>24784.7</v>
      </c>
      <c r="C2652" s="27">
        <v>24779.15</v>
      </c>
      <c r="D2652" s="27">
        <v>24821.35</v>
      </c>
      <c r="E2652" s="27">
        <v>24653.599999999999</v>
      </c>
      <c r="F2652" s="27" t="s">
        <v>2254</v>
      </c>
      <c r="G2652" s="28">
        <v>4.5999999999999999E-3</v>
      </c>
      <c r="H2652">
        <f t="shared" si="47"/>
        <v>2.2397862719259024E-4</v>
      </c>
    </row>
    <row r="2653" spans="1:8" x14ac:dyDescent="0.3">
      <c r="A2653" s="19">
        <v>42991</v>
      </c>
      <c r="B2653" s="20">
        <v>24831.8</v>
      </c>
      <c r="C2653" s="20">
        <v>24818.35</v>
      </c>
      <c r="D2653" s="20">
        <v>24948.799999999999</v>
      </c>
      <c r="E2653" s="20">
        <v>24737.8</v>
      </c>
      <c r="F2653" s="20" t="s">
        <v>2255</v>
      </c>
      <c r="G2653" s="21">
        <v>1.9E-3</v>
      </c>
      <c r="H2653">
        <f t="shared" si="47"/>
        <v>5.4193771946969599E-4</v>
      </c>
    </row>
    <row r="2654" spans="1:8" x14ac:dyDescent="0.3">
      <c r="A2654" s="26">
        <v>42992</v>
      </c>
      <c r="B2654" s="27">
        <v>24912.25</v>
      </c>
      <c r="C2654" s="27">
        <v>24857.25</v>
      </c>
      <c r="D2654" s="27">
        <v>24994.3</v>
      </c>
      <c r="E2654" s="27">
        <v>24815.5</v>
      </c>
      <c r="F2654" s="27" t="s">
        <v>2256</v>
      </c>
      <c r="G2654" s="28">
        <v>3.2000000000000002E-3</v>
      </c>
      <c r="H2654">
        <f t="shared" si="47"/>
        <v>2.2126341409447947E-3</v>
      </c>
    </row>
    <row r="2655" spans="1:8" x14ac:dyDescent="0.3">
      <c r="A2655" s="19">
        <v>42993</v>
      </c>
      <c r="B2655" s="20">
        <v>24844.3</v>
      </c>
      <c r="C2655" s="20">
        <v>24840.3</v>
      </c>
      <c r="D2655" s="20">
        <v>24916.85</v>
      </c>
      <c r="E2655" s="20">
        <v>24791.55</v>
      </c>
      <c r="F2655" s="20" t="s">
        <v>2257</v>
      </c>
      <c r="G2655" s="21">
        <v>-2.7000000000000001E-3</v>
      </c>
      <c r="H2655">
        <f t="shared" si="47"/>
        <v>1.6102865102273322E-4</v>
      </c>
    </row>
    <row r="2656" spans="1:8" x14ac:dyDescent="0.3">
      <c r="A2656" s="26">
        <v>42996</v>
      </c>
      <c r="B2656" s="27">
        <v>25046.9</v>
      </c>
      <c r="C2656" s="27">
        <v>24948.15</v>
      </c>
      <c r="D2656" s="27">
        <v>25105.35</v>
      </c>
      <c r="E2656" s="27">
        <v>24941.75</v>
      </c>
      <c r="F2656" s="27" t="s">
        <v>2258</v>
      </c>
      <c r="G2656" s="28">
        <v>8.2000000000000007E-3</v>
      </c>
      <c r="H2656">
        <f t="shared" si="47"/>
        <v>3.9582093261424194E-3</v>
      </c>
    </row>
    <row r="2657" spans="1:8" x14ac:dyDescent="0.3">
      <c r="A2657" s="19">
        <v>42997</v>
      </c>
      <c r="B2657" s="20">
        <v>25041.55</v>
      </c>
      <c r="C2657" s="20">
        <v>25059.75</v>
      </c>
      <c r="D2657" s="20">
        <v>25103.45</v>
      </c>
      <c r="E2657" s="20">
        <v>24993</v>
      </c>
      <c r="F2657" s="20" t="s">
        <v>2259</v>
      </c>
      <c r="G2657" s="21">
        <v>-2.0000000000000001E-4</v>
      </c>
      <c r="H2657">
        <f t="shared" si="47"/>
        <v>-7.2626422849392865E-4</v>
      </c>
    </row>
    <row r="2658" spans="1:8" x14ac:dyDescent="0.3">
      <c r="A2658" s="26">
        <v>42998</v>
      </c>
      <c r="B2658" s="27">
        <v>24965.05</v>
      </c>
      <c r="C2658" s="27">
        <v>24984.65</v>
      </c>
      <c r="D2658" s="27">
        <v>25052.6</v>
      </c>
      <c r="E2658" s="27">
        <v>24938.3</v>
      </c>
      <c r="F2658" s="27" t="s">
        <v>2260</v>
      </c>
      <c r="G2658" s="28">
        <v>-3.0999999999999999E-3</v>
      </c>
      <c r="H2658">
        <f t="shared" si="47"/>
        <v>-7.8448167174653965E-4</v>
      </c>
    </row>
    <row r="2659" spans="1:8" x14ac:dyDescent="0.3">
      <c r="A2659" s="19">
        <v>42999</v>
      </c>
      <c r="B2659" s="20">
        <v>24799.25</v>
      </c>
      <c r="C2659" s="20">
        <v>24934.1</v>
      </c>
      <c r="D2659" s="20">
        <v>24992.5</v>
      </c>
      <c r="E2659" s="20">
        <v>24706.45</v>
      </c>
      <c r="F2659" s="20" t="s">
        <v>2261</v>
      </c>
      <c r="G2659" s="21">
        <v>-6.6E-3</v>
      </c>
      <c r="H2659">
        <f t="shared" si="47"/>
        <v>-5.4082561632462596E-3</v>
      </c>
    </row>
    <row r="2660" spans="1:8" x14ac:dyDescent="0.3">
      <c r="A2660" s="26">
        <v>43000</v>
      </c>
      <c r="B2660" s="27">
        <v>24368.85</v>
      </c>
      <c r="C2660" s="27">
        <v>24704.55</v>
      </c>
      <c r="D2660" s="27">
        <v>24709.7</v>
      </c>
      <c r="E2660" s="27">
        <v>24340</v>
      </c>
      <c r="F2660" s="27" t="s">
        <v>2262</v>
      </c>
      <c r="G2660" s="28">
        <v>-1.7399999999999999E-2</v>
      </c>
      <c r="H2660">
        <f t="shared" si="47"/>
        <v>-1.3588589956101235E-2</v>
      </c>
    </row>
    <row r="2661" spans="1:8" x14ac:dyDescent="0.3">
      <c r="A2661" s="19">
        <v>43003</v>
      </c>
      <c r="B2661" s="20">
        <v>24165.05</v>
      </c>
      <c r="C2661" s="20">
        <v>24361.55</v>
      </c>
      <c r="D2661" s="20">
        <v>24363.8</v>
      </c>
      <c r="E2661" s="20">
        <v>24015.45</v>
      </c>
      <c r="F2661" s="20" t="s">
        <v>2263</v>
      </c>
      <c r="G2661" s="21">
        <v>-8.3999999999999995E-3</v>
      </c>
      <c r="H2661">
        <f t="shared" si="47"/>
        <v>-8.0659892330332029E-3</v>
      </c>
    </row>
    <row r="2662" spans="1:8" x14ac:dyDescent="0.3">
      <c r="A2662" s="26">
        <v>43004</v>
      </c>
      <c r="B2662" s="27">
        <v>24199.15</v>
      </c>
      <c r="C2662" s="27">
        <v>24105.599999999999</v>
      </c>
      <c r="D2662" s="27">
        <v>24236.95</v>
      </c>
      <c r="E2662" s="27">
        <v>24017.4</v>
      </c>
      <c r="F2662" s="27" t="s">
        <v>2264</v>
      </c>
      <c r="G2662" s="28">
        <v>1.4E-3</v>
      </c>
      <c r="H2662">
        <f t="shared" si="47"/>
        <v>3.8808409664145642E-3</v>
      </c>
    </row>
    <row r="2663" spans="1:8" x14ac:dyDescent="0.3">
      <c r="A2663" s="19">
        <v>43005</v>
      </c>
      <c r="B2663" s="20">
        <v>23812.95</v>
      </c>
      <c r="C2663" s="20">
        <v>24308.7</v>
      </c>
      <c r="D2663" s="20">
        <v>24331.85</v>
      </c>
      <c r="E2663" s="20">
        <v>23766.6</v>
      </c>
      <c r="F2663" s="20" t="s">
        <v>2265</v>
      </c>
      <c r="G2663" s="21">
        <v>-1.6E-2</v>
      </c>
      <c r="H2663" s="15">
        <f t="shared" si="47"/>
        <v>-2.0393933036320328E-2</v>
      </c>
    </row>
    <row r="2664" spans="1:8" x14ac:dyDescent="0.3">
      <c r="A2664" s="26">
        <v>43006</v>
      </c>
      <c r="B2664" s="27">
        <v>24008.15</v>
      </c>
      <c r="C2664" s="27">
        <v>23804.05</v>
      </c>
      <c r="D2664" s="27">
        <v>24074.2</v>
      </c>
      <c r="E2664" s="27">
        <v>23611.1</v>
      </c>
      <c r="F2664" s="27" t="s">
        <v>2266</v>
      </c>
      <c r="G2664" s="28">
        <v>8.2000000000000007E-3</v>
      </c>
      <c r="H2664">
        <f t="shared" si="47"/>
        <v>8.5741712019594216E-3</v>
      </c>
    </row>
    <row r="2665" spans="1:8" x14ac:dyDescent="0.3">
      <c r="A2665" s="19">
        <v>43007</v>
      </c>
      <c r="B2665" s="20">
        <v>24053</v>
      </c>
      <c r="C2665" s="20">
        <v>24114</v>
      </c>
      <c r="D2665" s="20">
        <v>24227.45</v>
      </c>
      <c r="E2665" s="20">
        <v>24004.799999999999</v>
      </c>
      <c r="F2665" s="20" t="s">
        <v>2267</v>
      </c>
      <c r="G2665" s="21">
        <v>1.9E-3</v>
      </c>
      <c r="H2665">
        <f t="shared" si="47"/>
        <v>-2.5296508252467447E-3</v>
      </c>
    </row>
    <row r="2666" spans="1:8" x14ac:dyDescent="0.3">
      <c r="A2666" s="26">
        <v>43011</v>
      </c>
      <c r="B2666" s="27">
        <v>24103.4</v>
      </c>
      <c r="C2666" s="27">
        <v>24200.6</v>
      </c>
      <c r="D2666" s="27">
        <v>24226.799999999999</v>
      </c>
      <c r="E2666" s="27">
        <v>24007.25</v>
      </c>
      <c r="F2666" s="27" t="s">
        <v>2268</v>
      </c>
      <c r="G2666" s="28">
        <v>2.0999999999999999E-3</v>
      </c>
      <c r="H2666">
        <f t="shared" si="47"/>
        <v>-4.0164293447268705E-3</v>
      </c>
    </row>
    <row r="2667" spans="1:8" x14ac:dyDescent="0.3">
      <c r="A2667" s="19">
        <v>43012</v>
      </c>
      <c r="B2667" s="20">
        <v>24113.3</v>
      </c>
      <c r="C2667" s="20">
        <v>24124.15</v>
      </c>
      <c r="D2667" s="20">
        <v>24230.45</v>
      </c>
      <c r="E2667" s="20">
        <v>24058.65</v>
      </c>
      <c r="F2667" s="20" t="s">
        <v>2269</v>
      </c>
      <c r="G2667" s="21">
        <v>4.0000000000000002E-4</v>
      </c>
      <c r="H2667">
        <f t="shared" si="47"/>
        <v>-4.4975677899541255E-4</v>
      </c>
    </row>
    <row r="2668" spans="1:8" x14ac:dyDescent="0.3">
      <c r="A2668" s="26">
        <v>43013</v>
      </c>
      <c r="B2668" s="27">
        <v>24058.05</v>
      </c>
      <c r="C2668" s="27">
        <v>24114.75</v>
      </c>
      <c r="D2668" s="27">
        <v>24188.3</v>
      </c>
      <c r="E2668" s="27">
        <v>24033.35</v>
      </c>
      <c r="F2668" s="27" t="s">
        <v>2270</v>
      </c>
      <c r="G2668" s="28">
        <v>-2.3E-3</v>
      </c>
      <c r="H2668">
        <f t="shared" si="47"/>
        <v>-2.3512580474606094E-3</v>
      </c>
    </row>
    <row r="2669" spans="1:8" x14ac:dyDescent="0.3">
      <c r="A2669" s="19">
        <v>43014</v>
      </c>
      <c r="B2669" s="20">
        <v>24190</v>
      </c>
      <c r="C2669" s="20">
        <v>24083.55</v>
      </c>
      <c r="D2669" s="20">
        <v>24242.05</v>
      </c>
      <c r="E2669" s="20">
        <v>24074.35</v>
      </c>
      <c r="F2669" s="20" t="s">
        <v>2271</v>
      </c>
      <c r="G2669" s="21">
        <v>5.4999999999999997E-3</v>
      </c>
      <c r="H2669">
        <f t="shared" si="47"/>
        <v>4.420029439181546E-3</v>
      </c>
    </row>
    <row r="2670" spans="1:8" x14ac:dyDescent="0.3">
      <c r="A2670" s="26">
        <v>43017</v>
      </c>
      <c r="B2670" s="27">
        <v>24251.9</v>
      </c>
      <c r="C2670" s="27">
        <v>24209.55</v>
      </c>
      <c r="D2670" s="27">
        <v>24311.1</v>
      </c>
      <c r="E2670" s="27">
        <v>24156.05</v>
      </c>
      <c r="F2670" s="27" t="s">
        <v>2272</v>
      </c>
      <c r="G2670" s="28">
        <v>2.5999999999999999E-3</v>
      </c>
      <c r="H2670">
        <f t="shared" si="47"/>
        <v>1.7493096732488702E-3</v>
      </c>
    </row>
    <row r="2671" spans="1:8" x14ac:dyDescent="0.3">
      <c r="A2671" s="19">
        <v>43018</v>
      </c>
      <c r="B2671" s="20">
        <v>24347.45</v>
      </c>
      <c r="C2671" s="20">
        <v>24304.799999999999</v>
      </c>
      <c r="D2671" s="20">
        <v>24379.75</v>
      </c>
      <c r="E2671" s="20">
        <v>24273.65</v>
      </c>
      <c r="F2671" s="20" t="s">
        <v>2273</v>
      </c>
      <c r="G2671" s="21">
        <v>3.8999999999999998E-3</v>
      </c>
      <c r="H2671">
        <f t="shared" si="47"/>
        <v>1.7547974062737178E-3</v>
      </c>
    </row>
    <row r="2672" spans="1:8" x14ac:dyDescent="0.3">
      <c r="A2672" s="26">
        <v>43019</v>
      </c>
      <c r="B2672" s="27">
        <v>24107.45</v>
      </c>
      <c r="C2672" s="27">
        <v>24411.45</v>
      </c>
      <c r="D2672" s="27">
        <v>24460.25</v>
      </c>
      <c r="E2672" s="27">
        <v>24054.25</v>
      </c>
      <c r="F2672" s="27" t="s">
        <v>2274</v>
      </c>
      <c r="G2672" s="28">
        <v>-9.9000000000000008E-3</v>
      </c>
      <c r="H2672">
        <f t="shared" si="47"/>
        <v>-1.2453172589092414E-2</v>
      </c>
    </row>
    <row r="2673" spans="1:8" x14ac:dyDescent="0.3">
      <c r="A2673" s="19">
        <v>43020</v>
      </c>
      <c r="B2673" s="20">
        <v>24361.25</v>
      </c>
      <c r="C2673" s="20">
        <v>24151.45</v>
      </c>
      <c r="D2673" s="20">
        <v>24393.4</v>
      </c>
      <c r="E2673" s="20">
        <v>23978.400000000001</v>
      </c>
      <c r="F2673" s="20" t="s">
        <v>2275</v>
      </c>
      <c r="G2673" s="21">
        <v>1.0500000000000001E-2</v>
      </c>
      <c r="H2673">
        <f t="shared" si="47"/>
        <v>8.6868490297683683E-3</v>
      </c>
    </row>
    <row r="2674" spans="1:8" x14ac:dyDescent="0.3">
      <c r="A2674" s="26">
        <v>43021</v>
      </c>
      <c r="B2674" s="27">
        <v>24689.15</v>
      </c>
      <c r="C2674" s="27">
        <v>24411.1</v>
      </c>
      <c r="D2674" s="27">
        <v>24779.75</v>
      </c>
      <c r="E2674" s="27">
        <v>24387.8</v>
      </c>
      <c r="F2674" s="27" t="s">
        <v>2276</v>
      </c>
      <c r="G2674" s="28">
        <v>1.35E-2</v>
      </c>
      <c r="H2674">
        <f t="shared" si="47"/>
        <v>1.1390310145794452E-2</v>
      </c>
    </row>
    <row r="2675" spans="1:8" x14ac:dyDescent="0.3">
      <c r="A2675" s="19">
        <v>43024</v>
      </c>
      <c r="B2675" s="20">
        <v>24703.05</v>
      </c>
      <c r="C2675" s="20">
        <v>24815.4</v>
      </c>
      <c r="D2675" s="20">
        <v>24878.65</v>
      </c>
      <c r="E2675" s="20">
        <v>24516.55</v>
      </c>
      <c r="F2675" s="20" t="s">
        <v>2277</v>
      </c>
      <c r="G2675" s="21">
        <v>5.9999999999999995E-4</v>
      </c>
      <c r="H2675">
        <f t="shared" si="47"/>
        <v>-4.5274305471603186E-3</v>
      </c>
    </row>
    <row r="2676" spans="1:8" x14ac:dyDescent="0.3">
      <c r="A2676" s="26">
        <v>43025</v>
      </c>
      <c r="B2676" s="27">
        <v>24645.599999999999</v>
      </c>
      <c r="C2676" s="27">
        <v>24697.25</v>
      </c>
      <c r="D2676" s="27">
        <v>24809.15</v>
      </c>
      <c r="E2676" s="27">
        <v>24571.85</v>
      </c>
      <c r="F2676" s="27" t="s">
        <v>2278</v>
      </c>
      <c r="G2676" s="28">
        <v>-2.3E-3</v>
      </c>
      <c r="H2676">
        <f t="shared" si="47"/>
        <v>-2.0913259573434877E-3</v>
      </c>
    </row>
    <row r="2677" spans="1:8" x14ac:dyDescent="0.3">
      <c r="A2677" s="19">
        <v>43026</v>
      </c>
      <c r="B2677" s="20">
        <v>24313.75</v>
      </c>
      <c r="C2677" s="20">
        <v>24354.75</v>
      </c>
      <c r="D2677" s="20">
        <v>24454.65</v>
      </c>
      <c r="E2677" s="20">
        <v>24270.05</v>
      </c>
      <c r="F2677" s="20" t="s">
        <v>2279</v>
      </c>
      <c r="G2677" s="21">
        <v>-1.35E-2</v>
      </c>
      <c r="H2677">
        <f t="shared" si="47"/>
        <v>-1.6834498403802134E-3</v>
      </c>
    </row>
    <row r="2678" spans="1:8" x14ac:dyDescent="0.3">
      <c r="A2678" s="26">
        <v>43027</v>
      </c>
      <c r="B2678" s="27">
        <v>24009.75</v>
      </c>
      <c r="C2678" s="27">
        <v>24238.400000000001</v>
      </c>
      <c r="D2678" s="27">
        <v>24255.3</v>
      </c>
      <c r="E2678" s="27">
        <v>23923.7</v>
      </c>
      <c r="F2678" s="27" t="s">
        <v>2280</v>
      </c>
      <c r="G2678" s="28">
        <v>-1.2500000000000001E-2</v>
      </c>
      <c r="H2678">
        <f t="shared" si="47"/>
        <v>-9.4333784408212364E-3</v>
      </c>
    </row>
    <row r="2679" spans="1:8" x14ac:dyDescent="0.3">
      <c r="A2679" s="19">
        <v>43031</v>
      </c>
      <c r="B2679" s="20">
        <v>24088.9</v>
      </c>
      <c r="C2679" s="20">
        <v>24085.45</v>
      </c>
      <c r="D2679" s="20">
        <v>24151</v>
      </c>
      <c r="E2679" s="20">
        <v>23912.55</v>
      </c>
      <c r="F2679" s="20" t="s">
        <v>2281</v>
      </c>
      <c r="G2679" s="21">
        <v>3.3E-3</v>
      </c>
      <c r="H2679">
        <f t="shared" si="47"/>
        <v>1.4324000589570582E-4</v>
      </c>
    </row>
    <row r="2680" spans="1:8" x14ac:dyDescent="0.3">
      <c r="A2680" s="26">
        <v>43032</v>
      </c>
      <c r="B2680" s="27">
        <v>24222.15</v>
      </c>
      <c r="C2680" s="27">
        <v>24141.95</v>
      </c>
      <c r="D2680" s="27">
        <v>24293.25</v>
      </c>
      <c r="E2680" s="27">
        <v>24032.65</v>
      </c>
      <c r="F2680" s="27" t="s">
        <v>2282</v>
      </c>
      <c r="G2680" s="28">
        <v>5.4999999999999997E-3</v>
      </c>
      <c r="H2680">
        <f t="shared" si="47"/>
        <v>3.3220183125224237E-3</v>
      </c>
    </row>
    <row r="2681" spans="1:8" x14ac:dyDescent="0.3">
      <c r="A2681" s="19">
        <v>43033</v>
      </c>
      <c r="B2681" s="20">
        <v>25035.9</v>
      </c>
      <c r="C2681" s="20">
        <v>24980.65</v>
      </c>
      <c r="D2681" s="20">
        <v>25157.8</v>
      </c>
      <c r="E2681" s="20">
        <v>24560.75</v>
      </c>
      <c r="F2681" s="20" t="s">
        <v>2283</v>
      </c>
      <c r="G2681" s="21">
        <v>3.3599999999999998E-2</v>
      </c>
      <c r="H2681">
        <f t="shared" si="47"/>
        <v>2.211711864983497E-3</v>
      </c>
    </row>
    <row r="2682" spans="1:8" x14ac:dyDescent="0.3">
      <c r="A2682" s="26">
        <v>43034</v>
      </c>
      <c r="B2682" s="27">
        <v>25022.2</v>
      </c>
      <c r="C2682" s="27">
        <v>24953.95</v>
      </c>
      <c r="D2682" s="27">
        <v>25186.05</v>
      </c>
      <c r="E2682" s="27">
        <v>24864.6</v>
      </c>
      <c r="F2682" s="27" t="s">
        <v>2284</v>
      </c>
      <c r="G2682" s="28">
        <v>-5.0000000000000001E-4</v>
      </c>
      <c r="H2682">
        <f t="shared" si="47"/>
        <v>2.7350379398852686E-3</v>
      </c>
    </row>
    <row r="2683" spans="1:8" x14ac:dyDescent="0.3">
      <c r="A2683" s="19">
        <v>43035</v>
      </c>
      <c r="B2683" s="20">
        <v>24839.55</v>
      </c>
      <c r="C2683" s="20">
        <v>24887.599999999999</v>
      </c>
      <c r="D2683" s="20">
        <v>24995.7</v>
      </c>
      <c r="E2683" s="20">
        <v>24798.65</v>
      </c>
      <c r="F2683" s="20" t="s">
        <v>2285</v>
      </c>
      <c r="G2683" s="21">
        <v>-7.3000000000000001E-3</v>
      </c>
      <c r="H2683">
        <f t="shared" si="47"/>
        <v>-1.9306803388032304E-3</v>
      </c>
    </row>
    <row r="2684" spans="1:8" x14ac:dyDescent="0.3">
      <c r="A2684" s="26">
        <v>43038</v>
      </c>
      <c r="B2684" s="27">
        <v>24988.55</v>
      </c>
      <c r="C2684" s="27">
        <v>24873.65</v>
      </c>
      <c r="D2684" s="27">
        <v>25064.85</v>
      </c>
      <c r="E2684" s="27">
        <v>24808.55</v>
      </c>
      <c r="F2684" s="27" t="s">
        <v>2286</v>
      </c>
      <c r="G2684" s="28">
        <v>6.0000000000000001E-3</v>
      </c>
      <c r="H2684">
        <f t="shared" si="47"/>
        <v>4.6193461755712492E-3</v>
      </c>
    </row>
    <row r="2685" spans="1:8" x14ac:dyDescent="0.3">
      <c r="A2685" s="19">
        <v>43039</v>
      </c>
      <c r="B2685" s="20">
        <v>25019.35</v>
      </c>
      <c r="C2685" s="20">
        <v>25042.1</v>
      </c>
      <c r="D2685" s="20">
        <v>25078.65</v>
      </c>
      <c r="E2685" s="20">
        <v>24948.1</v>
      </c>
      <c r="F2685" s="20" t="s">
        <v>2287</v>
      </c>
      <c r="G2685" s="21">
        <v>1.1999999999999999E-3</v>
      </c>
      <c r="H2685">
        <f t="shared" si="47"/>
        <v>-9.0847013629048691E-4</v>
      </c>
    </row>
    <row r="2686" spans="1:8" x14ac:dyDescent="0.3">
      <c r="A2686" s="26">
        <v>43040</v>
      </c>
      <c r="B2686" s="27">
        <v>25490.45</v>
      </c>
      <c r="C2686" s="27">
        <v>25197.3</v>
      </c>
      <c r="D2686" s="27">
        <v>25549.35</v>
      </c>
      <c r="E2686" s="27">
        <v>25171.75</v>
      </c>
      <c r="F2686" s="27" t="s">
        <v>2288</v>
      </c>
      <c r="G2686" s="28">
        <v>1.8800000000000001E-2</v>
      </c>
      <c r="H2686">
        <f t="shared" si="47"/>
        <v>1.163418302754666E-2</v>
      </c>
    </row>
    <row r="2687" spans="1:8" x14ac:dyDescent="0.3">
      <c r="A2687" s="19">
        <v>43041</v>
      </c>
      <c r="B2687" s="20">
        <v>25427.3</v>
      </c>
      <c r="C2687" s="20">
        <v>25508.400000000001</v>
      </c>
      <c r="D2687" s="20">
        <v>25598.75</v>
      </c>
      <c r="E2687" s="20">
        <v>25405.5</v>
      </c>
      <c r="F2687" s="20" t="s">
        <v>2289</v>
      </c>
      <c r="G2687" s="21">
        <v>-2.5000000000000001E-3</v>
      </c>
      <c r="H2687">
        <f t="shared" si="47"/>
        <v>-3.1793448432674014E-3</v>
      </c>
    </row>
    <row r="2688" spans="1:8" x14ac:dyDescent="0.3">
      <c r="A2688" s="26">
        <v>43042</v>
      </c>
      <c r="B2688" s="27">
        <v>25650.7</v>
      </c>
      <c r="C2688" s="27">
        <v>25531.4</v>
      </c>
      <c r="D2688" s="27">
        <v>25695.5</v>
      </c>
      <c r="E2688" s="27">
        <v>25394.95</v>
      </c>
      <c r="F2688" s="27" t="s">
        <v>2290</v>
      </c>
      <c r="G2688" s="28">
        <v>8.8000000000000005E-3</v>
      </c>
      <c r="H2688">
        <f t="shared" si="47"/>
        <v>4.6726775656642117E-3</v>
      </c>
    </row>
    <row r="2689" spans="1:8" x14ac:dyDescent="0.3">
      <c r="A2689" s="19">
        <v>43045</v>
      </c>
      <c r="B2689" s="20">
        <v>25571.15</v>
      </c>
      <c r="C2689" s="20">
        <v>25569</v>
      </c>
      <c r="D2689" s="20">
        <v>25694.6</v>
      </c>
      <c r="E2689" s="20">
        <v>25529.5</v>
      </c>
      <c r="F2689" s="20" t="s">
        <v>2291</v>
      </c>
      <c r="G2689" s="21">
        <v>-3.0999999999999999E-3</v>
      </c>
      <c r="H2689">
        <f t="shared" si="47"/>
        <v>8.4086198130605626E-5</v>
      </c>
    </row>
    <row r="2690" spans="1:8" x14ac:dyDescent="0.3">
      <c r="A2690" s="26">
        <v>43046</v>
      </c>
      <c r="B2690" s="27">
        <v>25300.799999999999</v>
      </c>
      <c r="C2690" s="27">
        <v>25669.1</v>
      </c>
      <c r="D2690" s="27">
        <v>25695.75</v>
      </c>
      <c r="E2690" s="27">
        <v>25248.95</v>
      </c>
      <c r="F2690" s="27" t="s">
        <v>2292</v>
      </c>
      <c r="G2690" s="28">
        <v>-1.06E-2</v>
      </c>
      <c r="H2690">
        <f t="shared" si="47"/>
        <v>-1.4347990385327077E-2</v>
      </c>
    </row>
    <row r="2691" spans="1:8" x14ac:dyDescent="0.3">
      <c r="A2691" s="19">
        <v>43047</v>
      </c>
      <c r="B2691" s="20">
        <v>25184.35</v>
      </c>
      <c r="C2691" s="20">
        <v>25375.8</v>
      </c>
      <c r="D2691" s="20">
        <v>25435.599999999999</v>
      </c>
      <c r="E2691" s="20">
        <v>25119.5</v>
      </c>
      <c r="F2691" s="20" t="s">
        <v>2293</v>
      </c>
      <c r="G2691" s="21">
        <v>-4.5999999999999999E-3</v>
      </c>
      <c r="H2691">
        <f t="shared" si="47"/>
        <v>-7.5445897272204514E-3</v>
      </c>
    </row>
    <row r="2692" spans="1:8" x14ac:dyDescent="0.3">
      <c r="A2692" s="26">
        <v>43048</v>
      </c>
      <c r="B2692" s="27">
        <v>25291.35</v>
      </c>
      <c r="C2692" s="27">
        <v>25281</v>
      </c>
      <c r="D2692" s="27">
        <v>25385.200000000001</v>
      </c>
      <c r="E2692" s="27">
        <v>25166.15</v>
      </c>
      <c r="F2692" s="27" t="s">
        <v>2294</v>
      </c>
      <c r="G2692" s="28">
        <v>4.1999999999999997E-3</v>
      </c>
      <c r="H2692">
        <f t="shared" si="47"/>
        <v>4.0939836240649284E-4</v>
      </c>
    </row>
    <row r="2693" spans="1:8" x14ac:dyDescent="0.3">
      <c r="A2693" s="19">
        <v>43049</v>
      </c>
      <c r="B2693" s="20">
        <v>25498.95</v>
      </c>
      <c r="C2693" s="20">
        <v>25250.9</v>
      </c>
      <c r="D2693" s="20">
        <v>25598.55</v>
      </c>
      <c r="E2693" s="20">
        <v>25237.200000000001</v>
      </c>
      <c r="F2693" s="20" t="s">
        <v>2295</v>
      </c>
      <c r="G2693" s="21">
        <v>8.2000000000000007E-3</v>
      </c>
      <c r="H2693">
        <f t="shared" si="47"/>
        <v>9.8234122348114031E-3</v>
      </c>
    </row>
    <row r="2694" spans="1:8" x14ac:dyDescent="0.3">
      <c r="A2694" s="26">
        <v>43052</v>
      </c>
      <c r="B2694" s="27">
        <v>25358.3</v>
      </c>
      <c r="C2694" s="27">
        <v>25570.25</v>
      </c>
      <c r="D2694" s="27">
        <v>25611.55</v>
      </c>
      <c r="E2694" s="27">
        <v>25337.25</v>
      </c>
      <c r="F2694" s="27" t="s">
        <v>2296</v>
      </c>
      <c r="G2694" s="28">
        <v>-5.4999999999999997E-3</v>
      </c>
      <c r="H2694">
        <f t="shared" si="47"/>
        <v>-8.2889295177012625E-3</v>
      </c>
    </row>
    <row r="2695" spans="1:8" x14ac:dyDescent="0.3">
      <c r="A2695" s="19">
        <v>43053</v>
      </c>
      <c r="B2695" s="20">
        <v>25284.6</v>
      </c>
      <c r="C2695" s="20">
        <v>25352.55</v>
      </c>
      <c r="D2695" s="20">
        <v>25404.799999999999</v>
      </c>
      <c r="E2695" s="20">
        <v>25223.1</v>
      </c>
      <c r="F2695" s="20" t="s">
        <v>2297</v>
      </c>
      <c r="G2695" s="21">
        <v>-2.8999999999999998E-3</v>
      </c>
      <c r="H2695">
        <f t="shared" ref="H2695:H2758" si="48">(B2695-C2695)/C2695</f>
        <v>-2.6802037664850568E-3</v>
      </c>
    </row>
    <row r="2696" spans="1:8" x14ac:dyDescent="0.3">
      <c r="A2696" s="26">
        <v>43054</v>
      </c>
      <c r="B2696" s="27">
        <v>25218.9</v>
      </c>
      <c r="C2696" s="27">
        <v>25241.65</v>
      </c>
      <c r="D2696" s="27">
        <v>25318.05</v>
      </c>
      <c r="E2696" s="27">
        <v>25166.35</v>
      </c>
      <c r="F2696" s="27" t="s">
        <v>2298</v>
      </c>
      <c r="G2696" s="28">
        <v>-2.5999999999999999E-3</v>
      </c>
      <c r="H2696">
        <f t="shared" si="48"/>
        <v>-9.0128814875414245E-4</v>
      </c>
    </row>
    <row r="2697" spans="1:8" x14ac:dyDescent="0.3">
      <c r="A2697" s="19">
        <v>43055</v>
      </c>
      <c r="B2697" s="20">
        <v>25446.6</v>
      </c>
      <c r="C2697" s="20">
        <v>25292.9</v>
      </c>
      <c r="D2697" s="20">
        <v>25496.05</v>
      </c>
      <c r="E2697" s="20">
        <v>25273.7</v>
      </c>
      <c r="F2697" s="20" t="s">
        <v>2299</v>
      </c>
      <c r="G2697" s="21">
        <v>8.9999999999999993E-3</v>
      </c>
      <c r="H2697">
        <f t="shared" si="48"/>
        <v>6.0768041624328206E-3</v>
      </c>
    </row>
    <row r="2698" spans="1:8" x14ac:dyDescent="0.3">
      <c r="A2698" s="26">
        <v>43056</v>
      </c>
      <c r="B2698" s="27">
        <v>25728.400000000001</v>
      </c>
      <c r="C2698" s="27">
        <v>25875.7</v>
      </c>
      <c r="D2698" s="27">
        <v>25924.9</v>
      </c>
      <c r="E2698" s="27">
        <v>25679.55</v>
      </c>
      <c r="F2698" s="27" t="s">
        <v>2300</v>
      </c>
      <c r="G2698" s="28">
        <v>1.11E-2</v>
      </c>
      <c r="H2698">
        <f t="shared" si="48"/>
        <v>-5.6925996204933308E-3</v>
      </c>
    </row>
    <row r="2699" spans="1:8" x14ac:dyDescent="0.3">
      <c r="A2699" s="19">
        <v>43059</v>
      </c>
      <c r="B2699" s="20">
        <v>25768.6</v>
      </c>
      <c r="C2699" s="20">
        <v>25733.7</v>
      </c>
      <c r="D2699" s="20">
        <v>25803.15</v>
      </c>
      <c r="E2699" s="20">
        <v>25681.7</v>
      </c>
      <c r="F2699" s="20" t="s">
        <v>2301</v>
      </c>
      <c r="G2699" s="21">
        <v>1.6000000000000001E-3</v>
      </c>
      <c r="H2699">
        <f t="shared" si="48"/>
        <v>1.3561982925112913E-3</v>
      </c>
    </row>
    <row r="2700" spans="1:8" x14ac:dyDescent="0.3">
      <c r="A2700" s="26">
        <v>43060</v>
      </c>
      <c r="B2700" s="27">
        <v>25757.5</v>
      </c>
      <c r="C2700" s="27">
        <v>25829.3</v>
      </c>
      <c r="D2700" s="27">
        <v>25871.1</v>
      </c>
      <c r="E2700" s="27">
        <v>25726.5</v>
      </c>
      <c r="F2700" s="27" t="s">
        <v>2302</v>
      </c>
      <c r="G2700" s="28">
        <v>-4.0000000000000002E-4</v>
      </c>
      <c r="H2700">
        <f t="shared" si="48"/>
        <v>-2.7797888444518154E-3</v>
      </c>
    </row>
    <row r="2701" spans="1:8" x14ac:dyDescent="0.3">
      <c r="A2701" s="19">
        <v>43061</v>
      </c>
      <c r="B2701" s="20">
        <v>25766.65</v>
      </c>
      <c r="C2701" s="20">
        <v>25805.65</v>
      </c>
      <c r="D2701" s="20">
        <v>25831.95</v>
      </c>
      <c r="E2701" s="20">
        <v>25665.85</v>
      </c>
      <c r="F2701" s="20" t="s">
        <v>2303</v>
      </c>
      <c r="G2701" s="21">
        <v>4.0000000000000002E-4</v>
      </c>
      <c r="H2701">
        <f t="shared" si="48"/>
        <v>-1.5112969446613434E-3</v>
      </c>
    </row>
    <row r="2702" spans="1:8" x14ac:dyDescent="0.3">
      <c r="A2702" s="26">
        <v>43062</v>
      </c>
      <c r="B2702" s="27">
        <v>25736.25</v>
      </c>
      <c r="C2702" s="27">
        <v>25826.3</v>
      </c>
      <c r="D2702" s="27">
        <v>25838.55</v>
      </c>
      <c r="E2702" s="27">
        <v>25620.95</v>
      </c>
      <c r="F2702" s="27" t="s">
        <v>2304</v>
      </c>
      <c r="G2702" s="28">
        <v>-1.1999999999999999E-3</v>
      </c>
      <c r="H2702">
        <f t="shared" si="48"/>
        <v>-3.4867557489845344E-3</v>
      </c>
    </row>
    <row r="2703" spans="1:8" x14ac:dyDescent="0.3">
      <c r="A2703" s="19">
        <v>43063</v>
      </c>
      <c r="B2703" s="20">
        <v>25779.65</v>
      </c>
      <c r="C2703" s="20">
        <v>25776.6</v>
      </c>
      <c r="D2703" s="20">
        <v>25849</v>
      </c>
      <c r="E2703" s="20">
        <v>25749.1</v>
      </c>
      <c r="F2703" s="20" t="s">
        <v>2305</v>
      </c>
      <c r="G2703" s="21">
        <v>1.6999999999999999E-3</v>
      </c>
      <c r="H2703">
        <f t="shared" si="48"/>
        <v>1.1832437171709653E-4</v>
      </c>
    </row>
    <row r="2704" spans="1:8" x14ac:dyDescent="0.3">
      <c r="A2704" s="26">
        <v>43066</v>
      </c>
      <c r="B2704" s="27">
        <v>25891.95</v>
      </c>
      <c r="C2704" s="27">
        <v>25693.05</v>
      </c>
      <c r="D2704" s="27">
        <v>25931.85</v>
      </c>
      <c r="E2704" s="27">
        <v>25673.5</v>
      </c>
      <c r="F2704" s="27" t="s">
        <v>2306</v>
      </c>
      <c r="G2704" s="28">
        <v>4.4000000000000003E-3</v>
      </c>
      <c r="H2704">
        <f t="shared" si="48"/>
        <v>7.7413931004688607E-3</v>
      </c>
    </row>
    <row r="2705" spans="1:8" x14ac:dyDescent="0.3">
      <c r="A2705" s="19">
        <v>43067</v>
      </c>
      <c r="B2705" s="20">
        <v>25846.400000000001</v>
      </c>
      <c r="C2705" s="20">
        <v>25830.45</v>
      </c>
      <c r="D2705" s="20">
        <v>25953.5</v>
      </c>
      <c r="E2705" s="20">
        <v>25795.5</v>
      </c>
      <c r="F2705" s="20" t="s">
        <v>2307</v>
      </c>
      <c r="G2705" s="21">
        <v>-1.8E-3</v>
      </c>
      <c r="H2705">
        <f t="shared" si="48"/>
        <v>6.1748827449776243E-4</v>
      </c>
    </row>
    <row r="2706" spans="1:8" x14ac:dyDescent="0.3">
      <c r="A2706" s="26">
        <v>43068</v>
      </c>
      <c r="B2706" s="27">
        <v>25795.7</v>
      </c>
      <c r="C2706" s="27">
        <v>25829.65</v>
      </c>
      <c r="D2706" s="27">
        <v>25877.75</v>
      </c>
      <c r="E2706" s="27">
        <v>25746.799999999999</v>
      </c>
      <c r="F2706" s="27" t="s">
        <v>2308</v>
      </c>
      <c r="G2706" s="28">
        <v>-2E-3</v>
      </c>
      <c r="H2706">
        <f t="shared" si="48"/>
        <v>-1.314380953671487E-3</v>
      </c>
    </row>
    <row r="2707" spans="1:8" x14ac:dyDescent="0.3">
      <c r="A2707" s="19">
        <v>43069</v>
      </c>
      <c r="B2707" s="20">
        <v>25332.400000000001</v>
      </c>
      <c r="C2707" s="20">
        <v>25693.8</v>
      </c>
      <c r="D2707" s="20">
        <v>25700.85</v>
      </c>
      <c r="E2707" s="20">
        <v>25246.85</v>
      </c>
      <c r="F2707" s="20" t="s">
        <v>2309</v>
      </c>
      <c r="G2707" s="21">
        <v>-1.7999999999999999E-2</v>
      </c>
      <c r="H2707">
        <f t="shared" si="48"/>
        <v>-1.4065650079007303E-2</v>
      </c>
    </row>
    <row r="2708" spans="1:8" x14ac:dyDescent="0.3">
      <c r="A2708" s="26">
        <v>43070</v>
      </c>
      <c r="B2708" s="27">
        <v>25191.95</v>
      </c>
      <c r="C2708" s="27">
        <v>25409.55</v>
      </c>
      <c r="D2708" s="27">
        <v>25441.35</v>
      </c>
      <c r="E2708" s="27">
        <v>25152.65</v>
      </c>
      <c r="F2708" s="27" t="s">
        <v>2310</v>
      </c>
      <c r="G2708" s="28">
        <v>-5.4999999999999997E-3</v>
      </c>
      <c r="H2708">
        <f t="shared" si="48"/>
        <v>-8.5637093140177034E-3</v>
      </c>
    </row>
    <row r="2709" spans="1:8" x14ac:dyDescent="0.3">
      <c r="A2709" s="19">
        <v>43073</v>
      </c>
      <c r="B2709" s="20">
        <v>25075.1</v>
      </c>
      <c r="C2709" s="20">
        <v>25295.05</v>
      </c>
      <c r="D2709" s="20">
        <v>25297.200000000001</v>
      </c>
      <c r="E2709" s="20">
        <v>24993.35</v>
      </c>
      <c r="F2709" s="20" t="s">
        <v>2311</v>
      </c>
      <c r="G2709" s="21">
        <v>-4.5999999999999999E-3</v>
      </c>
      <c r="H2709">
        <f t="shared" si="48"/>
        <v>-8.6953771587721992E-3</v>
      </c>
    </row>
    <row r="2710" spans="1:8" x14ac:dyDescent="0.3">
      <c r="A2710" s="26">
        <v>43074</v>
      </c>
      <c r="B2710" s="27">
        <v>25124.85</v>
      </c>
      <c r="C2710" s="27">
        <v>25030.75</v>
      </c>
      <c r="D2710" s="27">
        <v>25217.7</v>
      </c>
      <c r="E2710" s="27">
        <v>24921.3</v>
      </c>
      <c r="F2710" s="27" t="s">
        <v>2312</v>
      </c>
      <c r="G2710" s="28">
        <v>2E-3</v>
      </c>
      <c r="H2710">
        <f t="shared" si="48"/>
        <v>3.7593759675598431E-3</v>
      </c>
    </row>
    <row r="2711" spans="1:8" x14ac:dyDescent="0.3">
      <c r="A2711" s="19">
        <v>43075</v>
      </c>
      <c r="B2711" s="20">
        <v>24851.8</v>
      </c>
      <c r="C2711" s="20">
        <v>25066.3</v>
      </c>
      <c r="D2711" s="20">
        <v>25077.45</v>
      </c>
      <c r="E2711" s="20">
        <v>24813.599999999999</v>
      </c>
      <c r="F2711" s="20" t="s">
        <v>2313</v>
      </c>
      <c r="G2711" s="21">
        <v>-1.09E-2</v>
      </c>
      <c r="H2711">
        <f t="shared" si="48"/>
        <v>-8.5573060244232297E-3</v>
      </c>
    </row>
    <row r="2712" spans="1:8" x14ac:dyDescent="0.3">
      <c r="A2712" s="26">
        <v>43076</v>
      </c>
      <c r="B2712" s="27">
        <v>25057.25</v>
      </c>
      <c r="C2712" s="27">
        <v>24935.3</v>
      </c>
      <c r="D2712" s="27">
        <v>25097.4</v>
      </c>
      <c r="E2712" s="27">
        <v>24875.35</v>
      </c>
      <c r="F2712" s="27" t="s">
        <v>2314</v>
      </c>
      <c r="G2712" s="28">
        <v>8.3000000000000001E-3</v>
      </c>
      <c r="H2712">
        <f t="shared" si="48"/>
        <v>4.8906570203687437E-3</v>
      </c>
    </row>
    <row r="2713" spans="1:8" x14ac:dyDescent="0.3">
      <c r="A2713" s="19">
        <v>43077</v>
      </c>
      <c r="B2713" s="20">
        <v>25321.15</v>
      </c>
      <c r="C2713" s="20">
        <v>25145.5</v>
      </c>
      <c r="D2713" s="20">
        <v>25367.7</v>
      </c>
      <c r="E2713" s="20">
        <v>25145.5</v>
      </c>
      <c r="F2713" s="20" t="s">
        <v>2315</v>
      </c>
      <c r="G2713" s="21">
        <v>1.0500000000000001E-2</v>
      </c>
      <c r="H2713">
        <f t="shared" si="48"/>
        <v>6.9853452904098728E-3</v>
      </c>
    </row>
    <row r="2714" spans="1:8" x14ac:dyDescent="0.3">
      <c r="A2714" s="26">
        <v>43080</v>
      </c>
      <c r="B2714" s="27">
        <v>25404.85</v>
      </c>
      <c r="C2714" s="27">
        <v>25434.75</v>
      </c>
      <c r="D2714" s="27">
        <v>25448.85</v>
      </c>
      <c r="E2714" s="27">
        <v>25318.7</v>
      </c>
      <c r="F2714" s="27" t="s">
        <v>2316</v>
      </c>
      <c r="G2714" s="28">
        <v>3.3E-3</v>
      </c>
      <c r="H2714">
        <f t="shared" si="48"/>
        <v>-1.1755570626800522E-3</v>
      </c>
    </row>
    <row r="2715" spans="1:8" x14ac:dyDescent="0.3">
      <c r="A2715" s="19">
        <v>43081</v>
      </c>
      <c r="B2715" s="20">
        <v>25125.45</v>
      </c>
      <c r="C2715" s="20">
        <v>25413.4</v>
      </c>
      <c r="D2715" s="20">
        <v>25416.2</v>
      </c>
      <c r="E2715" s="20">
        <v>25108.6</v>
      </c>
      <c r="F2715" s="20" t="s">
        <v>2317</v>
      </c>
      <c r="G2715" s="21">
        <v>-1.0999999999999999E-2</v>
      </c>
      <c r="H2715">
        <f t="shared" si="48"/>
        <v>-1.1330636593293329E-2</v>
      </c>
    </row>
    <row r="2716" spans="1:8" x14ac:dyDescent="0.3">
      <c r="A2716" s="26">
        <v>43082</v>
      </c>
      <c r="B2716" s="27">
        <v>25000.35</v>
      </c>
      <c r="C2716" s="27">
        <v>25118.2</v>
      </c>
      <c r="D2716" s="27">
        <v>25270.75</v>
      </c>
      <c r="E2716" s="27">
        <v>24938.55</v>
      </c>
      <c r="F2716" s="27" t="s">
        <v>2318</v>
      </c>
      <c r="G2716" s="28">
        <v>-5.0000000000000001E-3</v>
      </c>
      <c r="H2716">
        <f t="shared" si="48"/>
        <v>-4.691817088804221E-3</v>
      </c>
    </row>
    <row r="2717" spans="1:8" x14ac:dyDescent="0.3">
      <c r="A2717" s="19">
        <v>43083</v>
      </c>
      <c r="B2717" s="20">
        <v>25168.2</v>
      </c>
      <c r="C2717" s="20">
        <v>25062.400000000001</v>
      </c>
      <c r="D2717" s="20">
        <v>25205.9</v>
      </c>
      <c r="E2717" s="20">
        <v>24888.65</v>
      </c>
      <c r="F2717" s="20" t="s">
        <v>2319</v>
      </c>
      <c r="G2717" s="21">
        <v>6.7000000000000002E-3</v>
      </c>
      <c r="H2717">
        <f t="shared" si="48"/>
        <v>4.2214632277834232E-3</v>
      </c>
    </row>
    <row r="2718" spans="1:8" x14ac:dyDescent="0.3">
      <c r="A2718" s="26">
        <v>43084</v>
      </c>
      <c r="B2718" s="27">
        <v>25440.3</v>
      </c>
      <c r="C2718" s="27">
        <v>25487.15</v>
      </c>
      <c r="D2718" s="27">
        <v>25559.05</v>
      </c>
      <c r="E2718" s="27">
        <v>25411.25</v>
      </c>
      <c r="F2718" s="27" t="s">
        <v>2320</v>
      </c>
      <c r="G2718" s="28">
        <v>1.0800000000000001E-2</v>
      </c>
      <c r="H2718">
        <f t="shared" si="48"/>
        <v>-1.8381812011151572E-3</v>
      </c>
    </row>
    <row r="2719" spans="1:8" x14ac:dyDescent="0.3">
      <c r="A2719" s="19">
        <v>43087</v>
      </c>
      <c r="B2719" s="20">
        <v>25594.55</v>
      </c>
      <c r="C2719" s="20">
        <v>25181.75</v>
      </c>
      <c r="D2719" s="20">
        <v>25759.9</v>
      </c>
      <c r="E2719" s="20">
        <v>24617.15</v>
      </c>
      <c r="F2719" s="20" t="s">
        <v>2321</v>
      </c>
      <c r="G2719" s="21">
        <v>6.1000000000000004E-3</v>
      </c>
      <c r="H2719" s="15">
        <f t="shared" si="48"/>
        <v>1.6392824168296457E-2</v>
      </c>
    </row>
    <row r="2720" spans="1:8" x14ac:dyDescent="0.3">
      <c r="A2720" s="26">
        <v>43088</v>
      </c>
      <c r="B2720" s="27">
        <v>25716.2</v>
      </c>
      <c r="C2720" s="27">
        <v>25640.9</v>
      </c>
      <c r="D2720" s="27">
        <v>25757.95</v>
      </c>
      <c r="E2720" s="27">
        <v>25619.599999999999</v>
      </c>
      <c r="F2720" s="27" t="s">
        <v>2322</v>
      </c>
      <c r="G2720" s="28">
        <v>4.7999999999999996E-3</v>
      </c>
      <c r="H2720">
        <f t="shared" si="48"/>
        <v>2.9367143899004821E-3</v>
      </c>
    </row>
    <row r="2721" spans="1:8" x14ac:dyDescent="0.3">
      <c r="A2721" s="19">
        <v>43089</v>
      </c>
      <c r="B2721" s="20">
        <v>25591.7</v>
      </c>
      <c r="C2721" s="20">
        <v>25779.05</v>
      </c>
      <c r="D2721" s="20">
        <v>25780.05</v>
      </c>
      <c r="E2721" s="20">
        <v>25566.05</v>
      </c>
      <c r="F2721" s="20" t="s">
        <v>2323</v>
      </c>
      <c r="G2721" s="21">
        <v>-4.7999999999999996E-3</v>
      </c>
      <c r="H2721">
        <f t="shared" si="48"/>
        <v>-7.2675292534053254E-3</v>
      </c>
    </row>
    <row r="2722" spans="1:8" x14ac:dyDescent="0.3">
      <c r="A2722" s="26">
        <v>43090</v>
      </c>
      <c r="B2722" s="27">
        <v>25554.3</v>
      </c>
      <c r="C2722" s="27">
        <v>25608.25</v>
      </c>
      <c r="D2722" s="27">
        <v>25629.95</v>
      </c>
      <c r="E2722" s="27">
        <v>25508.9</v>
      </c>
      <c r="F2722" s="27" t="s">
        <v>2324</v>
      </c>
      <c r="G2722" s="28">
        <v>-1.5E-3</v>
      </c>
      <c r="H2722">
        <f t="shared" si="48"/>
        <v>-2.1067429441684118E-3</v>
      </c>
    </row>
    <row r="2723" spans="1:8" x14ac:dyDescent="0.3">
      <c r="A2723" s="19">
        <v>43091</v>
      </c>
      <c r="B2723" s="20">
        <v>25648.55</v>
      </c>
      <c r="C2723" s="20">
        <v>25615.599999999999</v>
      </c>
      <c r="D2723" s="20">
        <v>25694.5</v>
      </c>
      <c r="E2723" s="20">
        <v>25560.5</v>
      </c>
      <c r="F2723" s="20" t="s">
        <v>2325</v>
      </c>
      <c r="G2723" s="21">
        <v>3.7000000000000002E-3</v>
      </c>
      <c r="H2723">
        <f t="shared" si="48"/>
        <v>1.2863255203860433E-3</v>
      </c>
    </row>
    <row r="2724" spans="1:8" x14ac:dyDescent="0.3">
      <c r="A2724" s="26">
        <v>43095</v>
      </c>
      <c r="B2724" s="27">
        <v>25675.25</v>
      </c>
      <c r="C2724" s="27">
        <v>25659.75</v>
      </c>
      <c r="D2724" s="27">
        <v>25712.95</v>
      </c>
      <c r="E2724" s="27">
        <v>25545.599999999999</v>
      </c>
      <c r="F2724" s="27" t="s">
        <v>2326</v>
      </c>
      <c r="G2724" s="28">
        <v>1E-3</v>
      </c>
      <c r="H2724">
        <f t="shared" si="48"/>
        <v>6.0405888599849959E-4</v>
      </c>
    </row>
    <row r="2725" spans="1:8" x14ac:dyDescent="0.3">
      <c r="A2725" s="19">
        <v>43096</v>
      </c>
      <c r="B2725" s="20">
        <v>25496.05</v>
      </c>
      <c r="C2725" s="20">
        <v>25652.85</v>
      </c>
      <c r="D2725" s="20">
        <v>25733.200000000001</v>
      </c>
      <c r="E2725" s="20">
        <v>25429.55</v>
      </c>
      <c r="F2725" s="20" t="s">
        <v>2327</v>
      </c>
      <c r="G2725" s="21">
        <v>-7.0000000000000001E-3</v>
      </c>
      <c r="H2725">
        <f t="shared" si="48"/>
        <v>-6.1123812753748332E-3</v>
      </c>
    </row>
    <row r="2726" spans="1:8" x14ac:dyDescent="0.3">
      <c r="A2726" s="26">
        <v>43097</v>
      </c>
      <c r="B2726" s="27">
        <v>25490</v>
      </c>
      <c r="C2726" s="27">
        <v>25463.599999999999</v>
      </c>
      <c r="D2726" s="27">
        <v>25561.95</v>
      </c>
      <c r="E2726" s="27">
        <v>25417.4</v>
      </c>
      <c r="F2726" s="27" t="s">
        <v>2328</v>
      </c>
      <c r="G2726" s="28">
        <v>-2.0000000000000001E-4</v>
      </c>
      <c r="H2726">
        <f t="shared" si="48"/>
        <v>1.0367740617980748E-3</v>
      </c>
    </row>
    <row r="2727" spans="1:8" x14ac:dyDescent="0.3">
      <c r="A2727" s="19">
        <v>43098</v>
      </c>
      <c r="B2727" s="20">
        <v>25539.45</v>
      </c>
      <c r="C2727" s="20">
        <v>25484.85</v>
      </c>
      <c r="D2727" s="20">
        <v>25566.400000000001</v>
      </c>
      <c r="E2727" s="20">
        <v>25450.25</v>
      </c>
      <c r="F2727" s="20" t="s">
        <v>2329</v>
      </c>
      <c r="G2727" s="21">
        <v>1.9E-3</v>
      </c>
      <c r="H2727">
        <f t="shared" si="48"/>
        <v>2.1424493375476875E-3</v>
      </c>
    </row>
    <row r="2728" spans="1:8" x14ac:dyDescent="0.3">
      <c r="A2728" s="26">
        <v>43101</v>
      </c>
      <c r="B2728" s="27">
        <v>25318.1</v>
      </c>
      <c r="C2728" s="27">
        <v>25565.75</v>
      </c>
      <c r="D2728" s="27">
        <v>25588</v>
      </c>
      <c r="E2728" s="27">
        <v>25271.55</v>
      </c>
      <c r="F2728" s="27" t="s">
        <v>2330</v>
      </c>
      <c r="G2728" s="28">
        <v>-8.6999999999999994E-3</v>
      </c>
      <c r="H2728">
        <f t="shared" si="48"/>
        <v>-9.6867879878353436E-3</v>
      </c>
    </row>
    <row r="2729" spans="1:8" x14ac:dyDescent="0.3">
      <c r="A2729" s="19">
        <v>43102</v>
      </c>
      <c r="B2729" s="20">
        <v>25338.25</v>
      </c>
      <c r="C2729" s="20">
        <v>25382.2</v>
      </c>
      <c r="D2729" s="20">
        <v>25425.5</v>
      </c>
      <c r="E2729" s="20">
        <v>25232.799999999999</v>
      </c>
      <c r="F2729" s="20" t="s">
        <v>2331</v>
      </c>
      <c r="G2729" s="21">
        <v>8.0000000000000004E-4</v>
      </c>
      <c r="H2729">
        <f t="shared" si="48"/>
        <v>-1.7315283939138737E-3</v>
      </c>
    </row>
    <row r="2730" spans="1:8" x14ac:dyDescent="0.3">
      <c r="A2730" s="26">
        <v>43103</v>
      </c>
      <c r="B2730" s="27">
        <v>25318.6</v>
      </c>
      <c r="C2730" s="27">
        <v>25425.75</v>
      </c>
      <c r="D2730" s="27">
        <v>25454.9</v>
      </c>
      <c r="E2730" s="27">
        <v>25300.9</v>
      </c>
      <c r="F2730" s="27" t="s">
        <v>2332</v>
      </c>
      <c r="G2730" s="28">
        <v>-8.0000000000000004E-4</v>
      </c>
      <c r="H2730">
        <f t="shared" si="48"/>
        <v>-4.2142316352517216E-3</v>
      </c>
    </row>
    <row r="2731" spans="1:8" x14ac:dyDescent="0.3">
      <c r="A2731" s="19">
        <v>43104</v>
      </c>
      <c r="B2731" s="20">
        <v>25462.6</v>
      </c>
      <c r="C2731" s="20">
        <v>25367.65</v>
      </c>
      <c r="D2731" s="20">
        <v>25490.35</v>
      </c>
      <c r="E2731" s="20">
        <v>25310.3</v>
      </c>
      <c r="F2731" s="20" t="s">
        <v>2333</v>
      </c>
      <c r="G2731" s="21">
        <v>5.7000000000000002E-3</v>
      </c>
      <c r="H2731">
        <f t="shared" si="48"/>
        <v>3.7429560877730922E-3</v>
      </c>
    </row>
    <row r="2732" spans="1:8" x14ac:dyDescent="0.3">
      <c r="A2732" s="26">
        <v>43105</v>
      </c>
      <c r="B2732" s="27">
        <v>25601.85</v>
      </c>
      <c r="C2732" s="27">
        <v>25524.45</v>
      </c>
      <c r="D2732" s="27">
        <v>25643.35</v>
      </c>
      <c r="E2732" s="27">
        <v>25499.55</v>
      </c>
      <c r="F2732" s="27" t="s">
        <v>2334</v>
      </c>
      <c r="G2732" s="28">
        <v>5.4999999999999997E-3</v>
      </c>
      <c r="H2732">
        <f t="shared" si="48"/>
        <v>3.0323865940303442E-3</v>
      </c>
    </row>
    <row r="2733" spans="1:8" x14ac:dyDescent="0.3">
      <c r="A2733" s="19">
        <v>43108</v>
      </c>
      <c r="B2733" s="20">
        <v>25676.1</v>
      </c>
      <c r="C2733" s="20">
        <v>25690.25</v>
      </c>
      <c r="D2733" s="20">
        <v>25771.5</v>
      </c>
      <c r="E2733" s="20">
        <v>25643.8</v>
      </c>
      <c r="F2733" s="20" t="s">
        <v>2335</v>
      </c>
      <c r="G2733" s="21">
        <v>2.8999999999999998E-3</v>
      </c>
      <c r="H2733">
        <f t="shared" si="48"/>
        <v>-5.5079261587572936E-4</v>
      </c>
    </row>
    <row r="2734" spans="1:8" x14ac:dyDescent="0.3">
      <c r="A2734" s="26">
        <v>43109</v>
      </c>
      <c r="B2734" s="27">
        <v>25703.8</v>
      </c>
      <c r="C2734" s="27">
        <v>25727.95</v>
      </c>
      <c r="D2734" s="27">
        <v>25803.8</v>
      </c>
      <c r="E2734" s="27">
        <v>25617.25</v>
      </c>
      <c r="F2734" s="27" t="s">
        <v>2336</v>
      </c>
      <c r="G2734" s="28">
        <v>1.1000000000000001E-3</v>
      </c>
      <c r="H2734">
        <f t="shared" si="48"/>
        <v>-9.3866786899078451E-4</v>
      </c>
    </row>
    <row r="2735" spans="1:8" x14ac:dyDescent="0.3">
      <c r="A2735" s="19">
        <v>43110</v>
      </c>
      <c r="B2735" s="20">
        <v>25617.3</v>
      </c>
      <c r="C2735" s="20">
        <v>25709.9</v>
      </c>
      <c r="D2735" s="20">
        <v>25717.599999999999</v>
      </c>
      <c r="E2735" s="20">
        <v>25527.5</v>
      </c>
      <c r="F2735" s="20" t="s">
        <v>2337</v>
      </c>
      <c r="G2735" s="21">
        <v>-3.3999999999999998E-3</v>
      </c>
      <c r="H2735">
        <f t="shared" si="48"/>
        <v>-3.6017254053886706E-3</v>
      </c>
    </row>
    <row r="2736" spans="1:8" x14ac:dyDescent="0.3">
      <c r="A2736" s="26">
        <v>43111</v>
      </c>
      <c r="B2736" s="27">
        <v>25660.9</v>
      </c>
      <c r="C2736" s="27">
        <v>25628.2</v>
      </c>
      <c r="D2736" s="27">
        <v>25694.65</v>
      </c>
      <c r="E2736" s="27">
        <v>25532.25</v>
      </c>
      <c r="F2736" s="27" t="s">
        <v>2338</v>
      </c>
      <c r="G2736" s="28">
        <v>1.6999999999999999E-3</v>
      </c>
      <c r="H2736">
        <f t="shared" si="48"/>
        <v>1.2759382242998232E-3</v>
      </c>
    </row>
    <row r="2737" spans="1:8" x14ac:dyDescent="0.3">
      <c r="A2737" s="19">
        <v>43112</v>
      </c>
      <c r="B2737" s="20">
        <v>25749.05</v>
      </c>
      <c r="C2737" s="20">
        <v>25732.400000000001</v>
      </c>
      <c r="D2737" s="20">
        <v>25775.15</v>
      </c>
      <c r="E2737" s="20">
        <v>25557.599999999999</v>
      </c>
      <c r="F2737" s="20" t="s">
        <v>2339</v>
      </c>
      <c r="G2737" s="21">
        <v>3.3999999999999998E-3</v>
      </c>
      <c r="H2737">
        <f t="shared" si="48"/>
        <v>6.4704419331262594E-4</v>
      </c>
    </row>
    <row r="2738" spans="1:8" x14ac:dyDescent="0.3">
      <c r="A2738" s="26">
        <v>43115</v>
      </c>
      <c r="B2738" s="27">
        <v>26069.200000000001</v>
      </c>
      <c r="C2738" s="27">
        <v>25858.15</v>
      </c>
      <c r="D2738" s="27">
        <v>26091.8</v>
      </c>
      <c r="E2738" s="27">
        <v>25842.95</v>
      </c>
      <c r="F2738" s="27" t="s">
        <v>2340</v>
      </c>
      <c r="G2738" s="28">
        <v>1.24E-2</v>
      </c>
      <c r="H2738">
        <f t="shared" si="48"/>
        <v>8.1618367903349334E-3</v>
      </c>
    </row>
    <row r="2739" spans="1:8" x14ac:dyDescent="0.3">
      <c r="A2739" s="19">
        <v>43116</v>
      </c>
      <c r="B2739" s="20">
        <v>25974.9</v>
      </c>
      <c r="C2739" s="20">
        <v>26129.15</v>
      </c>
      <c r="D2739" s="20">
        <v>26136.400000000001</v>
      </c>
      <c r="E2739" s="20">
        <v>25931.7</v>
      </c>
      <c r="F2739" s="20" t="s">
        <v>2341</v>
      </c>
      <c r="G2739" s="21">
        <v>-3.5999999999999999E-3</v>
      </c>
      <c r="H2739">
        <f t="shared" si="48"/>
        <v>-5.903368460129778E-3</v>
      </c>
    </row>
    <row r="2740" spans="1:8" x14ac:dyDescent="0.3">
      <c r="A2740" s="26">
        <v>43117</v>
      </c>
      <c r="B2740" s="27">
        <v>26289.1</v>
      </c>
      <c r="C2740" s="27">
        <v>25946.15</v>
      </c>
      <c r="D2740" s="27">
        <v>26335.85</v>
      </c>
      <c r="E2740" s="27">
        <v>25922.3</v>
      </c>
      <c r="F2740" s="27" t="s">
        <v>2342</v>
      </c>
      <c r="G2740" s="28">
        <v>1.21E-2</v>
      </c>
      <c r="H2740">
        <f t="shared" si="48"/>
        <v>1.3217760631153257E-2</v>
      </c>
    </row>
    <row r="2741" spans="1:8" x14ac:dyDescent="0.3">
      <c r="A2741" s="19">
        <v>43118</v>
      </c>
      <c r="B2741" s="20">
        <v>26537.4</v>
      </c>
      <c r="C2741" s="20">
        <v>26762.25</v>
      </c>
      <c r="D2741" s="20">
        <v>26887.65</v>
      </c>
      <c r="E2741" s="20">
        <v>26423.75</v>
      </c>
      <c r="F2741" s="20" t="s">
        <v>2343</v>
      </c>
      <c r="G2741" s="21">
        <v>9.4000000000000004E-3</v>
      </c>
      <c r="H2741">
        <f t="shared" si="48"/>
        <v>-8.4017599417088827E-3</v>
      </c>
    </row>
    <row r="2742" spans="1:8" x14ac:dyDescent="0.3">
      <c r="A2742" s="26">
        <v>43119</v>
      </c>
      <c r="B2742" s="27">
        <v>26909.5</v>
      </c>
      <c r="C2742" s="27">
        <v>26615.65</v>
      </c>
      <c r="D2742" s="27">
        <v>26957.85</v>
      </c>
      <c r="E2742" s="27">
        <v>26433.55</v>
      </c>
      <c r="F2742" s="27" t="s">
        <v>2344</v>
      </c>
      <c r="G2742" s="28">
        <v>1.4E-2</v>
      </c>
      <c r="H2742">
        <f t="shared" si="48"/>
        <v>1.1040496850537129E-2</v>
      </c>
    </row>
    <row r="2743" spans="1:8" x14ac:dyDescent="0.3">
      <c r="A2743" s="19">
        <v>43122</v>
      </c>
      <c r="B2743" s="20">
        <v>27041.200000000001</v>
      </c>
      <c r="C2743" s="20">
        <v>26940.5</v>
      </c>
      <c r="D2743" s="20">
        <v>27074.9</v>
      </c>
      <c r="E2743" s="20">
        <v>26841.200000000001</v>
      </c>
      <c r="F2743" s="20" t="s">
        <v>2345</v>
      </c>
      <c r="G2743" s="21">
        <v>4.8999999999999998E-3</v>
      </c>
      <c r="H2743">
        <f t="shared" si="48"/>
        <v>3.7378667804977908E-3</v>
      </c>
    </row>
    <row r="2744" spans="1:8" x14ac:dyDescent="0.3">
      <c r="A2744" s="26">
        <v>43123</v>
      </c>
      <c r="B2744" s="27">
        <v>27390.6</v>
      </c>
      <c r="C2744" s="27">
        <v>27089.95</v>
      </c>
      <c r="D2744" s="27">
        <v>27422.05</v>
      </c>
      <c r="E2744" s="27">
        <v>27066.15</v>
      </c>
      <c r="F2744" s="27" t="s">
        <v>2346</v>
      </c>
      <c r="G2744" s="28">
        <v>1.29E-2</v>
      </c>
      <c r="H2744">
        <f t="shared" si="48"/>
        <v>1.109821169843421E-2</v>
      </c>
    </row>
    <row r="2745" spans="1:8" x14ac:dyDescent="0.3">
      <c r="A2745" s="19">
        <v>43124</v>
      </c>
      <c r="B2745" s="20">
        <v>27398.55</v>
      </c>
      <c r="C2745" s="20">
        <v>27310.15</v>
      </c>
      <c r="D2745" s="20">
        <v>27479.25</v>
      </c>
      <c r="E2745" s="20">
        <v>27219.45</v>
      </c>
      <c r="F2745" s="20" t="s">
        <v>2347</v>
      </c>
      <c r="G2745" s="21">
        <v>2.9999999999999997E-4</v>
      </c>
      <c r="H2745">
        <f t="shared" si="48"/>
        <v>3.2368917783314193E-3</v>
      </c>
    </row>
    <row r="2746" spans="1:8" x14ac:dyDescent="0.3">
      <c r="A2746" s="26">
        <v>43125</v>
      </c>
      <c r="B2746" s="27">
        <v>27445.65</v>
      </c>
      <c r="C2746" s="27">
        <v>27414.1</v>
      </c>
      <c r="D2746" s="27">
        <v>27522.85</v>
      </c>
      <c r="E2746" s="27">
        <v>27151.75</v>
      </c>
      <c r="F2746" s="27" t="s">
        <v>2348</v>
      </c>
      <c r="G2746" s="28">
        <v>1.6999999999999999E-3</v>
      </c>
      <c r="H2746">
        <f t="shared" si="48"/>
        <v>1.1508676192179539E-3</v>
      </c>
    </row>
    <row r="2747" spans="1:8" x14ac:dyDescent="0.3">
      <c r="A2747" s="19">
        <v>43129</v>
      </c>
      <c r="B2747" s="20">
        <v>27498.45</v>
      </c>
      <c r="C2747" s="20">
        <v>27446.1</v>
      </c>
      <c r="D2747" s="20">
        <v>27652.05</v>
      </c>
      <c r="E2747" s="20">
        <v>27407.4</v>
      </c>
      <c r="F2747" s="20" t="s">
        <v>2349</v>
      </c>
      <c r="G2747" s="21">
        <v>1.9E-3</v>
      </c>
      <c r="H2747">
        <f t="shared" si="48"/>
        <v>1.9073748182802724E-3</v>
      </c>
    </row>
    <row r="2748" spans="1:8" x14ac:dyDescent="0.3">
      <c r="A2748" s="26">
        <v>43130</v>
      </c>
      <c r="B2748" s="27">
        <v>27269.05</v>
      </c>
      <c r="C2748" s="27">
        <v>27466.85</v>
      </c>
      <c r="D2748" s="27">
        <v>27470.25</v>
      </c>
      <c r="E2748" s="27">
        <v>27242.05</v>
      </c>
      <c r="F2748" s="27" t="s">
        <v>2350</v>
      </c>
      <c r="G2748" s="28">
        <v>-8.3000000000000001E-3</v>
      </c>
      <c r="H2748">
        <f t="shared" si="48"/>
        <v>-7.2014082430274778E-3</v>
      </c>
    </row>
    <row r="2749" spans="1:8" x14ac:dyDescent="0.3">
      <c r="A2749" s="19">
        <v>43131</v>
      </c>
      <c r="B2749" s="20">
        <v>27379.45</v>
      </c>
      <c r="C2749" s="20">
        <v>27136.25</v>
      </c>
      <c r="D2749" s="20">
        <v>27455.75</v>
      </c>
      <c r="E2749" s="20">
        <v>27116.95</v>
      </c>
      <c r="F2749" s="20" t="s">
        <v>2351</v>
      </c>
      <c r="G2749" s="21">
        <v>4.0000000000000001E-3</v>
      </c>
      <c r="H2749">
        <f t="shared" si="48"/>
        <v>8.9621815836750003E-3</v>
      </c>
    </row>
    <row r="2750" spans="1:8" x14ac:dyDescent="0.3">
      <c r="A2750" s="26">
        <v>43132</v>
      </c>
      <c r="B2750" s="27">
        <v>27220.7</v>
      </c>
      <c r="C2750" s="27">
        <v>27334.85</v>
      </c>
      <c r="D2750" s="27">
        <v>27613.5</v>
      </c>
      <c r="E2750" s="27">
        <v>27046.35</v>
      </c>
      <c r="F2750" s="27" t="s">
        <v>2352</v>
      </c>
      <c r="G2750" s="28">
        <v>-5.7999999999999996E-3</v>
      </c>
      <c r="H2750">
        <f t="shared" si="48"/>
        <v>-4.1759877957990559E-3</v>
      </c>
    </row>
    <row r="2751" spans="1:8" x14ac:dyDescent="0.3">
      <c r="A2751" s="19">
        <v>43133</v>
      </c>
      <c r="B2751" s="20">
        <v>26451.15</v>
      </c>
      <c r="C2751" s="20">
        <v>27017.4</v>
      </c>
      <c r="D2751" s="20">
        <v>27017.55</v>
      </c>
      <c r="E2751" s="20">
        <v>26364.05</v>
      </c>
      <c r="F2751" s="20" t="s">
        <v>2353</v>
      </c>
      <c r="G2751" s="21">
        <v>-2.8299999999999999E-2</v>
      </c>
      <c r="H2751" s="15">
        <f t="shared" si="48"/>
        <v>-2.0958715494459126E-2</v>
      </c>
    </row>
    <row r="2752" spans="1:8" x14ac:dyDescent="0.3">
      <c r="A2752" s="26">
        <v>43136</v>
      </c>
      <c r="B2752" s="27">
        <v>26098.75</v>
      </c>
      <c r="C2752" s="27">
        <v>25968.15</v>
      </c>
      <c r="D2752" s="27">
        <v>26215.1</v>
      </c>
      <c r="E2752" s="27">
        <v>25917.55</v>
      </c>
      <c r="F2752" s="27" t="s">
        <v>2354</v>
      </c>
      <c r="G2752" s="28">
        <v>-1.3299999999999999E-2</v>
      </c>
      <c r="H2752">
        <f t="shared" si="48"/>
        <v>5.0292377393075186E-3</v>
      </c>
    </row>
    <row r="2753" spans="1:8" x14ac:dyDescent="0.3">
      <c r="A2753" s="19">
        <v>43137</v>
      </c>
      <c r="B2753" s="20">
        <v>25811.3</v>
      </c>
      <c r="C2753" s="20">
        <v>25140.1</v>
      </c>
      <c r="D2753" s="20">
        <v>26140.6</v>
      </c>
      <c r="E2753" s="20">
        <v>25023.85</v>
      </c>
      <c r="F2753" s="20" t="s">
        <v>2355</v>
      </c>
      <c r="G2753" s="21">
        <v>-1.0999999999999999E-2</v>
      </c>
      <c r="H2753" s="15">
        <f t="shared" si="48"/>
        <v>2.6698382265782587E-2</v>
      </c>
    </row>
    <row r="2754" spans="1:8" x14ac:dyDescent="0.3">
      <c r="A2754" s="26">
        <v>43138</v>
      </c>
      <c r="B2754" s="27">
        <v>25670</v>
      </c>
      <c r="C2754" s="27">
        <v>26065.4</v>
      </c>
      <c r="D2754" s="27">
        <v>26078.400000000001</v>
      </c>
      <c r="E2754" s="27">
        <v>25558.05</v>
      </c>
      <c r="F2754" s="27" t="s">
        <v>2356</v>
      </c>
      <c r="G2754" s="28">
        <v>-5.4999999999999997E-3</v>
      </c>
      <c r="H2754">
        <f t="shared" si="48"/>
        <v>-1.5169535092498156E-2</v>
      </c>
    </row>
    <row r="2755" spans="1:8" x14ac:dyDescent="0.3">
      <c r="A2755" s="19">
        <v>43139</v>
      </c>
      <c r="B2755" s="20">
        <v>25920.65</v>
      </c>
      <c r="C2755" s="20">
        <v>25759.85</v>
      </c>
      <c r="D2755" s="20">
        <v>26126.400000000001</v>
      </c>
      <c r="E2755" s="20">
        <v>25637.4</v>
      </c>
      <c r="F2755" s="20" t="s">
        <v>2357</v>
      </c>
      <c r="G2755" s="21">
        <v>9.7999999999999997E-3</v>
      </c>
      <c r="H2755">
        <f t="shared" si="48"/>
        <v>6.2422723734805487E-3</v>
      </c>
    </row>
    <row r="2756" spans="1:8" x14ac:dyDescent="0.3">
      <c r="A2756" s="26">
        <v>43140</v>
      </c>
      <c r="B2756" s="27">
        <v>25463.65</v>
      </c>
      <c r="C2756" s="27">
        <v>25466.3</v>
      </c>
      <c r="D2756" s="27">
        <v>25598.3</v>
      </c>
      <c r="E2756" s="27">
        <v>25371</v>
      </c>
      <c r="F2756" s="27" t="s">
        <v>2358</v>
      </c>
      <c r="G2756" s="28">
        <v>-1.7600000000000001E-2</v>
      </c>
      <c r="H2756">
        <f t="shared" si="48"/>
        <v>-1.0405908985592007E-4</v>
      </c>
    </row>
    <row r="2757" spans="1:8" x14ac:dyDescent="0.3">
      <c r="A2757" s="19">
        <v>43143</v>
      </c>
      <c r="B2757" s="20">
        <v>25701.599999999999</v>
      </c>
      <c r="C2757" s="20">
        <v>25530.1</v>
      </c>
      <c r="D2757" s="20">
        <v>25757.85</v>
      </c>
      <c r="E2757" s="20">
        <v>25485.4</v>
      </c>
      <c r="F2757" s="20" t="s">
        <v>2359</v>
      </c>
      <c r="G2757" s="21">
        <v>9.2999999999999992E-3</v>
      </c>
      <c r="H2757">
        <f t="shared" si="48"/>
        <v>6.717560839949707E-3</v>
      </c>
    </row>
    <row r="2758" spans="1:8" x14ac:dyDescent="0.3">
      <c r="A2758" s="26">
        <v>43145</v>
      </c>
      <c r="B2758" s="27">
        <v>25341.25</v>
      </c>
      <c r="C2758" s="27">
        <v>25810.25</v>
      </c>
      <c r="D2758" s="27">
        <v>25810.25</v>
      </c>
      <c r="E2758" s="27">
        <v>25212.35</v>
      </c>
      <c r="F2758" s="27" t="s">
        <v>2360</v>
      </c>
      <c r="G2758" s="28">
        <v>-1.4E-2</v>
      </c>
      <c r="H2758" s="15">
        <f t="shared" si="48"/>
        <v>-1.8171075444832964E-2</v>
      </c>
    </row>
    <row r="2759" spans="1:8" x14ac:dyDescent="0.3">
      <c r="A2759" s="19">
        <v>43146</v>
      </c>
      <c r="B2759" s="20">
        <v>25424.35</v>
      </c>
      <c r="C2759" s="20">
        <v>25360.9</v>
      </c>
      <c r="D2759" s="20">
        <v>25615.15</v>
      </c>
      <c r="E2759" s="20">
        <v>25295.15</v>
      </c>
      <c r="F2759" s="20" t="s">
        <v>2361</v>
      </c>
      <c r="G2759" s="21">
        <v>3.3E-3</v>
      </c>
      <c r="H2759">
        <f t="shared" ref="H2759:H2822" si="49">(B2759-C2759)/C2759</f>
        <v>2.5018828196159081E-3</v>
      </c>
    </row>
    <row r="2760" spans="1:8" x14ac:dyDescent="0.3">
      <c r="A2760" s="26">
        <v>43147</v>
      </c>
      <c r="B2760" s="27">
        <v>25163.9</v>
      </c>
      <c r="C2760" s="27">
        <v>25511.95</v>
      </c>
      <c r="D2760" s="27">
        <v>25601</v>
      </c>
      <c r="E2760" s="27">
        <v>25100.9</v>
      </c>
      <c r="F2760" s="27" t="s">
        <v>2362</v>
      </c>
      <c r="G2760" s="28">
        <v>-1.0200000000000001E-2</v>
      </c>
      <c r="H2760">
        <f t="shared" si="49"/>
        <v>-1.3642626298656091E-2</v>
      </c>
    </row>
    <row r="2761" spans="1:8" x14ac:dyDescent="0.3">
      <c r="A2761" s="19">
        <v>43150</v>
      </c>
      <c r="B2761" s="20">
        <v>25058.55</v>
      </c>
      <c r="C2761" s="20">
        <v>25324.6</v>
      </c>
      <c r="D2761" s="20">
        <v>25326.05</v>
      </c>
      <c r="E2761" s="20">
        <v>24824.55</v>
      </c>
      <c r="F2761" s="20" t="s">
        <v>2363</v>
      </c>
      <c r="G2761" s="21">
        <v>-4.1999999999999997E-3</v>
      </c>
      <c r="H2761">
        <f t="shared" si="49"/>
        <v>-1.0505595349975885E-2</v>
      </c>
    </row>
    <row r="2762" spans="1:8" x14ac:dyDescent="0.3">
      <c r="A2762" s="26">
        <v>43151</v>
      </c>
      <c r="B2762" s="27">
        <v>24874.400000000001</v>
      </c>
      <c r="C2762" s="27">
        <v>25105.55</v>
      </c>
      <c r="D2762" s="27">
        <v>25158.1</v>
      </c>
      <c r="E2762" s="27">
        <v>24829</v>
      </c>
      <c r="F2762" s="27" t="s">
        <v>2364</v>
      </c>
      <c r="G2762" s="28">
        <v>-7.3000000000000001E-3</v>
      </c>
      <c r="H2762">
        <f t="shared" si="49"/>
        <v>-9.207127507662562E-3</v>
      </c>
    </row>
    <row r="2763" spans="1:8" x14ac:dyDescent="0.3">
      <c r="A2763" s="19">
        <v>43152</v>
      </c>
      <c r="B2763" s="20">
        <v>24936.7</v>
      </c>
      <c r="C2763" s="20">
        <v>24996.6</v>
      </c>
      <c r="D2763" s="20">
        <v>24999.7</v>
      </c>
      <c r="E2763" s="20">
        <v>24796.35</v>
      </c>
      <c r="F2763" s="20" t="s">
        <v>2365</v>
      </c>
      <c r="G2763" s="21">
        <v>2.5000000000000001E-3</v>
      </c>
      <c r="H2763">
        <f t="shared" si="49"/>
        <v>-2.3963259003223565E-3</v>
      </c>
    </row>
    <row r="2764" spans="1:8" x14ac:dyDescent="0.3">
      <c r="A2764" s="26">
        <v>43153</v>
      </c>
      <c r="B2764" s="27">
        <v>24955.200000000001</v>
      </c>
      <c r="C2764" s="27">
        <v>24812.7</v>
      </c>
      <c r="D2764" s="27">
        <v>24987.05</v>
      </c>
      <c r="E2764" s="27">
        <v>24781.7</v>
      </c>
      <c r="F2764" s="27" t="s">
        <v>2366</v>
      </c>
      <c r="G2764" s="28">
        <v>6.9999999999999999E-4</v>
      </c>
      <c r="H2764">
        <f t="shared" si="49"/>
        <v>5.7430267564593934E-3</v>
      </c>
    </row>
    <row r="2765" spans="1:8" x14ac:dyDescent="0.3">
      <c r="A2765" s="19">
        <v>43154</v>
      </c>
      <c r="B2765" s="20">
        <v>25302.5</v>
      </c>
      <c r="C2765" s="20">
        <v>25002.25</v>
      </c>
      <c r="D2765" s="20">
        <v>25345.15</v>
      </c>
      <c r="E2765" s="20">
        <v>24962.85</v>
      </c>
      <c r="F2765" s="20" t="s">
        <v>2367</v>
      </c>
      <c r="G2765" s="21">
        <v>1.3899999999999999E-2</v>
      </c>
      <c r="H2765">
        <f t="shared" si="49"/>
        <v>1.2008919197272245E-2</v>
      </c>
    </row>
    <row r="2766" spans="1:8" x14ac:dyDescent="0.3">
      <c r="A2766" s="26">
        <v>43157</v>
      </c>
      <c r="B2766" s="27">
        <v>25687.9</v>
      </c>
      <c r="C2766" s="27">
        <v>25452</v>
      </c>
      <c r="D2766" s="27">
        <v>25722.15</v>
      </c>
      <c r="E2766" s="27">
        <v>25381.200000000001</v>
      </c>
      <c r="F2766" s="27" t="s">
        <v>2368</v>
      </c>
      <c r="G2766" s="28">
        <v>1.52E-2</v>
      </c>
      <c r="H2766">
        <f t="shared" si="49"/>
        <v>9.2684268426843248E-3</v>
      </c>
    </row>
    <row r="2767" spans="1:8" x14ac:dyDescent="0.3">
      <c r="A2767" s="19">
        <v>43158</v>
      </c>
      <c r="B2767" s="20">
        <v>25383.599999999999</v>
      </c>
      <c r="C2767" s="20">
        <v>25684.6</v>
      </c>
      <c r="D2767" s="20">
        <v>25723.55</v>
      </c>
      <c r="E2767" s="20">
        <v>25356.400000000001</v>
      </c>
      <c r="F2767" s="20" t="s">
        <v>2369</v>
      </c>
      <c r="G2767" s="21">
        <v>-1.18E-2</v>
      </c>
      <c r="H2767">
        <f t="shared" si="49"/>
        <v>-1.1719084587651746E-2</v>
      </c>
    </row>
    <row r="2768" spans="1:8" x14ac:dyDescent="0.3">
      <c r="A2768" s="26">
        <v>43159</v>
      </c>
      <c r="B2768" s="27">
        <v>25107.4</v>
      </c>
      <c r="C2768" s="27">
        <v>25116.25</v>
      </c>
      <c r="D2768" s="27">
        <v>25192.95</v>
      </c>
      <c r="E2768" s="27">
        <v>24942</v>
      </c>
      <c r="F2768" s="27" t="s">
        <v>2370</v>
      </c>
      <c r="G2768" s="28">
        <v>-1.09E-2</v>
      </c>
      <c r="H2768">
        <f t="shared" si="49"/>
        <v>-3.5236151893688525E-4</v>
      </c>
    </row>
    <row r="2769" spans="1:8" x14ac:dyDescent="0.3">
      <c r="A2769" s="19">
        <v>43160</v>
      </c>
      <c r="B2769" s="20">
        <v>24902.55</v>
      </c>
      <c r="C2769" s="20">
        <v>25022.35</v>
      </c>
      <c r="D2769" s="20">
        <v>25226.05</v>
      </c>
      <c r="E2769" s="20">
        <v>24854.400000000001</v>
      </c>
      <c r="F2769" s="20" t="s">
        <v>2371</v>
      </c>
      <c r="G2769" s="21">
        <v>-8.2000000000000007E-3</v>
      </c>
      <c r="H2769">
        <f t="shared" si="49"/>
        <v>-4.787719778517976E-3</v>
      </c>
    </row>
    <row r="2770" spans="1:8" x14ac:dyDescent="0.3">
      <c r="A2770" s="26">
        <v>43164</v>
      </c>
      <c r="B2770" s="27">
        <v>24818.7</v>
      </c>
      <c r="C2770" s="27">
        <v>24831.35</v>
      </c>
      <c r="D2770" s="27">
        <v>24873.05</v>
      </c>
      <c r="E2770" s="27">
        <v>24682</v>
      </c>
      <c r="F2770" s="27" t="s">
        <v>2372</v>
      </c>
      <c r="G2770" s="28">
        <v>-3.3999999999999998E-3</v>
      </c>
      <c r="H2770">
        <f t="shared" si="49"/>
        <v>-5.0943665970629138E-4</v>
      </c>
    </row>
    <row r="2771" spans="1:8" x14ac:dyDescent="0.3">
      <c r="A2771" s="19">
        <v>43165</v>
      </c>
      <c r="B2771" s="20">
        <v>24448.45</v>
      </c>
      <c r="C2771" s="20">
        <v>24964.1</v>
      </c>
      <c r="D2771" s="20">
        <v>25040.25</v>
      </c>
      <c r="E2771" s="20">
        <v>24362.05</v>
      </c>
      <c r="F2771" s="20" t="s">
        <v>2373</v>
      </c>
      <c r="G2771" s="21">
        <v>-1.49E-2</v>
      </c>
      <c r="H2771" s="15">
        <f t="shared" si="49"/>
        <v>-2.0655661529956931E-2</v>
      </c>
    </row>
    <row r="2772" spans="1:8" x14ac:dyDescent="0.3">
      <c r="A2772" s="26">
        <v>43166</v>
      </c>
      <c r="B2772" s="27">
        <v>24134.1</v>
      </c>
      <c r="C2772" s="27">
        <v>24333.85</v>
      </c>
      <c r="D2772" s="27">
        <v>24373.4</v>
      </c>
      <c r="E2772" s="27">
        <v>24096.75</v>
      </c>
      <c r="F2772" s="27" t="s">
        <v>2374</v>
      </c>
      <c r="G2772" s="28">
        <v>-1.29E-2</v>
      </c>
      <c r="H2772">
        <f t="shared" si="49"/>
        <v>-8.2087298146409221E-3</v>
      </c>
    </row>
    <row r="2773" spans="1:8" x14ac:dyDescent="0.3">
      <c r="A2773" s="19">
        <v>43167</v>
      </c>
      <c r="B2773" s="20">
        <v>24477.65</v>
      </c>
      <c r="C2773" s="20">
        <v>24273.9</v>
      </c>
      <c r="D2773" s="20">
        <v>24534.5</v>
      </c>
      <c r="E2773" s="20">
        <v>24048.55</v>
      </c>
      <c r="F2773" s="20" t="s">
        <v>2375</v>
      </c>
      <c r="G2773" s="21">
        <v>1.4200000000000001E-2</v>
      </c>
      <c r="H2773">
        <f t="shared" si="49"/>
        <v>8.3937892139293643E-3</v>
      </c>
    </row>
    <row r="2774" spans="1:8" x14ac:dyDescent="0.3">
      <c r="A2774" s="26">
        <v>43168</v>
      </c>
      <c r="B2774" s="27">
        <v>24296.45</v>
      </c>
      <c r="C2774" s="27">
        <v>24556.95</v>
      </c>
      <c r="D2774" s="27">
        <v>24564.75</v>
      </c>
      <c r="E2774" s="27">
        <v>24259.7</v>
      </c>
      <c r="F2774" s="27" t="s">
        <v>2376</v>
      </c>
      <c r="G2774" s="28">
        <v>-7.4000000000000003E-3</v>
      </c>
      <c r="H2774">
        <f t="shared" si="49"/>
        <v>-1.060799488535832E-2</v>
      </c>
    </row>
    <row r="2775" spans="1:8" x14ac:dyDescent="0.3">
      <c r="A2775" s="19">
        <v>43171</v>
      </c>
      <c r="B2775" s="20">
        <v>24664.2</v>
      </c>
      <c r="C2775" s="20">
        <v>24443.599999999999</v>
      </c>
      <c r="D2775" s="20">
        <v>24716.05</v>
      </c>
      <c r="E2775" s="20">
        <v>24358.5</v>
      </c>
      <c r="F2775" s="20" t="s">
        <v>2377</v>
      </c>
      <c r="G2775" s="21">
        <v>1.5100000000000001E-2</v>
      </c>
      <c r="H2775">
        <f t="shared" si="49"/>
        <v>9.0248572223404974E-3</v>
      </c>
    </row>
    <row r="2776" spans="1:8" x14ac:dyDescent="0.3">
      <c r="A2776" s="26">
        <v>43172</v>
      </c>
      <c r="B2776" s="27">
        <v>24738.65</v>
      </c>
      <c r="C2776" s="27">
        <v>24624.6</v>
      </c>
      <c r="D2776" s="27">
        <v>25009.65</v>
      </c>
      <c r="E2776" s="27">
        <v>24597.55</v>
      </c>
      <c r="F2776" s="27" t="s">
        <v>2378</v>
      </c>
      <c r="G2776" s="28">
        <v>3.0000000000000001E-3</v>
      </c>
      <c r="H2776">
        <f t="shared" si="49"/>
        <v>4.6315473144742624E-3</v>
      </c>
    </row>
    <row r="2777" spans="1:8" x14ac:dyDescent="0.3">
      <c r="A2777" s="19">
        <v>43173</v>
      </c>
      <c r="B2777" s="20">
        <v>24851.65</v>
      </c>
      <c r="C2777" s="20">
        <v>24629.65</v>
      </c>
      <c r="D2777" s="20">
        <v>24894.3</v>
      </c>
      <c r="E2777" s="20">
        <v>24487</v>
      </c>
      <c r="F2777" s="20" t="s">
        <v>2379</v>
      </c>
      <c r="G2777" s="21">
        <v>4.5999999999999999E-3</v>
      </c>
      <c r="H2777">
        <f t="shared" si="49"/>
        <v>9.0135263797902123E-3</v>
      </c>
    </row>
    <row r="2778" spans="1:8" x14ac:dyDescent="0.3">
      <c r="A2778" s="26">
        <v>43174</v>
      </c>
      <c r="B2778" s="27">
        <v>24791.85</v>
      </c>
      <c r="C2778" s="27">
        <v>24854.3</v>
      </c>
      <c r="D2778" s="27">
        <v>24939.85</v>
      </c>
      <c r="E2778" s="27">
        <v>24732</v>
      </c>
      <c r="F2778" s="27" t="s">
        <v>2380</v>
      </c>
      <c r="G2778" s="28">
        <v>-2.3999999999999998E-3</v>
      </c>
      <c r="H2778">
        <f t="shared" si="49"/>
        <v>-2.5126436874102561E-3</v>
      </c>
    </row>
    <row r="2779" spans="1:8" x14ac:dyDescent="0.3">
      <c r="A2779" s="19">
        <v>43175</v>
      </c>
      <c r="B2779" s="20">
        <v>24489.55</v>
      </c>
      <c r="C2779" s="20">
        <v>24753.65</v>
      </c>
      <c r="D2779" s="20">
        <v>24785.35</v>
      </c>
      <c r="E2779" s="20">
        <v>24439.15</v>
      </c>
      <c r="F2779" s="20" t="s">
        <v>2381</v>
      </c>
      <c r="G2779" s="21">
        <v>-1.2200000000000001E-2</v>
      </c>
      <c r="H2779">
        <f t="shared" si="49"/>
        <v>-1.0669133642917395E-2</v>
      </c>
    </row>
    <row r="2780" spans="1:8" x14ac:dyDescent="0.3">
      <c r="A2780" s="26">
        <v>43178</v>
      </c>
      <c r="B2780" s="27">
        <v>24245.1</v>
      </c>
      <c r="C2780" s="27">
        <v>24530.15</v>
      </c>
      <c r="D2780" s="27">
        <v>24588.05</v>
      </c>
      <c r="E2780" s="27">
        <v>24186.95</v>
      </c>
      <c r="F2780" s="27" t="s">
        <v>2382</v>
      </c>
      <c r="G2780" s="28">
        <v>-0.01</v>
      </c>
      <c r="H2780">
        <f t="shared" si="49"/>
        <v>-1.1620393678799473E-2</v>
      </c>
    </row>
    <row r="2781" spans="1:8" x14ac:dyDescent="0.3">
      <c r="A2781" s="19">
        <v>43179</v>
      </c>
      <c r="B2781" s="20">
        <v>24168.2</v>
      </c>
      <c r="C2781" s="20">
        <v>24133.95</v>
      </c>
      <c r="D2781" s="20">
        <v>24355.65</v>
      </c>
      <c r="E2781" s="20">
        <v>24082.95</v>
      </c>
      <c r="F2781" s="20" t="s">
        <v>2383</v>
      </c>
      <c r="G2781" s="21">
        <v>-3.2000000000000002E-3</v>
      </c>
      <c r="H2781">
        <f t="shared" si="49"/>
        <v>1.4191626318940745E-3</v>
      </c>
    </row>
    <row r="2782" spans="1:8" x14ac:dyDescent="0.3">
      <c r="A2782" s="26">
        <v>43180</v>
      </c>
      <c r="B2782" s="27">
        <v>24255.599999999999</v>
      </c>
      <c r="C2782" s="27">
        <v>24331.3</v>
      </c>
      <c r="D2782" s="27">
        <v>24459.75</v>
      </c>
      <c r="E2782" s="27">
        <v>24208.65</v>
      </c>
      <c r="F2782" s="27" t="s">
        <v>2384</v>
      </c>
      <c r="G2782" s="28">
        <v>3.5999999999999999E-3</v>
      </c>
      <c r="H2782">
        <f t="shared" si="49"/>
        <v>-3.1112188826737876E-3</v>
      </c>
    </row>
    <row r="2783" spans="1:8" x14ac:dyDescent="0.3">
      <c r="A2783" s="19">
        <v>43181</v>
      </c>
      <c r="B2783" s="20">
        <v>24141.5</v>
      </c>
      <c r="C2783" s="20">
        <v>24252.95</v>
      </c>
      <c r="D2783" s="20">
        <v>24314.400000000001</v>
      </c>
      <c r="E2783" s="20">
        <v>24094.85</v>
      </c>
      <c r="F2783" s="20" t="s">
        <v>2385</v>
      </c>
      <c r="G2783" s="21">
        <v>-4.7000000000000002E-3</v>
      </c>
      <c r="H2783">
        <f t="shared" si="49"/>
        <v>-4.5953172706825656E-3</v>
      </c>
    </row>
    <row r="2784" spans="1:8" x14ac:dyDescent="0.3">
      <c r="A2784" s="26">
        <v>43182</v>
      </c>
      <c r="B2784" s="27">
        <v>23670.400000000001</v>
      </c>
      <c r="C2784" s="27">
        <v>23785.65</v>
      </c>
      <c r="D2784" s="27">
        <v>23796.3</v>
      </c>
      <c r="E2784" s="27">
        <v>23605.599999999999</v>
      </c>
      <c r="F2784" s="27" t="s">
        <v>2386</v>
      </c>
      <c r="G2784" s="28">
        <v>-1.95E-2</v>
      </c>
      <c r="H2784">
        <f t="shared" si="49"/>
        <v>-4.8453584409086986E-3</v>
      </c>
    </row>
    <row r="2785" spans="1:8" x14ac:dyDescent="0.3">
      <c r="A2785" s="19">
        <v>43185</v>
      </c>
      <c r="B2785" s="20">
        <v>24244.35</v>
      </c>
      <c r="C2785" s="20">
        <v>23674.9</v>
      </c>
      <c r="D2785" s="20">
        <v>24290.65</v>
      </c>
      <c r="E2785" s="20">
        <v>23657.05</v>
      </c>
      <c r="F2785" s="20" t="s">
        <v>2387</v>
      </c>
      <c r="G2785" s="21">
        <v>2.4199999999999999E-2</v>
      </c>
      <c r="H2785" s="15">
        <f t="shared" si="49"/>
        <v>2.4052899906652069E-2</v>
      </c>
    </row>
    <row r="2786" spans="1:8" x14ac:dyDescent="0.3">
      <c r="A2786" s="26">
        <v>43186</v>
      </c>
      <c r="B2786" s="27">
        <v>24434.15</v>
      </c>
      <c r="C2786" s="27">
        <v>24396.400000000001</v>
      </c>
      <c r="D2786" s="27">
        <v>24496.95</v>
      </c>
      <c r="E2786" s="27">
        <v>24266.400000000001</v>
      </c>
      <c r="F2786" s="27" t="s">
        <v>2388</v>
      </c>
      <c r="G2786" s="28">
        <v>7.7999999999999996E-3</v>
      </c>
      <c r="H2786">
        <f t="shared" si="49"/>
        <v>1.5473594464757094E-3</v>
      </c>
    </row>
    <row r="2787" spans="1:8" x14ac:dyDescent="0.3">
      <c r="A2787" s="19">
        <v>43187</v>
      </c>
      <c r="B2787" s="20">
        <v>24263.35</v>
      </c>
      <c r="C2787" s="20">
        <v>24299.5</v>
      </c>
      <c r="D2787" s="20">
        <v>24361</v>
      </c>
      <c r="E2787" s="20">
        <v>24203.4</v>
      </c>
      <c r="F2787" s="20" t="s">
        <v>2389</v>
      </c>
      <c r="G2787" s="21">
        <v>-7.0000000000000001E-3</v>
      </c>
      <c r="H2787">
        <f t="shared" si="49"/>
        <v>-1.4876849317887798E-3</v>
      </c>
    </row>
    <row r="2788" spans="1:8" x14ac:dyDescent="0.3">
      <c r="A2788" s="26">
        <v>43192</v>
      </c>
      <c r="B2788" s="27">
        <v>24328.5</v>
      </c>
      <c r="C2788" s="27">
        <v>24235.65</v>
      </c>
      <c r="D2788" s="27">
        <v>24373.4</v>
      </c>
      <c r="E2788" s="27">
        <v>24062.95</v>
      </c>
      <c r="F2788" s="27" t="s">
        <v>2390</v>
      </c>
      <c r="G2788" s="28">
        <v>2.7000000000000001E-3</v>
      </c>
      <c r="H2788">
        <f t="shared" si="49"/>
        <v>3.8311330622450208E-3</v>
      </c>
    </row>
    <row r="2789" spans="1:8" x14ac:dyDescent="0.3">
      <c r="A2789" s="19">
        <v>43193</v>
      </c>
      <c r="B2789" s="20">
        <v>24510.6</v>
      </c>
      <c r="C2789" s="20">
        <v>24285.95</v>
      </c>
      <c r="D2789" s="20">
        <v>24538</v>
      </c>
      <c r="E2789" s="20">
        <v>24254.35</v>
      </c>
      <c r="F2789" s="20" t="s">
        <v>2391</v>
      </c>
      <c r="G2789" s="21">
        <v>7.4999999999999997E-3</v>
      </c>
      <c r="H2789">
        <f t="shared" si="49"/>
        <v>9.2502043362519409E-3</v>
      </c>
    </row>
    <row r="2790" spans="1:8" x14ac:dyDescent="0.3">
      <c r="A2790" s="26">
        <v>43194</v>
      </c>
      <c r="B2790" s="27">
        <v>24129.5</v>
      </c>
      <c r="C2790" s="27">
        <v>24502.5</v>
      </c>
      <c r="D2790" s="27">
        <v>24666.3</v>
      </c>
      <c r="E2790" s="27">
        <v>24087.8</v>
      </c>
      <c r="F2790" s="27" t="s">
        <v>2392</v>
      </c>
      <c r="G2790" s="28">
        <v>-1.55E-2</v>
      </c>
      <c r="H2790">
        <f t="shared" si="49"/>
        <v>-1.5222936435057647E-2</v>
      </c>
    </row>
    <row r="2791" spans="1:8" x14ac:dyDescent="0.3">
      <c r="A2791" s="19">
        <v>43195</v>
      </c>
      <c r="B2791" s="20">
        <v>24759.8</v>
      </c>
      <c r="C2791" s="20">
        <v>24394.45</v>
      </c>
      <c r="D2791" s="20">
        <v>24824.9</v>
      </c>
      <c r="E2791" s="20">
        <v>24380.85</v>
      </c>
      <c r="F2791" s="20" t="s">
        <v>2393</v>
      </c>
      <c r="G2791" s="21">
        <v>2.6100000000000002E-2</v>
      </c>
      <c r="H2791">
        <f t="shared" si="49"/>
        <v>1.497676725648656E-2</v>
      </c>
    </row>
    <row r="2792" spans="1:8" x14ac:dyDescent="0.3">
      <c r="A2792" s="26">
        <v>43196</v>
      </c>
      <c r="B2792" s="27">
        <v>24873.15</v>
      </c>
      <c r="C2792" s="27">
        <v>24776.35</v>
      </c>
      <c r="D2792" s="27">
        <v>24933.599999999999</v>
      </c>
      <c r="E2792" s="27">
        <v>24626.400000000001</v>
      </c>
      <c r="F2792" s="27" t="s">
        <v>2394</v>
      </c>
      <c r="G2792" s="28">
        <v>4.5999999999999999E-3</v>
      </c>
      <c r="H2792">
        <f t="shared" si="49"/>
        <v>3.9069515889145461E-3</v>
      </c>
    </row>
    <row r="2793" spans="1:8" x14ac:dyDescent="0.3">
      <c r="A2793" s="19">
        <v>43199</v>
      </c>
      <c r="B2793" s="20">
        <v>25093.8</v>
      </c>
      <c r="C2793" s="20">
        <v>24848.85</v>
      </c>
      <c r="D2793" s="20">
        <v>25152.85</v>
      </c>
      <c r="E2793" s="20">
        <v>24828</v>
      </c>
      <c r="F2793" s="20" t="s">
        <v>2395</v>
      </c>
      <c r="G2793" s="21">
        <v>8.8999999999999999E-3</v>
      </c>
      <c r="H2793">
        <f t="shared" si="49"/>
        <v>9.8575990438189588E-3</v>
      </c>
    </row>
    <row r="2794" spans="1:8" x14ac:dyDescent="0.3">
      <c r="A2794" s="26">
        <v>43200</v>
      </c>
      <c r="B2794" s="27">
        <v>25226.799999999999</v>
      </c>
      <c r="C2794" s="27">
        <v>25153.599999999999</v>
      </c>
      <c r="D2794" s="27">
        <v>25279.9</v>
      </c>
      <c r="E2794" s="27">
        <v>25120.2</v>
      </c>
      <c r="F2794" s="27" t="s">
        <v>2396</v>
      </c>
      <c r="G2794" s="28">
        <v>5.3E-3</v>
      </c>
      <c r="H2794">
        <f t="shared" si="49"/>
        <v>2.9101202213599937E-3</v>
      </c>
    </row>
    <row r="2795" spans="1:8" x14ac:dyDescent="0.3">
      <c r="A2795" s="19">
        <v>43201</v>
      </c>
      <c r="B2795" s="20">
        <v>25098.25</v>
      </c>
      <c r="C2795" s="20">
        <v>25198.35</v>
      </c>
      <c r="D2795" s="20">
        <v>25207.05</v>
      </c>
      <c r="E2795" s="20">
        <v>24950.3</v>
      </c>
      <c r="F2795" s="20" t="s">
        <v>2397</v>
      </c>
      <c r="G2795" s="21">
        <v>-5.1000000000000004E-3</v>
      </c>
      <c r="H2795">
        <f t="shared" si="49"/>
        <v>-3.9724823252315546E-3</v>
      </c>
    </row>
    <row r="2796" spans="1:8" x14ac:dyDescent="0.3">
      <c r="A2796" s="26">
        <v>43202</v>
      </c>
      <c r="B2796" s="27">
        <v>25195.1</v>
      </c>
      <c r="C2796" s="27">
        <v>25076.9</v>
      </c>
      <c r="D2796" s="27">
        <v>25244.799999999999</v>
      </c>
      <c r="E2796" s="27">
        <v>24969.4</v>
      </c>
      <c r="F2796" s="27" t="s">
        <v>2398</v>
      </c>
      <c r="G2796" s="28">
        <v>3.8999999999999998E-3</v>
      </c>
      <c r="H2796">
        <f t="shared" si="49"/>
        <v>4.7135012700930774E-3</v>
      </c>
    </row>
    <row r="2797" spans="1:8" x14ac:dyDescent="0.3">
      <c r="A2797" s="19">
        <v>43203</v>
      </c>
      <c r="B2797" s="20">
        <v>25200.6</v>
      </c>
      <c r="C2797" s="20">
        <v>25239.65</v>
      </c>
      <c r="D2797" s="20">
        <v>25411.3</v>
      </c>
      <c r="E2797" s="20">
        <v>25076.85</v>
      </c>
      <c r="F2797" s="20" t="s">
        <v>2399</v>
      </c>
      <c r="G2797" s="21">
        <v>2.0000000000000001E-4</v>
      </c>
      <c r="H2797">
        <f t="shared" si="49"/>
        <v>-1.5471688395046249E-3</v>
      </c>
    </row>
    <row r="2798" spans="1:8" x14ac:dyDescent="0.3">
      <c r="A2798" s="26">
        <v>43206</v>
      </c>
      <c r="B2798" s="27">
        <v>25320.85</v>
      </c>
      <c r="C2798" s="27">
        <v>25082.1</v>
      </c>
      <c r="D2798" s="27">
        <v>25348.55</v>
      </c>
      <c r="E2798" s="27">
        <v>25067.35</v>
      </c>
      <c r="F2798" s="27" t="s">
        <v>2400</v>
      </c>
      <c r="G2798" s="28">
        <v>4.7999999999999996E-3</v>
      </c>
      <c r="H2798">
        <f t="shared" si="49"/>
        <v>9.5187404563413756E-3</v>
      </c>
    </row>
    <row r="2799" spans="1:8" x14ac:dyDescent="0.3">
      <c r="A2799" s="19">
        <v>43207</v>
      </c>
      <c r="B2799" s="20">
        <v>25334.45</v>
      </c>
      <c r="C2799" s="20">
        <v>25383.75</v>
      </c>
      <c r="D2799" s="20">
        <v>25402.55</v>
      </c>
      <c r="E2799" s="20">
        <v>25224</v>
      </c>
      <c r="F2799" s="20" t="s">
        <v>2401</v>
      </c>
      <c r="G2799" s="21">
        <v>5.0000000000000001E-4</v>
      </c>
      <c r="H2799">
        <f t="shared" si="49"/>
        <v>-1.9421874230560604E-3</v>
      </c>
    </row>
    <row r="2800" spans="1:8" x14ac:dyDescent="0.3">
      <c r="A2800" s="26">
        <v>43208</v>
      </c>
      <c r="B2800" s="27">
        <v>25102.3</v>
      </c>
      <c r="C2800" s="27">
        <v>25426.75</v>
      </c>
      <c r="D2800" s="27">
        <v>25426.75</v>
      </c>
      <c r="E2800" s="27">
        <v>25058.75</v>
      </c>
      <c r="F2800" s="27" t="s">
        <v>2402</v>
      </c>
      <c r="G2800" s="28">
        <v>-9.1999999999999998E-3</v>
      </c>
      <c r="H2800">
        <f t="shared" si="49"/>
        <v>-1.276018366484119E-2</v>
      </c>
    </row>
    <row r="2801" spans="1:8" x14ac:dyDescent="0.3">
      <c r="A2801" s="19">
        <v>43209</v>
      </c>
      <c r="B2801" s="20">
        <v>25126.15</v>
      </c>
      <c r="C2801" s="20">
        <v>25206.45</v>
      </c>
      <c r="D2801" s="20">
        <v>25207.3</v>
      </c>
      <c r="E2801" s="20">
        <v>25049.7</v>
      </c>
      <c r="F2801" s="20" t="s">
        <v>2403</v>
      </c>
      <c r="G2801" s="21">
        <v>1E-3</v>
      </c>
      <c r="H2801">
        <f t="shared" si="49"/>
        <v>-3.1856925509145188E-3</v>
      </c>
    </row>
    <row r="2802" spans="1:8" x14ac:dyDescent="0.3">
      <c r="A2802" s="26">
        <v>43210</v>
      </c>
      <c r="B2802" s="27">
        <v>24943.85</v>
      </c>
      <c r="C2802" s="27">
        <v>25126.799999999999</v>
      </c>
      <c r="D2802" s="27">
        <v>25126.799999999999</v>
      </c>
      <c r="E2802" s="27">
        <v>24839.3</v>
      </c>
      <c r="F2802" s="27" t="s">
        <v>2404</v>
      </c>
      <c r="G2802" s="28">
        <v>-7.3000000000000001E-3</v>
      </c>
      <c r="H2802">
        <f t="shared" si="49"/>
        <v>-7.2810704108760655E-3</v>
      </c>
    </row>
    <row r="2803" spans="1:8" x14ac:dyDescent="0.3">
      <c r="A2803" s="19">
        <v>43213</v>
      </c>
      <c r="B2803" s="20">
        <v>24960.65</v>
      </c>
      <c r="C2803" s="20">
        <v>25065.5</v>
      </c>
      <c r="D2803" s="20">
        <v>25084.15</v>
      </c>
      <c r="E2803" s="20">
        <v>24466.1</v>
      </c>
      <c r="F2803" s="20" t="s">
        <v>2405</v>
      </c>
      <c r="G2803" s="21">
        <v>6.9999999999999999E-4</v>
      </c>
      <c r="H2803">
        <f t="shared" si="49"/>
        <v>-4.1830404340626971E-3</v>
      </c>
    </row>
    <row r="2804" spans="1:8" x14ac:dyDescent="0.3">
      <c r="A2804" s="26">
        <v>43214</v>
      </c>
      <c r="B2804" s="27">
        <v>25042.1</v>
      </c>
      <c r="C2804" s="27">
        <v>24972.2</v>
      </c>
      <c r="D2804" s="27">
        <v>25123.45</v>
      </c>
      <c r="E2804" s="27">
        <v>24955</v>
      </c>
      <c r="F2804" s="27" t="s">
        <v>2406</v>
      </c>
      <c r="G2804" s="28">
        <v>3.3E-3</v>
      </c>
      <c r="H2804">
        <f t="shared" si="49"/>
        <v>2.7991126132258198E-3</v>
      </c>
    </row>
    <row r="2805" spans="1:8" x14ac:dyDescent="0.3">
      <c r="A2805" s="19">
        <v>43215</v>
      </c>
      <c r="B2805" s="20">
        <v>24814.400000000001</v>
      </c>
      <c r="C2805" s="20">
        <v>24993.4</v>
      </c>
      <c r="D2805" s="20">
        <v>24993.4</v>
      </c>
      <c r="E2805" s="20">
        <v>24734.6</v>
      </c>
      <c r="F2805" s="20" t="s">
        <v>2407</v>
      </c>
      <c r="G2805" s="21">
        <v>-9.1000000000000004E-3</v>
      </c>
      <c r="H2805">
        <f t="shared" si="49"/>
        <v>-7.1618907391551362E-3</v>
      </c>
    </row>
    <row r="2806" spans="1:8" x14ac:dyDescent="0.3">
      <c r="A2806" s="26">
        <v>43216</v>
      </c>
      <c r="B2806" s="27">
        <v>25010.9</v>
      </c>
      <c r="C2806" s="27">
        <v>24833.200000000001</v>
      </c>
      <c r="D2806" s="27">
        <v>25064</v>
      </c>
      <c r="E2806" s="27">
        <v>24753.4</v>
      </c>
      <c r="F2806" s="27" t="s">
        <v>2408</v>
      </c>
      <c r="G2806" s="28">
        <v>7.9000000000000008E-3</v>
      </c>
      <c r="H2806">
        <f t="shared" si="49"/>
        <v>7.1557431180838847E-3</v>
      </c>
    </row>
    <row r="2807" spans="1:8" x14ac:dyDescent="0.3">
      <c r="A2807" s="19">
        <v>43217</v>
      </c>
      <c r="B2807" s="20">
        <v>25394.6</v>
      </c>
      <c r="C2807" s="20">
        <v>25030.15</v>
      </c>
      <c r="D2807" s="20">
        <v>25441.5</v>
      </c>
      <c r="E2807" s="20">
        <v>25029.65</v>
      </c>
      <c r="F2807" s="20" t="s">
        <v>2409</v>
      </c>
      <c r="G2807" s="21">
        <v>1.5299999999999999E-2</v>
      </c>
      <c r="H2807">
        <f t="shared" si="49"/>
        <v>1.4560440109228153E-2</v>
      </c>
    </row>
    <row r="2808" spans="1:8" x14ac:dyDescent="0.3">
      <c r="A2808" s="26">
        <v>43220</v>
      </c>
      <c r="B2808" s="27">
        <v>25531.599999999999</v>
      </c>
      <c r="C2808" s="27">
        <v>25490.15</v>
      </c>
      <c r="D2808" s="27">
        <v>25617.5</v>
      </c>
      <c r="E2808" s="27">
        <v>25464.799999999999</v>
      </c>
      <c r="F2808" s="27" t="s">
        <v>2410</v>
      </c>
      <c r="G2808" s="28">
        <v>5.4000000000000003E-3</v>
      </c>
      <c r="H2808">
        <f t="shared" si="49"/>
        <v>1.6261183241368562E-3</v>
      </c>
    </row>
    <row r="2809" spans="1:8" x14ac:dyDescent="0.3">
      <c r="A2809" s="19">
        <v>43222</v>
      </c>
      <c r="B2809" s="20">
        <v>25568.3</v>
      </c>
      <c r="C2809" s="20">
        <v>25607.05</v>
      </c>
      <c r="D2809" s="20">
        <v>25716.75</v>
      </c>
      <c r="E2809" s="20">
        <v>25499.35</v>
      </c>
      <c r="F2809" s="20" t="s">
        <v>2411</v>
      </c>
      <c r="G2809" s="21">
        <v>1.4E-3</v>
      </c>
      <c r="H2809">
        <f t="shared" si="49"/>
        <v>-1.5132551387215631E-3</v>
      </c>
    </row>
    <row r="2810" spans="1:8" x14ac:dyDescent="0.3">
      <c r="A2810" s="26">
        <v>43223</v>
      </c>
      <c r="B2810" s="27">
        <v>25605.25</v>
      </c>
      <c r="C2810" s="27">
        <v>25547.9</v>
      </c>
      <c r="D2810" s="27">
        <v>25653.45</v>
      </c>
      <c r="E2810" s="27">
        <v>25469.05</v>
      </c>
      <c r="F2810" s="27" t="s">
        <v>2412</v>
      </c>
      <c r="G2810" s="28">
        <v>1.4E-3</v>
      </c>
      <c r="H2810">
        <f t="shared" si="49"/>
        <v>2.2448028996511862E-3</v>
      </c>
    </row>
    <row r="2811" spans="1:8" x14ac:dyDescent="0.3">
      <c r="A2811" s="19">
        <v>43224</v>
      </c>
      <c r="B2811" s="20">
        <v>25645.4</v>
      </c>
      <c r="C2811" s="20">
        <v>25632.3</v>
      </c>
      <c r="D2811" s="20">
        <v>25680.400000000001</v>
      </c>
      <c r="E2811" s="20">
        <v>25537.7</v>
      </c>
      <c r="F2811" s="20" t="s">
        <v>2413</v>
      </c>
      <c r="G2811" s="21">
        <v>1.6000000000000001E-3</v>
      </c>
      <c r="H2811">
        <f t="shared" si="49"/>
        <v>5.1107391845453521E-4</v>
      </c>
    </row>
    <row r="2812" spans="1:8" x14ac:dyDescent="0.3">
      <c r="A2812" s="26">
        <v>43227</v>
      </c>
      <c r="B2812" s="27">
        <v>25852.05</v>
      </c>
      <c r="C2812" s="27">
        <v>25676.25</v>
      </c>
      <c r="D2812" s="27">
        <v>25913.5</v>
      </c>
      <c r="E2812" s="27">
        <v>25675.15</v>
      </c>
      <c r="F2812" s="27" t="s">
        <v>2414</v>
      </c>
      <c r="G2812" s="28">
        <v>8.0999999999999996E-3</v>
      </c>
      <c r="H2812">
        <f t="shared" si="49"/>
        <v>6.8467942164451298E-3</v>
      </c>
    </row>
    <row r="2813" spans="1:8" x14ac:dyDescent="0.3">
      <c r="A2813" s="19">
        <v>43228</v>
      </c>
      <c r="B2813" s="20">
        <v>26090.5</v>
      </c>
      <c r="C2813" s="20">
        <v>26074.15</v>
      </c>
      <c r="D2813" s="20">
        <v>26116.25</v>
      </c>
      <c r="E2813" s="20">
        <v>25954.6</v>
      </c>
      <c r="F2813" s="20" t="s">
        <v>2415</v>
      </c>
      <c r="G2813" s="21">
        <v>9.1999999999999998E-3</v>
      </c>
      <c r="H2813">
        <f t="shared" si="49"/>
        <v>6.2705783314119707E-4</v>
      </c>
    </row>
    <row r="2814" spans="1:8" x14ac:dyDescent="0.3">
      <c r="A2814" s="26">
        <v>43229</v>
      </c>
      <c r="B2814" s="27">
        <v>26154.45</v>
      </c>
      <c r="C2814" s="27">
        <v>25988.1</v>
      </c>
      <c r="D2814" s="27">
        <v>26206.5</v>
      </c>
      <c r="E2814" s="27">
        <v>25946.3</v>
      </c>
      <c r="F2814" s="27" t="s">
        <v>2416</v>
      </c>
      <c r="G2814" s="28">
        <v>2.5000000000000001E-3</v>
      </c>
      <c r="H2814">
        <f t="shared" si="49"/>
        <v>6.4010066145659822E-3</v>
      </c>
    </row>
    <row r="2815" spans="1:8" x14ac:dyDescent="0.3">
      <c r="A2815" s="19">
        <v>43230</v>
      </c>
      <c r="B2815" s="20">
        <v>26131</v>
      </c>
      <c r="C2815" s="20">
        <v>26216.1</v>
      </c>
      <c r="D2815" s="20">
        <v>26266.400000000001</v>
      </c>
      <c r="E2815" s="20">
        <v>26057.200000000001</v>
      </c>
      <c r="F2815" s="20" t="s">
        <v>2417</v>
      </c>
      <c r="G2815" s="21">
        <v>-8.9999999999999998E-4</v>
      </c>
      <c r="H2815">
        <f t="shared" si="49"/>
        <v>-3.2460968641406826E-3</v>
      </c>
    </row>
    <row r="2816" spans="1:8" x14ac:dyDescent="0.3">
      <c r="A2816" s="26">
        <v>43231</v>
      </c>
      <c r="B2816" s="27">
        <v>26413.15</v>
      </c>
      <c r="C2816" s="27">
        <v>26173.7</v>
      </c>
      <c r="D2816" s="27">
        <v>26437.25</v>
      </c>
      <c r="E2816" s="27">
        <v>26099.85</v>
      </c>
      <c r="F2816" s="27" t="s">
        <v>2418</v>
      </c>
      <c r="G2816" s="28">
        <v>1.0800000000000001E-2</v>
      </c>
      <c r="H2816">
        <f t="shared" si="49"/>
        <v>9.148496391415838E-3</v>
      </c>
    </row>
    <row r="2817" spans="1:8" x14ac:dyDescent="0.3">
      <c r="A2817" s="19">
        <v>43234</v>
      </c>
      <c r="B2817" s="20">
        <v>26475.15</v>
      </c>
      <c r="C2817" s="20">
        <v>26404.45</v>
      </c>
      <c r="D2817" s="20">
        <v>26565.4</v>
      </c>
      <c r="E2817" s="20">
        <v>26338.05</v>
      </c>
      <c r="F2817" s="20" t="s">
        <v>2419</v>
      </c>
      <c r="G2817" s="21">
        <v>2.3E-3</v>
      </c>
      <c r="H2817">
        <f t="shared" si="49"/>
        <v>2.677578968696592E-3</v>
      </c>
    </row>
    <row r="2818" spans="1:8" x14ac:dyDescent="0.3">
      <c r="A2818" s="26">
        <v>43235</v>
      </c>
      <c r="B2818" s="27">
        <v>26474</v>
      </c>
      <c r="C2818" s="27">
        <v>26494.9</v>
      </c>
      <c r="D2818" s="27">
        <v>26972.05</v>
      </c>
      <c r="E2818" s="27">
        <v>26407.3</v>
      </c>
      <c r="F2818" s="27" t="s">
        <v>2420</v>
      </c>
      <c r="G2818" s="28">
        <v>0</v>
      </c>
      <c r="H2818">
        <f t="shared" si="49"/>
        <v>-7.888310580527367E-4</v>
      </c>
    </row>
    <row r="2819" spans="1:8" x14ac:dyDescent="0.3">
      <c r="A2819" s="19">
        <v>43236</v>
      </c>
      <c r="B2819" s="20">
        <v>26182.15</v>
      </c>
      <c r="C2819" s="20">
        <v>26269.35</v>
      </c>
      <c r="D2819" s="20">
        <v>26428.35</v>
      </c>
      <c r="E2819" s="20">
        <v>26102.15</v>
      </c>
      <c r="F2819" s="20" t="s">
        <v>2421</v>
      </c>
      <c r="G2819" s="21">
        <v>-1.0999999999999999E-2</v>
      </c>
      <c r="H2819">
        <f t="shared" si="49"/>
        <v>-3.3194578472629547E-3</v>
      </c>
    </row>
    <row r="2820" spans="1:8" x14ac:dyDescent="0.3">
      <c r="A2820" s="26">
        <v>43237</v>
      </c>
      <c r="B2820" s="27">
        <v>26073.8</v>
      </c>
      <c r="C2820" s="27">
        <v>26233.200000000001</v>
      </c>
      <c r="D2820" s="27">
        <v>26283.55</v>
      </c>
      <c r="E2820" s="27">
        <v>26012</v>
      </c>
      <c r="F2820" s="27" t="s">
        <v>2422</v>
      </c>
      <c r="G2820" s="28">
        <v>-4.1000000000000003E-3</v>
      </c>
      <c r="H2820">
        <f t="shared" si="49"/>
        <v>-6.076269765030627E-3</v>
      </c>
    </row>
    <row r="2821" spans="1:8" x14ac:dyDescent="0.3">
      <c r="A2821" s="19">
        <v>43238</v>
      </c>
      <c r="B2821" s="20">
        <v>25875.599999999999</v>
      </c>
      <c r="C2821" s="20">
        <v>26025.599999999999</v>
      </c>
      <c r="D2821" s="20">
        <v>26032</v>
      </c>
      <c r="E2821" s="20">
        <v>25839</v>
      </c>
      <c r="F2821" s="20" t="s">
        <v>2423</v>
      </c>
      <c r="G2821" s="21">
        <v>-7.6E-3</v>
      </c>
      <c r="H2821">
        <f t="shared" si="49"/>
        <v>-5.7635558834378464E-3</v>
      </c>
    </row>
    <row r="2822" spans="1:8" x14ac:dyDescent="0.3">
      <c r="A2822" s="26">
        <v>43241</v>
      </c>
      <c r="B2822" s="27">
        <v>25750.799999999999</v>
      </c>
      <c r="C2822" s="27">
        <v>26017.5</v>
      </c>
      <c r="D2822" s="27">
        <v>26066.75</v>
      </c>
      <c r="E2822" s="27">
        <v>25685.35</v>
      </c>
      <c r="F2822" s="27" t="s">
        <v>2424</v>
      </c>
      <c r="G2822" s="28">
        <v>-4.7999999999999996E-3</v>
      </c>
      <c r="H2822">
        <f t="shared" si="49"/>
        <v>-1.025079273565872E-2</v>
      </c>
    </row>
    <row r="2823" spans="1:8" x14ac:dyDescent="0.3">
      <c r="A2823" s="19">
        <v>43242</v>
      </c>
      <c r="B2823" s="20">
        <v>25777.7</v>
      </c>
      <c r="C2823" s="20">
        <v>25780.25</v>
      </c>
      <c r="D2823" s="20">
        <v>25945.65</v>
      </c>
      <c r="E2823" s="20">
        <v>25701.35</v>
      </c>
      <c r="F2823" s="20" t="s">
        <v>2425</v>
      </c>
      <c r="G2823" s="21">
        <v>1E-3</v>
      </c>
      <c r="H2823">
        <f t="shared" ref="H2823:H2886" si="50">(B2823-C2823)/C2823</f>
        <v>-9.8912927531706339E-5</v>
      </c>
    </row>
    <row r="2824" spans="1:8" x14ac:dyDescent="0.3">
      <c r="A2824" s="26">
        <v>43243</v>
      </c>
      <c r="B2824" s="27">
        <v>25684.95</v>
      </c>
      <c r="C2824" s="27">
        <v>25726.95</v>
      </c>
      <c r="D2824" s="27">
        <v>25903.9</v>
      </c>
      <c r="E2824" s="27">
        <v>25622.15</v>
      </c>
      <c r="F2824" s="27" t="s">
        <v>2426</v>
      </c>
      <c r="G2824" s="28">
        <v>-3.5999999999999999E-3</v>
      </c>
      <c r="H2824">
        <f t="shared" si="50"/>
        <v>-1.6325293126468548E-3</v>
      </c>
    </row>
    <row r="2825" spans="1:8" x14ac:dyDescent="0.3">
      <c r="A2825" s="19">
        <v>43244</v>
      </c>
      <c r="B2825" s="20">
        <v>26016.799999999999</v>
      </c>
      <c r="C2825" s="20">
        <v>25722.9</v>
      </c>
      <c r="D2825" s="20">
        <v>26073.1</v>
      </c>
      <c r="E2825" s="20">
        <v>25658.400000000001</v>
      </c>
      <c r="F2825" s="20" t="s">
        <v>2427</v>
      </c>
      <c r="G2825" s="21">
        <v>1.29E-2</v>
      </c>
      <c r="H2825">
        <f t="shared" si="50"/>
        <v>1.1425616862795323E-2</v>
      </c>
    </row>
    <row r="2826" spans="1:8" x14ac:dyDescent="0.3">
      <c r="A2826" s="26">
        <v>43245</v>
      </c>
      <c r="B2826" s="27">
        <v>26273.55</v>
      </c>
      <c r="C2826" s="27">
        <v>26066.75</v>
      </c>
      <c r="D2826" s="27">
        <v>26325.55</v>
      </c>
      <c r="E2826" s="27">
        <v>26031.45</v>
      </c>
      <c r="F2826" s="27" t="s">
        <v>2428</v>
      </c>
      <c r="G2826" s="28">
        <v>9.9000000000000008E-3</v>
      </c>
      <c r="H2826">
        <f t="shared" si="50"/>
        <v>7.9334784735342646E-3</v>
      </c>
    </row>
    <row r="2827" spans="1:8" x14ac:dyDescent="0.3">
      <c r="A2827" s="19">
        <v>43248</v>
      </c>
      <c r="B2827" s="20">
        <v>26614.25</v>
      </c>
      <c r="C2827" s="20">
        <v>26291.65</v>
      </c>
      <c r="D2827" s="20">
        <v>26713.65</v>
      </c>
      <c r="E2827" s="20">
        <v>26273.9</v>
      </c>
      <c r="F2827" s="20" t="s">
        <v>2429</v>
      </c>
      <c r="G2827" s="21">
        <v>1.2999999999999999E-2</v>
      </c>
      <c r="H2827">
        <f t="shared" si="50"/>
        <v>1.2270055321746583E-2</v>
      </c>
    </row>
    <row r="2828" spans="1:8" x14ac:dyDescent="0.3">
      <c r="A2828" s="26">
        <v>43249</v>
      </c>
      <c r="B2828" s="27">
        <v>26254.799999999999</v>
      </c>
      <c r="C2828" s="27">
        <v>26567.25</v>
      </c>
      <c r="D2828" s="27">
        <v>26570.95</v>
      </c>
      <c r="E2828" s="27">
        <v>26221.1</v>
      </c>
      <c r="F2828" s="27" t="s">
        <v>2430</v>
      </c>
      <c r="G2828" s="28">
        <v>-1.35E-2</v>
      </c>
      <c r="H2828">
        <f t="shared" si="50"/>
        <v>-1.1760720435875024E-2</v>
      </c>
    </row>
    <row r="2829" spans="1:8" x14ac:dyDescent="0.3">
      <c r="A2829" s="19">
        <v>43250</v>
      </c>
      <c r="B2829" s="20">
        <v>26327.8</v>
      </c>
      <c r="C2829" s="20">
        <v>26039.9</v>
      </c>
      <c r="D2829" s="20">
        <v>26405.45</v>
      </c>
      <c r="E2829" s="20">
        <v>25980.85</v>
      </c>
      <c r="F2829" s="20" t="s">
        <v>2431</v>
      </c>
      <c r="G2829" s="21">
        <v>2.8E-3</v>
      </c>
      <c r="H2829">
        <f t="shared" si="50"/>
        <v>1.1056110046505471E-2</v>
      </c>
    </row>
    <row r="2830" spans="1:8" x14ac:dyDescent="0.3">
      <c r="A2830" s="26">
        <v>43251</v>
      </c>
      <c r="B2830" s="27">
        <v>26956.2</v>
      </c>
      <c r="C2830" s="27">
        <v>26587</v>
      </c>
      <c r="D2830" s="27">
        <v>27164.55</v>
      </c>
      <c r="E2830" s="27">
        <v>26354.55</v>
      </c>
      <c r="F2830" s="27" t="s">
        <v>2432</v>
      </c>
      <c r="G2830" s="28">
        <v>2.3900000000000001E-2</v>
      </c>
      <c r="H2830">
        <f t="shared" si="50"/>
        <v>1.388648587655624E-2</v>
      </c>
    </row>
    <row r="2831" spans="1:8" x14ac:dyDescent="0.3">
      <c r="A2831" s="19">
        <v>43252</v>
      </c>
      <c r="B2831" s="20">
        <v>26692.799999999999</v>
      </c>
      <c r="C2831" s="20">
        <v>26913.4</v>
      </c>
      <c r="D2831" s="20">
        <v>26996.799999999999</v>
      </c>
      <c r="E2831" s="20">
        <v>26658.55</v>
      </c>
      <c r="F2831" s="20" t="s">
        <v>2433</v>
      </c>
      <c r="G2831" s="21">
        <v>-9.7999999999999997E-3</v>
      </c>
      <c r="H2831">
        <f t="shared" si="50"/>
        <v>-8.1966603996522988E-3</v>
      </c>
    </row>
    <row r="2832" spans="1:8" x14ac:dyDescent="0.3">
      <c r="A2832" s="26">
        <v>43255</v>
      </c>
      <c r="B2832" s="27">
        <v>26257.55</v>
      </c>
      <c r="C2832" s="27">
        <v>27023.7</v>
      </c>
      <c r="D2832" s="27">
        <v>27047.55</v>
      </c>
      <c r="E2832" s="27">
        <v>26205.9</v>
      </c>
      <c r="F2832" s="27" t="s">
        <v>2434</v>
      </c>
      <c r="G2832" s="28">
        <v>-1.6299999999999999E-2</v>
      </c>
      <c r="H2832" s="15">
        <f t="shared" si="50"/>
        <v>-2.8351040013025658E-2</v>
      </c>
    </row>
    <row r="2833" spans="1:8" x14ac:dyDescent="0.3">
      <c r="A2833" s="19">
        <v>43256</v>
      </c>
      <c r="B2833" s="20">
        <v>26251</v>
      </c>
      <c r="C2833" s="20">
        <v>26263</v>
      </c>
      <c r="D2833" s="20">
        <v>26342.400000000001</v>
      </c>
      <c r="E2833" s="20">
        <v>26069.55</v>
      </c>
      <c r="F2833" s="20" t="s">
        <v>2435</v>
      </c>
      <c r="G2833" s="21">
        <v>-2.0000000000000001E-4</v>
      </c>
      <c r="H2833">
        <f t="shared" si="50"/>
        <v>-4.5691657464874539E-4</v>
      </c>
    </row>
    <row r="2834" spans="1:8" x14ac:dyDescent="0.3">
      <c r="A2834" s="26">
        <v>43257</v>
      </c>
      <c r="B2834" s="27">
        <v>26367.599999999999</v>
      </c>
      <c r="C2834" s="27">
        <v>26266.9</v>
      </c>
      <c r="D2834" s="27">
        <v>26425.200000000001</v>
      </c>
      <c r="E2834" s="27">
        <v>26147.8</v>
      </c>
      <c r="F2834" s="27" t="s">
        <v>2436</v>
      </c>
      <c r="G2834" s="28">
        <v>4.4000000000000003E-3</v>
      </c>
      <c r="H2834">
        <f t="shared" si="50"/>
        <v>3.833722289268893E-3</v>
      </c>
    </row>
    <row r="2835" spans="1:8" x14ac:dyDescent="0.3">
      <c r="A2835" s="19">
        <v>43258</v>
      </c>
      <c r="B2835" s="20">
        <v>26517.8</v>
      </c>
      <c r="C2835" s="20">
        <v>26577.95</v>
      </c>
      <c r="D2835" s="20">
        <v>26766.95</v>
      </c>
      <c r="E2835" s="20">
        <v>26483.9</v>
      </c>
      <c r="F2835" s="20" t="s">
        <v>2437</v>
      </c>
      <c r="G2835" s="21">
        <v>5.7000000000000002E-3</v>
      </c>
      <c r="H2835">
        <f t="shared" si="50"/>
        <v>-2.2631542312330881E-3</v>
      </c>
    </row>
    <row r="2836" spans="1:8" x14ac:dyDescent="0.3">
      <c r="A2836" s="26">
        <v>43259</v>
      </c>
      <c r="B2836" s="27">
        <v>26451.35</v>
      </c>
      <c r="C2836" s="27">
        <v>26457.25</v>
      </c>
      <c r="D2836" s="27">
        <v>26481</v>
      </c>
      <c r="E2836" s="27">
        <v>26284.2</v>
      </c>
      <c r="F2836" s="27" t="s">
        <v>2438</v>
      </c>
      <c r="G2836" s="28">
        <v>-2.5000000000000001E-3</v>
      </c>
      <c r="H2836">
        <f t="shared" si="50"/>
        <v>-2.2300125674442565E-4</v>
      </c>
    </row>
    <row r="2837" spans="1:8" x14ac:dyDescent="0.3">
      <c r="A2837" s="19">
        <v>43262</v>
      </c>
      <c r="B2837" s="20">
        <v>26453.55</v>
      </c>
      <c r="C2837" s="20">
        <v>26473.200000000001</v>
      </c>
      <c r="D2837" s="20">
        <v>26653</v>
      </c>
      <c r="E2837" s="20">
        <v>26421.95</v>
      </c>
      <c r="F2837" s="20" t="s">
        <v>2439</v>
      </c>
      <c r="G2837" s="21">
        <v>1E-4</v>
      </c>
      <c r="H2837">
        <f t="shared" si="50"/>
        <v>-7.4226009700381721E-4</v>
      </c>
    </row>
    <row r="2838" spans="1:8" x14ac:dyDescent="0.3">
      <c r="A2838" s="26">
        <v>43263</v>
      </c>
      <c r="B2838" s="27">
        <v>26607.1</v>
      </c>
      <c r="C2838" s="27">
        <v>26566.6</v>
      </c>
      <c r="D2838" s="27">
        <v>26656.45</v>
      </c>
      <c r="E2838" s="27">
        <v>26449.85</v>
      </c>
      <c r="F2838" s="27" t="s">
        <v>2440</v>
      </c>
      <c r="G2838" s="28">
        <v>5.7999999999999996E-3</v>
      </c>
      <c r="H2838">
        <f t="shared" si="50"/>
        <v>1.5244705758358241E-3</v>
      </c>
    </row>
    <row r="2839" spans="1:8" x14ac:dyDescent="0.3">
      <c r="A2839" s="19">
        <v>43264</v>
      </c>
      <c r="B2839" s="20">
        <v>26642.799999999999</v>
      </c>
      <c r="C2839" s="20">
        <v>26721.95</v>
      </c>
      <c r="D2839" s="20">
        <v>26765.45</v>
      </c>
      <c r="E2839" s="20">
        <v>26598.2</v>
      </c>
      <c r="F2839" s="20" t="s">
        <v>2441</v>
      </c>
      <c r="G2839" s="21">
        <v>1.2999999999999999E-3</v>
      </c>
      <c r="H2839">
        <f t="shared" si="50"/>
        <v>-2.9619844360161385E-3</v>
      </c>
    </row>
    <row r="2840" spans="1:8" x14ac:dyDescent="0.3">
      <c r="A2840" s="26">
        <v>43265</v>
      </c>
      <c r="B2840" s="27">
        <v>26562.25</v>
      </c>
      <c r="C2840" s="27">
        <v>26612.3</v>
      </c>
      <c r="D2840" s="27">
        <v>26623.25</v>
      </c>
      <c r="E2840" s="27">
        <v>26503.1</v>
      </c>
      <c r="F2840" s="27" t="s">
        <v>2442</v>
      </c>
      <c r="G2840" s="28">
        <v>-3.0000000000000001E-3</v>
      </c>
      <c r="H2840">
        <f t="shared" si="50"/>
        <v>-1.8807092960773505E-3</v>
      </c>
    </row>
    <row r="2841" spans="1:8" x14ac:dyDescent="0.3">
      <c r="A2841" s="19">
        <v>43266</v>
      </c>
      <c r="B2841" s="20">
        <v>26417.4</v>
      </c>
      <c r="C2841" s="20">
        <v>26513.7</v>
      </c>
      <c r="D2841" s="20">
        <v>26586.400000000001</v>
      </c>
      <c r="E2841" s="20">
        <v>26344.95</v>
      </c>
      <c r="F2841" s="20" t="s">
        <v>2443</v>
      </c>
      <c r="G2841" s="21">
        <v>-5.4999999999999997E-3</v>
      </c>
      <c r="H2841">
        <f t="shared" si="50"/>
        <v>-3.6320845449710629E-3</v>
      </c>
    </row>
    <row r="2842" spans="1:8" x14ac:dyDescent="0.3">
      <c r="A2842" s="26">
        <v>43269</v>
      </c>
      <c r="B2842" s="27">
        <v>26409.3</v>
      </c>
      <c r="C2842" s="27">
        <v>26444.3</v>
      </c>
      <c r="D2842" s="27">
        <v>26477.5</v>
      </c>
      <c r="E2842" s="27">
        <v>26322.45</v>
      </c>
      <c r="F2842" s="27" t="s">
        <v>2444</v>
      </c>
      <c r="G2842" s="28">
        <v>-2.9999999999999997E-4</v>
      </c>
      <c r="H2842">
        <f t="shared" si="50"/>
        <v>-1.3235366411665274E-3</v>
      </c>
    </row>
    <row r="2843" spans="1:8" x14ac:dyDescent="0.3">
      <c r="A2843" s="19">
        <v>43270</v>
      </c>
      <c r="B2843" s="20">
        <v>26265.75</v>
      </c>
      <c r="C2843" s="20">
        <v>26448.1</v>
      </c>
      <c r="D2843" s="20">
        <v>26448.1</v>
      </c>
      <c r="E2843" s="20">
        <v>26224.75</v>
      </c>
      <c r="F2843" s="20" t="s">
        <v>2445</v>
      </c>
      <c r="G2843" s="21">
        <v>-5.4000000000000003E-3</v>
      </c>
      <c r="H2843">
        <f t="shared" si="50"/>
        <v>-6.8946351533758022E-3</v>
      </c>
    </row>
    <row r="2844" spans="1:8" x14ac:dyDescent="0.3">
      <c r="A2844" s="26">
        <v>43271</v>
      </c>
      <c r="B2844" s="27">
        <v>26557.7</v>
      </c>
      <c r="C2844" s="27">
        <v>26320.45</v>
      </c>
      <c r="D2844" s="27">
        <v>26574.75</v>
      </c>
      <c r="E2844" s="27">
        <v>26309.95</v>
      </c>
      <c r="F2844" s="27" t="s">
        <v>2446</v>
      </c>
      <c r="G2844" s="28">
        <v>1.11E-2</v>
      </c>
      <c r="H2844">
        <f t="shared" si="50"/>
        <v>9.0139036376657693E-3</v>
      </c>
    </row>
    <row r="2845" spans="1:8" x14ac:dyDescent="0.3">
      <c r="A2845" s="19">
        <v>43272</v>
      </c>
      <c r="B2845" s="20">
        <v>26496.95</v>
      </c>
      <c r="C2845" s="20">
        <v>26645.3</v>
      </c>
      <c r="D2845" s="20">
        <v>26682.95</v>
      </c>
      <c r="E2845" s="20">
        <v>26454.95</v>
      </c>
      <c r="F2845" s="20" t="s">
        <v>2447</v>
      </c>
      <c r="G2845" s="21">
        <v>-2.3E-3</v>
      </c>
      <c r="H2845">
        <f t="shared" si="50"/>
        <v>-5.567586028305125E-3</v>
      </c>
    </row>
    <row r="2846" spans="1:8" x14ac:dyDescent="0.3">
      <c r="A2846" s="26">
        <v>43273</v>
      </c>
      <c r="B2846" s="27">
        <v>26766.85</v>
      </c>
      <c r="C2846" s="27">
        <v>26518.400000000001</v>
      </c>
      <c r="D2846" s="27">
        <v>26806.55</v>
      </c>
      <c r="E2846" s="27">
        <v>26364.25</v>
      </c>
      <c r="F2846" s="27" t="s">
        <v>2448</v>
      </c>
      <c r="G2846" s="28">
        <v>1.0200000000000001E-2</v>
      </c>
      <c r="H2846">
        <f t="shared" si="50"/>
        <v>9.3689664534812468E-3</v>
      </c>
    </row>
    <row r="2847" spans="1:8" x14ac:dyDescent="0.3">
      <c r="A2847" s="19">
        <v>43276</v>
      </c>
      <c r="B2847" s="20">
        <v>26609.7</v>
      </c>
      <c r="C2847" s="20">
        <v>26718.15</v>
      </c>
      <c r="D2847" s="20">
        <v>26804.9</v>
      </c>
      <c r="E2847" s="20">
        <v>26573</v>
      </c>
      <c r="F2847" s="20" t="s">
        <v>2449</v>
      </c>
      <c r="G2847" s="21">
        <v>-5.8999999999999999E-3</v>
      </c>
      <c r="H2847">
        <f t="shared" si="50"/>
        <v>-4.0590385187597462E-3</v>
      </c>
    </row>
    <row r="2848" spans="1:8" x14ac:dyDescent="0.3">
      <c r="A2848" s="26">
        <v>43277</v>
      </c>
      <c r="B2848" s="27">
        <v>26601.7</v>
      </c>
      <c r="C2848" s="27">
        <v>26495.65</v>
      </c>
      <c r="D2848" s="27">
        <v>26712.6</v>
      </c>
      <c r="E2848" s="27">
        <v>26479.65</v>
      </c>
      <c r="F2848" s="27" t="s">
        <v>2450</v>
      </c>
      <c r="G2848" s="28">
        <v>-2.9999999999999997E-4</v>
      </c>
      <c r="H2848">
        <f t="shared" si="50"/>
        <v>4.0025438137958214E-3</v>
      </c>
    </row>
    <row r="2849" spans="1:8" x14ac:dyDescent="0.3">
      <c r="A2849" s="19">
        <v>43278</v>
      </c>
      <c r="B2849" s="20">
        <v>26423.4</v>
      </c>
      <c r="C2849" s="20">
        <v>26616.3</v>
      </c>
      <c r="D2849" s="20">
        <v>26634.3</v>
      </c>
      <c r="E2849" s="20">
        <v>26336.5</v>
      </c>
      <c r="F2849" s="20" t="s">
        <v>2451</v>
      </c>
      <c r="G2849" s="21">
        <v>-6.7000000000000002E-3</v>
      </c>
      <c r="H2849">
        <f t="shared" si="50"/>
        <v>-7.2474385996550168E-3</v>
      </c>
    </row>
    <row r="2850" spans="1:8" x14ac:dyDescent="0.3">
      <c r="A2850" s="26">
        <v>43279</v>
      </c>
      <c r="B2850" s="27">
        <v>26324.6</v>
      </c>
      <c r="C2850" s="27">
        <v>26398.1</v>
      </c>
      <c r="D2850" s="27">
        <v>26487.85</v>
      </c>
      <c r="E2850" s="27">
        <v>26161</v>
      </c>
      <c r="F2850" s="27" t="s">
        <v>2452</v>
      </c>
      <c r="G2850" s="28">
        <v>-3.7000000000000002E-3</v>
      </c>
      <c r="H2850">
        <f t="shared" si="50"/>
        <v>-2.7842912936915914E-3</v>
      </c>
    </row>
    <row r="2851" spans="1:8" x14ac:dyDescent="0.3">
      <c r="A2851" s="19">
        <v>43280</v>
      </c>
      <c r="B2851" s="20">
        <v>26364.2</v>
      </c>
      <c r="C2851" s="20">
        <v>26312.7</v>
      </c>
      <c r="D2851" s="20">
        <v>26465</v>
      </c>
      <c r="E2851" s="20">
        <v>26291.35</v>
      </c>
      <c r="F2851" s="20" t="s">
        <v>2453</v>
      </c>
      <c r="G2851" s="21">
        <v>1.5E-3</v>
      </c>
      <c r="H2851">
        <f t="shared" si="50"/>
        <v>1.957229778776028E-3</v>
      </c>
    </row>
    <row r="2852" spans="1:8" x14ac:dyDescent="0.3">
      <c r="A2852" s="26">
        <v>43283</v>
      </c>
      <c r="B2852" s="27">
        <v>26230.3</v>
      </c>
      <c r="C2852" s="27">
        <v>26364.45</v>
      </c>
      <c r="D2852" s="27">
        <v>26371.599999999999</v>
      </c>
      <c r="E2852" s="27">
        <v>26060.6</v>
      </c>
      <c r="F2852" s="27" t="s">
        <v>2454</v>
      </c>
      <c r="G2852" s="28">
        <v>-5.1000000000000004E-3</v>
      </c>
      <c r="H2852">
        <f t="shared" si="50"/>
        <v>-5.0882912406669378E-3</v>
      </c>
    </row>
    <row r="2853" spans="1:8" x14ac:dyDescent="0.3">
      <c r="A2853" s="19">
        <v>43284</v>
      </c>
      <c r="B2853" s="20">
        <v>26204.1</v>
      </c>
      <c r="C2853" s="20">
        <v>26210.1</v>
      </c>
      <c r="D2853" s="20">
        <v>26316.1</v>
      </c>
      <c r="E2853" s="20">
        <v>26142</v>
      </c>
      <c r="F2853" s="20" t="s">
        <v>2455</v>
      </c>
      <c r="G2853" s="21">
        <v>-1E-3</v>
      </c>
      <c r="H2853">
        <f t="shared" si="50"/>
        <v>-2.2891938603820664E-4</v>
      </c>
    </row>
    <row r="2854" spans="1:8" x14ac:dyDescent="0.3">
      <c r="A2854" s="26">
        <v>43285</v>
      </c>
      <c r="B2854" s="27">
        <v>26433.95</v>
      </c>
      <c r="C2854" s="27">
        <v>26249.25</v>
      </c>
      <c r="D2854" s="27">
        <v>26480.5</v>
      </c>
      <c r="E2854" s="27">
        <v>26132.9</v>
      </c>
      <c r="F2854" s="27" t="s">
        <v>2456</v>
      </c>
      <c r="G2854" s="28">
        <v>8.8000000000000005E-3</v>
      </c>
      <c r="H2854">
        <f t="shared" si="50"/>
        <v>7.0363915159481023E-3</v>
      </c>
    </row>
    <row r="2855" spans="1:8" x14ac:dyDescent="0.3">
      <c r="A2855" s="19">
        <v>43286</v>
      </c>
      <c r="B2855" s="20">
        <v>26503.3</v>
      </c>
      <c r="C2855" s="20">
        <v>26481.55</v>
      </c>
      <c r="D2855" s="20">
        <v>26598.45</v>
      </c>
      <c r="E2855" s="20">
        <v>26415.200000000001</v>
      </c>
      <c r="F2855" s="20" t="s">
        <v>2457</v>
      </c>
      <c r="G2855" s="21">
        <v>2.5999999999999999E-3</v>
      </c>
      <c r="H2855">
        <f t="shared" si="50"/>
        <v>8.2132654621802734E-4</v>
      </c>
    </row>
    <row r="2856" spans="1:8" x14ac:dyDescent="0.3">
      <c r="A2856" s="26">
        <v>43287</v>
      </c>
      <c r="B2856" s="27">
        <v>26493.85</v>
      </c>
      <c r="C2856" s="27">
        <v>26427.55</v>
      </c>
      <c r="D2856" s="27">
        <v>26609.85</v>
      </c>
      <c r="E2856" s="27">
        <v>26410</v>
      </c>
      <c r="F2856" s="27" t="s">
        <v>2458</v>
      </c>
      <c r="G2856" s="28">
        <v>-4.0000000000000002E-4</v>
      </c>
      <c r="H2856">
        <f t="shared" si="50"/>
        <v>2.5087456082761844E-3</v>
      </c>
    </row>
    <row r="2857" spans="1:8" x14ac:dyDescent="0.3">
      <c r="A2857" s="19">
        <v>43290</v>
      </c>
      <c r="B2857" s="20">
        <v>26753.3</v>
      </c>
      <c r="C2857" s="20">
        <v>26642.35</v>
      </c>
      <c r="D2857" s="20">
        <v>26781.200000000001</v>
      </c>
      <c r="E2857" s="20">
        <v>26611.55</v>
      </c>
      <c r="F2857" s="20" t="s">
        <v>2459</v>
      </c>
      <c r="G2857" s="21">
        <v>9.7999999999999997E-3</v>
      </c>
      <c r="H2857">
        <f t="shared" si="50"/>
        <v>4.1644224327058513E-3</v>
      </c>
    </row>
    <row r="2858" spans="1:8" x14ac:dyDescent="0.3">
      <c r="A2858" s="26">
        <v>43291</v>
      </c>
      <c r="B2858" s="27">
        <v>26894.55</v>
      </c>
      <c r="C2858" s="27">
        <v>26844.55</v>
      </c>
      <c r="D2858" s="27">
        <v>26939.55</v>
      </c>
      <c r="E2858" s="27">
        <v>26778.5</v>
      </c>
      <c r="F2858" s="27" t="s">
        <v>2460</v>
      </c>
      <c r="G2858" s="28">
        <v>5.3E-3</v>
      </c>
      <c r="H2858">
        <f t="shared" si="50"/>
        <v>1.8625754575882256E-3</v>
      </c>
    </row>
    <row r="2859" spans="1:8" x14ac:dyDescent="0.3">
      <c r="A2859" s="19">
        <v>43292</v>
      </c>
      <c r="B2859" s="20">
        <v>26816.2</v>
      </c>
      <c r="C2859" s="20">
        <v>26900.65</v>
      </c>
      <c r="D2859" s="20">
        <v>26938.85</v>
      </c>
      <c r="E2859" s="20">
        <v>26774.6</v>
      </c>
      <c r="F2859" s="20" t="s">
        <v>2461</v>
      </c>
      <c r="G2859" s="21">
        <v>-2.8999999999999998E-3</v>
      </c>
      <c r="H2859">
        <f t="shared" si="50"/>
        <v>-3.139329347060414E-3</v>
      </c>
    </row>
    <row r="2860" spans="1:8" x14ac:dyDescent="0.3">
      <c r="A2860" s="26">
        <v>43293</v>
      </c>
      <c r="B2860" s="27">
        <v>27026.55</v>
      </c>
      <c r="C2860" s="27">
        <v>26937.5</v>
      </c>
      <c r="D2860" s="27">
        <v>27164.799999999999</v>
      </c>
      <c r="E2860" s="27">
        <v>26936.05</v>
      </c>
      <c r="F2860" s="27" t="s">
        <v>2462</v>
      </c>
      <c r="G2860" s="28">
        <v>7.7999999999999996E-3</v>
      </c>
      <c r="H2860">
        <f t="shared" si="50"/>
        <v>3.3058004640370959E-3</v>
      </c>
    </row>
    <row r="2861" spans="1:8" x14ac:dyDescent="0.3">
      <c r="A2861" s="19">
        <v>43294</v>
      </c>
      <c r="B2861" s="20">
        <v>26935.95</v>
      </c>
      <c r="C2861" s="20">
        <v>27046.85</v>
      </c>
      <c r="D2861" s="20">
        <v>27102.35</v>
      </c>
      <c r="E2861" s="20">
        <v>26902.3</v>
      </c>
      <c r="F2861" s="20" t="s">
        <v>2463</v>
      </c>
      <c r="G2861" s="21">
        <v>-3.3999999999999998E-3</v>
      </c>
      <c r="H2861">
        <f t="shared" si="50"/>
        <v>-4.1002926403628454E-3</v>
      </c>
    </row>
    <row r="2862" spans="1:8" x14ac:dyDescent="0.3">
      <c r="A2862" s="26">
        <v>43297</v>
      </c>
      <c r="B2862" s="27">
        <v>26679.8</v>
      </c>
      <c r="C2862" s="27">
        <v>26914.5</v>
      </c>
      <c r="D2862" s="27">
        <v>26939.05</v>
      </c>
      <c r="E2862" s="27">
        <v>26643.95</v>
      </c>
      <c r="F2862" s="27" t="s">
        <v>2464</v>
      </c>
      <c r="G2862" s="28">
        <v>-9.4999999999999998E-3</v>
      </c>
      <c r="H2862">
        <f t="shared" si="50"/>
        <v>-8.7202065800962569E-3</v>
      </c>
    </row>
    <row r="2863" spans="1:8" x14ac:dyDescent="0.3">
      <c r="A2863" s="19">
        <v>43298</v>
      </c>
      <c r="B2863" s="20">
        <v>27008.1</v>
      </c>
      <c r="C2863" s="20">
        <v>26662.85</v>
      </c>
      <c r="D2863" s="20">
        <v>27041.35</v>
      </c>
      <c r="E2863" s="20">
        <v>26653.65</v>
      </c>
      <c r="F2863" s="20" t="s">
        <v>2465</v>
      </c>
      <c r="G2863" s="21">
        <v>1.23E-2</v>
      </c>
      <c r="H2863">
        <f t="shared" si="50"/>
        <v>1.2948728286736039E-2</v>
      </c>
    </row>
    <row r="2864" spans="1:8" x14ac:dyDescent="0.3">
      <c r="A2864" s="26">
        <v>43299</v>
      </c>
      <c r="B2864" s="27">
        <v>26880.9</v>
      </c>
      <c r="C2864" s="27">
        <v>27107.35</v>
      </c>
      <c r="D2864" s="27">
        <v>27187.15</v>
      </c>
      <c r="E2864" s="27">
        <v>26834.45</v>
      </c>
      <c r="F2864" s="27" t="s">
        <v>2466</v>
      </c>
      <c r="G2864" s="28">
        <v>-4.7000000000000002E-3</v>
      </c>
      <c r="H2864">
        <f t="shared" si="50"/>
        <v>-8.3538228561625214E-3</v>
      </c>
    </row>
    <row r="2865" spans="1:8" x14ac:dyDescent="0.3">
      <c r="A2865" s="19">
        <v>43300</v>
      </c>
      <c r="B2865" s="20">
        <v>26789.65</v>
      </c>
      <c r="C2865" s="20">
        <v>26960.2</v>
      </c>
      <c r="D2865" s="20">
        <v>27025.45</v>
      </c>
      <c r="E2865" s="20">
        <v>26730.1</v>
      </c>
      <c r="F2865" s="20" t="s">
        <v>2467</v>
      </c>
      <c r="G2865" s="21">
        <v>-3.3999999999999998E-3</v>
      </c>
      <c r="H2865">
        <f t="shared" si="50"/>
        <v>-6.3259916469462123E-3</v>
      </c>
    </row>
    <row r="2866" spans="1:8" x14ac:dyDescent="0.3">
      <c r="A2866" s="26">
        <v>43301</v>
      </c>
      <c r="B2866" s="27">
        <v>26873.200000000001</v>
      </c>
      <c r="C2866" s="27">
        <v>26764.400000000001</v>
      </c>
      <c r="D2866" s="27">
        <v>26946.55</v>
      </c>
      <c r="E2866" s="27">
        <v>26718.6</v>
      </c>
      <c r="F2866" s="27" t="s">
        <v>2271</v>
      </c>
      <c r="G2866" s="28">
        <v>3.0999999999999999E-3</v>
      </c>
      <c r="H2866">
        <f t="shared" si="50"/>
        <v>4.0651014033566699E-3</v>
      </c>
    </row>
    <row r="2867" spans="1:8" x14ac:dyDescent="0.3">
      <c r="A2867" s="19">
        <v>43304</v>
      </c>
      <c r="B2867" s="20">
        <v>27008.15</v>
      </c>
      <c r="C2867" s="20">
        <v>26701.3</v>
      </c>
      <c r="D2867" s="20">
        <v>27040.1</v>
      </c>
      <c r="E2867" s="20">
        <v>26671.35</v>
      </c>
      <c r="F2867" s="20" t="s">
        <v>2468</v>
      </c>
      <c r="G2867" s="21">
        <v>5.0000000000000001E-3</v>
      </c>
      <c r="H2867">
        <f t="shared" si="50"/>
        <v>1.1491949830158164E-2</v>
      </c>
    </row>
    <row r="2868" spans="1:8" x14ac:dyDescent="0.3">
      <c r="A2868" s="26">
        <v>43305</v>
      </c>
      <c r="B2868" s="27">
        <v>26974.400000000001</v>
      </c>
      <c r="C2868" s="27">
        <v>26984.15</v>
      </c>
      <c r="D2868" s="27">
        <v>27128</v>
      </c>
      <c r="E2868" s="27">
        <v>26868.15</v>
      </c>
      <c r="F2868" s="27" t="s">
        <v>2469</v>
      </c>
      <c r="G2868" s="28">
        <v>-1.1999999999999999E-3</v>
      </c>
      <c r="H2868">
        <f t="shared" si="50"/>
        <v>-3.6132322122431131E-4</v>
      </c>
    </row>
    <row r="2869" spans="1:8" x14ac:dyDescent="0.3">
      <c r="A2869" s="19">
        <v>43306</v>
      </c>
      <c r="B2869" s="20">
        <v>27031.3</v>
      </c>
      <c r="C2869" s="20">
        <v>26992.55</v>
      </c>
      <c r="D2869" s="20">
        <v>27074</v>
      </c>
      <c r="E2869" s="20">
        <v>26939.35</v>
      </c>
      <c r="F2869" s="20" t="s">
        <v>2470</v>
      </c>
      <c r="G2869" s="21">
        <v>2.0999999999999999E-3</v>
      </c>
      <c r="H2869">
        <f t="shared" si="50"/>
        <v>1.4355812992844323E-3</v>
      </c>
    </row>
    <row r="2870" spans="1:8" x14ac:dyDescent="0.3">
      <c r="A2870" s="26">
        <v>43307</v>
      </c>
      <c r="B2870" s="27">
        <v>27406.400000000001</v>
      </c>
      <c r="C2870" s="27">
        <v>27054.7</v>
      </c>
      <c r="D2870" s="27">
        <v>27455.1</v>
      </c>
      <c r="E2870" s="27">
        <v>27045.05</v>
      </c>
      <c r="F2870" s="27" t="s">
        <v>2471</v>
      </c>
      <c r="G2870" s="28">
        <v>1.3899999999999999E-2</v>
      </c>
      <c r="H2870">
        <f t="shared" si="50"/>
        <v>1.2999589720085631E-2</v>
      </c>
    </row>
    <row r="2871" spans="1:8" x14ac:dyDescent="0.3">
      <c r="A2871" s="19">
        <v>43308</v>
      </c>
      <c r="B2871" s="20">
        <v>27634.400000000001</v>
      </c>
      <c r="C2871" s="20">
        <v>27497.8</v>
      </c>
      <c r="D2871" s="20">
        <v>27661.05</v>
      </c>
      <c r="E2871" s="20">
        <v>27455</v>
      </c>
      <c r="F2871" s="20" t="s">
        <v>2472</v>
      </c>
      <c r="G2871" s="21">
        <v>8.3000000000000001E-3</v>
      </c>
      <c r="H2871">
        <f t="shared" si="50"/>
        <v>4.9676701408840774E-3</v>
      </c>
    </row>
    <row r="2872" spans="1:8" x14ac:dyDescent="0.3">
      <c r="A2872" s="26">
        <v>43311</v>
      </c>
      <c r="B2872" s="27">
        <v>27842.6</v>
      </c>
      <c r="C2872" s="27">
        <v>27767.65</v>
      </c>
      <c r="D2872" s="27">
        <v>27873.7</v>
      </c>
      <c r="E2872" s="27">
        <v>27607.95</v>
      </c>
      <c r="F2872" s="27" t="s">
        <v>2473</v>
      </c>
      <c r="G2872" s="28">
        <v>7.4999999999999997E-3</v>
      </c>
      <c r="H2872">
        <f t="shared" si="50"/>
        <v>2.6991841225309701E-3</v>
      </c>
    </row>
    <row r="2873" spans="1:8" x14ac:dyDescent="0.3">
      <c r="A2873" s="19">
        <v>43312</v>
      </c>
      <c r="B2873" s="20">
        <v>27764.15</v>
      </c>
      <c r="C2873" s="20">
        <v>27797.200000000001</v>
      </c>
      <c r="D2873" s="20">
        <v>27839.200000000001</v>
      </c>
      <c r="E2873" s="20">
        <v>27651.3</v>
      </c>
      <c r="F2873" s="20" t="s">
        <v>2474</v>
      </c>
      <c r="G2873" s="21">
        <v>-2.8E-3</v>
      </c>
      <c r="H2873">
        <f t="shared" si="50"/>
        <v>-1.1889686731037397E-3</v>
      </c>
    </row>
    <row r="2874" spans="1:8" x14ac:dyDescent="0.3">
      <c r="A2874" s="26">
        <v>43313</v>
      </c>
      <c r="B2874" s="27">
        <v>27596.6</v>
      </c>
      <c r="C2874" s="27">
        <v>27684.799999999999</v>
      </c>
      <c r="D2874" s="27">
        <v>27820.15</v>
      </c>
      <c r="E2874" s="27">
        <v>27477.9</v>
      </c>
      <c r="F2874" s="27" t="s">
        <v>2475</v>
      </c>
      <c r="G2874" s="28">
        <v>-6.0000000000000001E-3</v>
      </c>
      <c r="H2874">
        <f t="shared" si="50"/>
        <v>-3.1858637230538322E-3</v>
      </c>
    </row>
    <row r="2875" spans="1:8" x14ac:dyDescent="0.3">
      <c r="A2875" s="19">
        <v>43314</v>
      </c>
      <c r="B2875" s="20">
        <v>27355.95</v>
      </c>
      <c r="C2875" s="20">
        <v>27469.5</v>
      </c>
      <c r="D2875" s="20">
        <v>27487.9</v>
      </c>
      <c r="E2875" s="20">
        <v>27327.95</v>
      </c>
      <c r="F2875" s="20" t="s">
        <v>2476</v>
      </c>
      <c r="G2875" s="21">
        <v>-8.6999999999999994E-3</v>
      </c>
      <c r="H2875">
        <f t="shared" si="50"/>
        <v>-4.1336755310434946E-3</v>
      </c>
    </row>
    <row r="2876" spans="1:8" x14ac:dyDescent="0.3">
      <c r="A2876" s="26">
        <v>43315</v>
      </c>
      <c r="B2876" s="27">
        <v>27695.5</v>
      </c>
      <c r="C2876" s="27">
        <v>27471.95</v>
      </c>
      <c r="D2876" s="27">
        <v>27723</v>
      </c>
      <c r="E2876" s="27">
        <v>27448.15</v>
      </c>
      <c r="F2876" s="27" t="s">
        <v>2477</v>
      </c>
      <c r="G2876" s="28">
        <v>1.24E-2</v>
      </c>
      <c r="H2876">
        <f t="shared" si="50"/>
        <v>8.1373910479598018E-3</v>
      </c>
    </row>
    <row r="2877" spans="1:8" x14ac:dyDescent="0.3">
      <c r="A2877" s="19">
        <v>43318</v>
      </c>
      <c r="B2877" s="20">
        <v>27898.5</v>
      </c>
      <c r="C2877" s="20">
        <v>27769.55</v>
      </c>
      <c r="D2877" s="20">
        <v>27994</v>
      </c>
      <c r="E2877" s="20">
        <v>27766.05</v>
      </c>
      <c r="F2877" s="20" t="s">
        <v>2478</v>
      </c>
      <c r="G2877" s="21">
        <v>7.3000000000000001E-3</v>
      </c>
      <c r="H2877">
        <f t="shared" si="50"/>
        <v>4.6435754270415163E-3</v>
      </c>
    </row>
    <row r="2878" spans="1:8" x14ac:dyDescent="0.3">
      <c r="A2878" s="26">
        <v>43319</v>
      </c>
      <c r="B2878" s="27">
        <v>27875.9</v>
      </c>
      <c r="C2878" s="27">
        <v>27972.95</v>
      </c>
      <c r="D2878" s="27">
        <v>27988.2</v>
      </c>
      <c r="E2878" s="27">
        <v>27827.3</v>
      </c>
      <c r="F2878" s="27" t="s">
        <v>2479</v>
      </c>
      <c r="G2878" s="28">
        <v>-8.0000000000000004E-4</v>
      </c>
      <c r="H2878">
        <f t="shared" si="50"/>
        <v>-3.4694231391397502E-3</v>
      </c>
    </row>
    <row r="2879" spans="1:8" x14ac:dyDescent="0.3">
      <c r="A2879" s="19">
        <v>43320</v>
      </c>
      <c r="B2879" s="20">
        <v>28062.45</v>
      </c>
      <c r="C2879" s="20">
        <v>27930.55</v>
      </c>
      <c r="D2879" s="20">
        <v>28128.65</v>
      </c>
      <c r="E2879" s="20">
        <v>27858.75</v>
      </c>
      <c r="F2879" s="20" t="s">
        <v>2480</v>
      </c>
      <c r="G2879" s="21">
        <v>6.7000000000000002E-3</v>
      </c>
      <c r="H2879">
        <f t="shared" si="50"/>
        <v>4.72242759272558E-3</v>
      </c>
    </row>
    <row r="2880" spans="1:8" x14ac:dyDescent="0.3">
      <c r="A2880" s="26">
        <v>43321</v>
      </c>
      <c r="B2880" s="27">
        <v>28320</v>
      </c>
      <c r="C2880" s="27">
        <v>28173.65</v>
      </c>
      <c r="D2880" s="27">
        <v>28363.4</v>
      </c>
      <c r="E2880" s="27">
        <v>28132</v>
      </c>
      <c r="F2880" s="27" t="s">
        <v>2481</v>
      </c>
      <c r="G2880" s="28">
        <v>9.1999999999999998E-3</v>
      </c>
      <c r="H2880">
        <f t="shared" si="50"/>
        <v>5.194570103625144E-3</v>
      </c>
    </row>
    <row r="2881" spans="1:8" x14ac:dyDescent="0.3">
      <c r="A2881" s="19">
        <v>43322</v>
      </c>
      <c r="B2881" s="20">
        <v>28124.25</v>
      </c>
      <c r="C2881" s="20">
        <v>28348.95</v>
      </c>
      <c r="D2881" s="20">
        <v>28377.9</v>
      </c>
      <c r="E2881" s="20">
        <v>28087.65</v>
      </c>
      <c r="F2881" s="20" t="s">
        <v>2482</v>
      </c>
      <c r="G2881" s="21">
        <v>-6.8999999999999999E-3</v>
      </c>
      <c r="H2881">
        <f t="shared" si="50"/>
        <v>-7.9262194896107512E-3</v>
      </c>
    </row>
    <row r="2882" spans="1:8" x14ac:dyDescent="0.3">
      <c r="A2882" s="26">
        <v>43325</v>
      </c>
      <c r="B2882" s="27">
        <v>27794.400000000001</v>
      </c>
      <c r="C2882" s="27">
        <v>27760.799999999999</v>
      </c>
      <c r="D2882" s="27">
        <v>27911.85</v>
      </c>
      <c r="E2882" s="27">
        <v>27739.5</v>
      </c>
      <c r="F2882" s="27" t="s">
        <v>2483</v>
      </c>
      <c r="G2882" s="28">
        <v>-1.17E-2</v>
      </c>
      <c r="H2882">
        <f t="shared" si="50"/>
        <v>1.2103397596611835E-3</v>
      </c>
    </row>
    <row r="2883" spans="1:8" x14ac:dyDescent="0.3">
      <c r="A2883" s="19">
        <v>43326</v>
      </c>
      <c r="B2883" s="20">
        <v>28021.7</v>
      </c>
      <c r="C2883" s="20">
        <v>27864.400000000001</v>
      </c>
      <c r="D2883" s="20">
        <v>28053.05</v>
      </c>
      <c r="E2883" s="20">
        <v>27854.9</v>
      </c>
      <c r="F2883" s="20" t="s">
        <v>2484</v>
      </c>
      <c r="G2883" s="21">
        <v>8.2000000000000007E-3</v>
      </c>
      <c r="H2883">
        <f t="shared" si="50"/>
        <v>5.6451960207289324E-3</v>
      </c>
    </row>
    <row r="2884" spans="1:8" x14ac:dyDescent="0.3">
      <c r="A2884" s="26">
        <v>43328</v>
      </c>
      <c r="B2884" s="27">
        <v>27826.55</v>
      </c>
      <c r="C2884" s="27">
        <v>27836.15</v>
      </c>
      <c r="D2884" s="27">
        <v>28013.1</v>
      </c>
      <c r="E2884" s="27">
        <v>27779.5</v>
      </c>
      <c r="F2884" s="27" t="s">
        <v>2485</v>
      </c>
      <c r="G2884" s="28">
        <v>-7.0000000000000001E-3</v>
      </c>
      <c r="H2884">
        <f t="shared" si="50"/>
        <v>-3.4487527908860175E-4</v>
      </c>
    </row>
    <row r="2885" spans="1:8" x14ac:dyDescent="0.3">
      <c r="A2885" s="19">
        <v>43329</v>
      </c>
      <c r="B2885" s="20">
        <v>28128.55</v>
      </c>
      <c r="C2885" s="20">
        <v>27991.75</v>
      </c>
      <c r="D2885" s="20">
        <v>28178.15</v>
      </c>
      <c r="E2885" s="20">
        <v>27953.8</v>
      </c>
      <c r="F2885" s="20" t="s">
        <v>2486</v>
      </c>
      <c r="G2885" s="21">
        <v>1.09E-2</v>
      </c>
      <c r="H2885">
        <f t="shared" si="50"/>
        <v>4.8871542508060152E-3</v>
      </c>
    </row>
    <row r="2886" spans="1:8" x14ac:dyDescent="0.3">
      <c r="A2886" s="26">
        <v>43332</v>
      </c>
      <c r="B2886" s="27">
        <v>28274.25</v>
      </c>
      <c r="C2886" s="27">
        <v>28171.65</v>
      </c>
      <c r="D2886" s="27">
        <v>28322.3</v>
      </c>
      <c r="E2886" s="27">
        <v>28171.65</v>
      </c>
      <c r="F2886" s="27" t="s">
        <v>2487</v>
      </c>
      <c r="G2886" s="28">
        <v>5.1999999999999998E-3</v>
      </c>
      <c r="H2886">
        <f t="shared" si="50"/>
        <v>3.641959203667465E-3</v>
      </c>
    </row>
    <row r="2887" spans="1:8" x14ac:dyDescent="0.3">
      <c r="A2887" s="19">
        <v>43333</v>
      </c>
      <c r="B2887" s="20">
        <v>28257.9</v>
      </c>
      <c r="C2887" s="20">
        <v>28295.85</v>
      </c>
      <c r="D2887" s="20">
        <v>28305.95</v>
      </c>
      <c r="E2887" s="20">
        <v>28151.9</v>
      </c>
      <c r="F2887" s="20" t="s">
        <v>2488</v>
      </c>
      <c r="G2887" s="21">
        <v>-5.9999999999999995E-4</v>
      </c>
      <c r="H2887">
        <f t="shared" ref="H2887:H2950" si="51">(B2887-C2887)/C2887</f>
        <v>-1.3411860749896925E-3</v>
      </c>
    </row>
    <row r="2888" spans="1:8" x14ac:dyDescent="0.3">
      <c r="A2888" s="26">
        <v>43335</v>
      </c>
      <c r="B2888" s="27">
        <v>28027.9</v>
      </c>
      <c r="C2888" s="27">
        <v>28321.95</v>
      </c>
      <c r="D2888" s="27">
        <v>28325.45</v>
      </c>
      <c r="E2888" s="27">
        <v>27965.35</v>
      </c>
      <c r="F2888" s="27" t="s">
        <v>2489</v>
      </c>
      <c r="G2888" s="28">
        <v>-8.0999999999999996E-3</v>
      </c>
      <c r="H2888">
        <f t="shared" si="51"/>
        <v>-1.038240657864304E-2</v>
      </c>
    </row>
    <row r="2889" spans="1:8" x14ac:dyDescent="0.3">
      <c r="A2889" s="19">
        <v>43336</v>
      </c>
      <c r="B2889" s="20">
        <v>27834.7</v>
      </c>
      <c r="C2889" s="20">
        <v>27954.25</v>
      </c>
      <c r="D2889" s="20">
        <v>28122.75</v>
      </c>
      <c r="E2889" s="20">
        <v>27782.799999999999</v>
      </c>
      <c r="F2889" s="20" t="s">
        <v>2490</v>
      </c>
      <c r="G2889" s="21">
        <v>-6.8999999999999999E-3</v>
      </c>
      <c r="H2889">
        <f t="shared" si="51"/>
        <v>-4.2766305660140863E-3</v>
      </c>
    </row>
    <row r="2890" spans="1:8" x14ac:dyDescent="0.3">
      <c r="A2890" s="26">
        <v>43339</v>
      </c>
      <c r="B2890" s="27">
        <v>28264.2</v>
      </c>
      <c r="C2890" s="27">
        <v>27971.25</v>
      </c>
      <c r="D2890" s="27">
        <v>28317.75</v>
      </c>
      <c r="E2890" s="27">
        <v>27958.2</v>
      </c>
      <c r="F2890" s="27" t="s">
        <v>2491</v>
      </c>
      <c r="G2890" s="28">
        <v>1.54E-2</v>
      </c>
      <c r="H2890">
        <f t="shared" si="51"/>
        <v>1.0473253787370988E-2</v>
      </c>
    </row>
    <row r="2891" spans="1:8" x14ac:dyDescent="0.3">
      <c r="A2891" s="19">
        <v>43340</v>
      </c>
      <c r="B2891" s="20">
        <v>28269.65</v>
      </c>
      <c r="C2891" s="20">
        <v>28379.9</v>
      </c>
      <c r="D2891" s="20">
        <v>28388.65</v>
      </c>
      <c r="E2891" s="20">
        <v>28152.7</v>
      </c>
      <c r="F2891" s="20" t="s">
        <v>2492</v>
      </c>
      <c r="G2891" s="21">
        <v>2.0000000000000001E-4</v>
      </c>
      <c r="H2891">
        <f t="shared" si="51"/>
        <v>-3.8847917011687848E-3</v>
      </c>
    </row>
    <row r="2892" spans="1:8" x14ac:dyDescent="0.3">
      <c r="A2892" s="26">
        <v>43341</v>
      </c>
      <c r="B2892" s="27">
        <v>28224.1</v>
      </c>
      <c r="C2892" s="27">
        <v>28233.4</v>
      </c>
      <c r="D2892" s="27">
        <v>28344.1</v>
      </c>
      <c r="E2892" s="27">
        <v>28167.8</v>
      </c>
      <c r="F2892" s="27" t="s">
        <v>2493</v>
      </c>
      <c r="G2892" s="28">
        <v>-1.6000000000000001E-3</v>
      </c>
      <c r="H2892">
        <f t="shared" si="51"/>
        <v>-3.2939709705536384E-4</v>
      </c>
    </row>
    <row r="2893" spans="1:8" x14ac:dyDescent="0.3">
      <c r="A2893" s="19">
        <v>43342</v>
      </c>
      <c r="B2893" s="20">
        <v>28103.25</v>
      </c>
      <c r="C2893" s="20">
        <v>28233.7</v>
      </c>
      <c r="D2893" s="20">
        <v>28233.7</v>
      </c>
      <c r="E2893" s="20">
        <v>27961.75</v>
      </c>
      <c r="F2893" s="20" t="s">
        <v>2494</v>
      </c>
      <c r="G2893" s="21">
        <v>-4.3E-3</v>
      </c>
      <c r="H2893">
        <f t="shared" si="51"/>
        <v>-4.6203650247753827E-3</v>
      </c>
    </row>
    <row r="2894" spans="1:8" x14ac:dyDescent="0.3">
      <c r="A2894" s="26">
        <v>43343</v>
      </c>
      <c r="B2894" s="27">
        <v>28061.75</v>
      </c>
      <c r="C2894" s="27">
        <v>27998</v>
      </c>
      <c r="D2894" s="27">
        <v>28157.35</v>
      </c>
      <c r="E2894" s="27">
        <v>27940.95</v>
      </c>
      <c r="F2894" s="27" t="s">
        <v>2495</v>
      </c>
      <c r="G2894" s="28">
        <v>-1.5E-3</v>
      </c>
      <c r="H2894">
        <f t="shared" si="51"/>
        <v>2.2769483534538183E-3</v>
      </c>
    </row>
    <row r="2895" spans="1:8" x14ac:dyDescent="0.3">
      <c r="A2895" s="19">
        <v>43346</v>
      </c>
      <c r="B2895" s="20">
        <v>27819.5</v>
      </c>
      <c r="C2895" s="20">
        <v>28199.45</v>
      </c>
      <c r="D2895" s="20">
        <v>28203.200000000001</v>
      </c>
      <c r="E2895" s="20">
        <v>27777.4</v>
      </c>
      <c r="F2895" s="20" t="s">
        <v>2496</v>
      </c>
      <c r="G2895" s="21">
        <v>-8.6E-3</v>
      </c>
      <c r="H2895">
        <f t="shared" si="51"/>
        <v>-1.3473667039605407E-2</v>
      </c>
    </row>
    <row r="2896" spans="1:8" x14ac:dyDescent="0.3">
      <c r="A2896" s="26">
        <v>43347</v>
      </c>
      <c r="B2896" s="27">
        <v>27430.75</v>
      </c>
      <c r="C2896" s="27">
        <v>27845.55</v>
      </c>
      <c r="D2896" s="27">
        <v>27875.15</v>
      </c>
      <c r="E2896" s="27">
        <v>27385.85</v>
      </c>
      <c r="F2896" s="27" t="s">
        <v>2497</v>
      </c>
      <c r="G2896" s="28">
        <v>-1.4E-2</v>
      </c>
      <c r="H2896">
        <f t="shared" si="51"/>
        <v>-1.4896455627559854E-2</v>
      </c>
    </row>
    <row r="2897" spans="1:8" x14ac:dyDescent="0.3">
      <c r="A2897" s="19">
        <v>43348</v>
      </c>
      <c r="B2897" s="20">
        <v>27376.05</v>
      </c>
      <c r="C2897" s="20">
        <v>27409.3</v>
      </c>
      <c r="D2897" s="20">
        <v>27506.3</v>
      </c>
      <c r="E2897" s="20">
        <v>27136.05</v>
      </c>
      <c r="F2897" s="20" t="s">
        <v>2498</v>
      </c>
      <c r="G2897" s="21">
        <v>-2E-3</v>
      </c>
      <c r="H2897">
        <f t="shared" si="51"/>
        <v>-1.2130919067615737E-3</v>
      </c>
    </row>
    <row r="2898" spans="1:8" x14ac:dyDescent="0.3">
      <c r="A2898" s="26">
        <v>43349</v>
      </c>
      <c r="B2898" s="27">
        <v>27468.7</v>
      </c>
      <c r="C2898" s="27">
        <v>27464.25</v>
      </c>
      <c r="D2898" s="27">
        <v>27552.799999999999</v>
      </c>
      <c r="E2898" s="27">
        <v>27246.25</v>
      </c>
      <c r="F2898" s="27" t="s">
        <v>2458</v>
      </c>
      <c r="G2898" s="28">
        <v>3.3999999999999998E-3</v>
      </c>
      <c r="H2898">
        <f t="shared" si="51"/>
        <v>1.6202881928327654E-4</v>
      </c>
    </row>
    <row r="2899" spans="1:8" x14ac:dyDescent="0.3">
      <c r="A2899" s="19">
        <v>43350</v>
      </c>
      <c r="B2899" s="20">
        <v>27481.45</v>
      </c>
      <c r="C2899" s="20">
        <v>27439.25</v>
      </c>
      <c r="D2899" s="20">
        <v>27512.5</v>
      </c>
      <c r="E2899" s="20">
        <v>27232.799999999999</v>
      </c>
      <c r="F2899" s="20" t="s">
        <v>2499</v>
      </c>
      <c r="G2899" s="21">
        <v>5.0000000000000001E-4</v>
      </c>
      <c r="H2899">
        <f t="shared" si="51"/>
        <v>1.537942910247209E-3</v>
      </c>
    </row>
    <row r="2900" spans="1:8" x14ac:dyDescent="0.3">
      <c r="A2900" s="26">
        <v>43353</v>
      </c>
      <c r="B2900" s="27">
        <v>27201.75</v>
      </c>
      <c r="C2900" s="27">
        <v>27395.200000000001</v>
      </c>
      <c r="D2900" s="27">
        <v>27404.85</v>
      </c>
      <c r="E2900" s="27">
        <v>27142.55</v>
      </c>
      <c r="F2900" s="27" t="s">
        <v>2500</v>
      </c>
      <c r="G2900" s="28">
        <v>-1.0200000000000001E-2</v>
      </c>
      <c r="H2900">
        <f t="shared" si="51"/>
        <v>-7.0614560214928429E-3</v>
      </c>
    </row>
    <row r="2901" spans="1:8" x14ac:dyDescent="0.3">
      <c r="A2901" s="19">
        <v>43354</v>
      </c>
      <c r="B2901" s="20">
        <v>26807.5</v>
      </c>
      <c r="C2901" s="20">
        <v>27295.200000000001</v>
      </c>
      <c r="D2901" s="20">
        <v>27318.45</v>
      </c>
      <c r="E2901" s="20">
        <v>26772.25</v>
      </c>
      <c r="F2901" s="20" t="s">
        <v>2501</v>
      </c>
      <c r="G2901" s="21">
        <v>-1.4500000000000001E-2</v>
      </c>
      <c r="H2901" s="15">
        <f t="shared" si="51"/>
        <v>-1.7867610422345345E-2</v>
      </c>
    </row>
    <row r="2902" spans="1:8" x14ac:dyDescent="0.3">
      <c r="A2902" s="26">
        <v>43355</v>
      </c>
      <c r="B2902" s="27">
        <v>26819.200000000001</v>
      </c>
      <c r="C2902" s="27">
        <v>26895.15</v>
      </c>
      <c r="D2902" s="27">
        <v>26895.15</v>
      </c>
      <c r="E2902" s="27">
        <v>26555.15</v>
      </c>
      <c r="F2902" s="27" t="s">
        <v>2502</v>
      </c>
      <c r="G2902" s="28">
        <v>4.0000000000000002E-4</v>
      </c>
      <c r="H2902">
        <f t="shared" si="51"/>
        <v>-2.82392922143958E-3</v>
      </c>
    </row>
    <row r="2903" spans="1:8" x14ac:dyDescent="0.3">
      <c r="A2903" s="19">
        <v>43357</v>
      </c>
      <c r="B2903" s="20">
        <v>27163.85</v>
      </c>
      <c r="C2903" s="20">
        <v>27059.85</v>
      </c>
      <c r="D2903" s="20">
        <v>27205.75</v>
      </c>
      <c r="E2903" s="20">
        <v>26989.8</v>
      </c>
      <c r="F2903" s="20" t="s">
        <v>2503</v>
      </c>
      <c r="G2903" s="21">
        <v>1.29E-2</v>
      </c>
      <c r="H2903">
        <f t="shared" si="51"/>
        <v>3.8433324648880171E-3</v>
      </c>
    </row>
    <row r="2904" spans="1:8" x14ac:dyDescent="0.3">
      <c r="A2904" s="26">
        <v>43360</v>
      </c>
      <c r="B2904" s="27">
        <v>26820.3</v>
      </c>
      <c r="C2904" s="27">
        <v>27002.6</v>
      </c>
      <c r="D2904" s="27">
        <v>27002.6</v>
      </c>
      <c r="E2904" s="27">
        <v>26743.4</v>
      </c>
      <c r="F2904" s="27" t="s">
        <v>2504</v>
      </c>
      <c r="G2904" s="28">
        <v>-1.26E-2</v>
      </c>
      <c r="H2904">
        <f t="shared" si="51"/>
        <v>-6.7512017361290866E-3</v>
      </c>
    </row>
    <row r="2905" spans="1:8" x14ac:dyDescent="0.3">
      <c r="A2905" s="19">
        <v>43361</v>
      </c>
      <c r="B2905" s="20">
        <v>26441.45</v>
      </c>
      <c r="C2905" s="20">
        <v>26757</v>
      </c>
      <c r="D2905" s="20">
        <v>26901.05</v>
      </c>
      <c r="E2905" s="20">
        <v>26407.45</v>
      </c>
      <c r="F2905" s="20" t="s">
        <v>2505</v>
      </c>
      <c r="G2905" s="21">
        <v>-1.41E-2</v>
      </c>
      <c r="H2905">
        <f t="shared" si="51"/>
        <v>-1.1793175617595368E-2</v>
      </c>
    </row>
    <row r="2906" spans="1:8" x14ac:dyDescent="0.3">
      <c r="A2906" s="26">
        <v>43362</v>
      </c>
      <c r="B2906" s="27">
        <v>26277.35</v>
      </c>
      <c r="C2906" s="27">
        <v>26532</v>
      </c>
      <c r="D2906" s="27">
        <v>26611.599999999999</v>
      </c>
      <c r="E2906" s="27">
        <v>26235.7</v>
      </c>
      <c r="F2906" s="27" t="s">
        <v>2506</v>
      </c>
      <c r="G2906" s="28">
        <v>-6.1999999999999998E-3</v>
      </c>
      <c r="H2906">
        <f t="shared" si="51"/>
        <v>-9.5978441127695414E-3</v>
      </c>
    </row>
    <row r="2907" spans="1:8" x14ac:dyDescent="0.3">
      <c r="A2907" s="19">
        <v>43364</v>
      </c>
      <c r="B2907" s="20">
        <v>25596.9</v>
      </c>
      <c r="C2907" s="20">
        <v>26331.05</v>
      </c>
      <c r="D2907" s="20">
        <v>26490.400000000001</v>
      </c>
      <c r="E2907" s="20">
        <v>25053.35</v>
      </c>
      <c r="F2907" s="20" t="s">
        <v>2507</v>
      </c>
      <c r="G2907" s="21">
        <v>-2.5899999999999999E-2</v>
      </c>
      <c r="H2907" s="15">
        <f t="shared" si="51"/>
        <v>-2.7881531499883136E-2</v>
      </c>
    </row>
    <row r="2908" spans="1:8" x14ac:dyDescent="0.3">
      <c r="A2908" s="26">
        <v>43367</v>
      </c>
      <c r="B2908" s="27">
        <v>24970.35</v>
      </c>
      <c r="C2908" s="27">
        <v>25645.05</v>
      </c>
      <c r="D2908" s="27">
        <v>25649.7</v>
      </c>
      <c r="E2908" s="27">
        <v>24904.5</v>
      </c>
      <c r="F2908" s="27" t="s">
        <v>2508</v>
      </c>
      <c r="G2908" s="28">
        <v>-2.4500000000000001E-2</v>
      </c>
      <c r="H2908" s="15">
        <f t="shared" si="51"/>
        <v>-2.630917077564679E-2</v>
      </c>
    </row>
    <row r="2909" spans="1:8" x14ac:dyDescent="0.3">
      <c r="A2909" s="19">
        <v>43368</v>
      </c>
      <c r="B2909" s="20">
        <v>25330.35</v>
      </c>
      <c r="C2909" s="20">
        <v>24947.7</v>
      </c>
      <c r="D2909" s="20">
        <v>25406.95</v>
      </c>
      <c r="E2909" s="20">
        <v>24678.25</v>
      </c>
      <c r="F2909" s="20" t="s">
        <v>2509</v>
      </c>
      <c r="G2909" s="21">
        <v>1.44E-2</v>
      </c>
      <c r="H2909">
        <f t="shared" si="51"/>
        <v>1.5338087278586716E-2</v>
      </c>
    </row>
    <row r="2910" spans="1:8" x14ac:dyDescent="0.3">
      <c r="A2910" s="26">
        <v>43369</v>
      </c>
      <c r="B2910" s="27">
        <v>25376.3</v>
      </c>
      <c r="C2910" s="27">
        <v>25525.1</v>
      </c>
      <c r="D2910" s="27">
        <v>25525.1</v>
      </c>
      <c r="E2910" s="27">
        <v>25197.35</v>
      </c>
      <c r="F2910" s="27" t="s">
        <v>2510</v>
      </c>
      <c r="G2910" s="28">
        <v>1.8E-3</v>
      </c>
      <c r="H2910">
        <f t="shared" si="51"/>
        <v>-5.8295560056571489E-3</v>
      </c>
    </row>
    <row r="2911" spans="1:8" x14ac:dyDescent="0.3">
      <c r="A2911" s="19">
        <v>43370</v>
      </c>
      <c r="B2911" s="20">
        <v>25042.15</v>
      </c>
      <c r="C2911" s="20">
        <v>25442.1</v>
      </c>
      <c r="D2911" s="20">
        <v>25452.5</v>
      </c>
      <c r="E2911" s="20">
        <v>25007.05</v>
      </c>
      <c r="F2911" s="20" t="s">
        <v>2511</v>
      </c>
      <c r="G2911" s="21">
        <v>-1.32E-2</v>
      </c>
      <c r="H2911">
        <f t="shared" si="51"/>
        <v>-1.5720007389327027E-2</v>
      </c>
    </row>
    <row r="2912" spans="1:8" x14ac:dyDescent="0.3">
      <c r="A2912" s="26">
        <v>43371</v>
      </c>
      <c r="B2912" s="27">
        <v>25119.85</v>
      </c>
      <c r="C2912" s="27">
        <v>25135.8</v>
      </c>
      <c r="D2912" s="27">
        <v>25354.7</v>
      </c>
      <c r="E2912" s="27">
        <v>24919.25</v>
      </c>
      <c r="F2912" s="27" t="s">
        <v>2512</v>
      </c>
      <c r="G2912" s="28">
        <v>3.0999999999999999E-3</v>
      </c>
      <c r="H2912">
        <f t="shared" si="51"/>
        <v>-6.345531075199806E-4</v>
      </c>
    </row>
    <row r="2913" spans="1:8" x14ac:dyDescent="0.3">
      <c r="A2913" s="19">
        <v>43374</v>
      </c>
      <c r="B2913" s="20">
        <v>25367</v>
      </c>
      <c r="C2913" s="20">
        <v>24943.9</v>
      </c>
      <c r="D2913" s="20">
        <v>25412.15</v>
      </c>
      <c r="E2913" s="20">
        <v>24707.65</v>
      </c>
      <c r="F2913" s="20" t="s">
        <v>2513</v>
      </c>
      <c r="G2913" s="21">
        <v>9.7999999999999997E-3</v>
      </c>
      <c r="H2913" s="15">
        <f t="shared" si="51"/>
        <v>1.6962062869078153E-2</v>
      </c>
    </row>
    <row r="2914" spans="1:8" x14ac:dyDescent="0.3">
      <c r="A2914" s="26">
        <v>43376</v>
      </c>
      <c r="B2914" s="27">
        <v>25069.9</v>
      </c>
      <c r="C2914" s="27">
        <v>25290.55</v>
      </c>
      <c r="D2914" s="27">
        <v>25470.05</v>
      </c>
      <c r="E2914" s="27">
        <v>25026.35</v>
      </c>
      <c r="F2914" s="27" t="s">
        <v>2514</v>
      </c>
      <c r="G2914" s="28">
        <v>-1.17E-2</v>
      </c>
      <c r="H2914">
        <f t="shared" si="51"/>
        <v>-8.7246026677948018E-3</v>
      </c>
    </row>
    <row r="2915" spans="1:8" x14ac:dyDescent="0.3">
      <c r="A2915" s="19">
        <v>43377</v>
      </c>
      <c r="B2915" s="20">
        <v>24819.3</v>
      </c>
      <c r="C2915" s="20">
        <v>24735.15</v>
      </c>
      <c r="D2915" s="20">
        <v>24893.4</v>
      </c>
      <c r="E2915" s="20">
        <v>24501.05</v>
      </c>
      <c r="F2915" s="20" t="s">
        <v>2515</v>
      </c>
      <c r="G2915" s="21">
        <v>-0.01</v>
      </c>
      <c r="H2915">
        <f t="shared" si="51"/>
        <v>3.4020412247347523E-3</v>
      </c>
    </row>
    <row r="2916" spans="1:8" x14ac:dyDescent="0.3">
      <c r="A2916" s="26">
        <v>43378</v>
      </c>
      <c r="B2916" s="27">
        <v>24443.45</v>
      </c>
      <c r="C2916" s="27">
        <v>24741.65</v>
      </c>
      <c r="D2916" s="27">
        <v>25080.2</v>
      </c>
      <c r="E2916" s="27">
        <v>24250.65</v>
      </c>
      <c r="F2916" s="27" t="s">
        <v>2516</v>
      </c>
      <c r="G2916" s="28">
        <v>-1.5100000000000001E-2</v>
      </c>
      <c r="H2916">
        <f t="shared" si="51"/>
        <v>-1.2052551062681782E-2</v>
      </c>
    </row>
    <row r="2917" spans="1:8" x14ac:dyDescent="0.3">
      <c r="A2917" s="19">
        <v>43381</v>
      </c>
      <c r="B2917" s="20">
        <v>24618.35</v>
      </c>
      <c r="C2917" s="20">
        <v>24470.75</v>
      </c>
      <c r="D2917" s="20">
        <v>24745.35</v>
      </c>
      <c r="E2917" s="20">
        <v>24240.05</v>
      </c>
      <c r="F2917" s="20" t="s">
        <v>2517</v>
      </c>
      <c r="G2917" s="21">
        <v>7.1999999999999998E-3</v>
      </c>
      <c r="H2917">
        <f t="shared" si="51"/>
        <v>6.0316908962740638E-3</v>
      </c>
    </row>
    <row r="2918" spans="1:8" x14ac:dyDescent="0.3">
      <c r="A2918" s="26">
        <v>43382</v>
      </c>
      <c r="B2918" s="27">
        <v>24527.65</v>
      </c>
      <c r="C2918" s="27">
        <v>24703.65</v>
      </c>
      <c r="D2918" s="27">
        <v>24759.9</v>
      </c>
      <c r="E2918" s="27">
        <v>24464.9</v>
      </c>
      <c r="F2918" s="27" t="s">
        <v>2518</v>
      </c>
      <c r="G2918" s="28">
        <v>-3.7000000000000002E-3</v>
      </c>
      <c r="H2918">
        <f t="shared" si="51"/>
        <v>-7.1244532690513344E-3</v>
      </c>
    </row>
    <row r="2919" spans="1:8" x14ac:dyDescent="0.3">
      <c r="A2919" s="19">
        <v>43383</v>
      </c>
      <c r="B2919" s="20">
        <v>25321.7</v>
      </c>
      <c r="C2919" s="20">
        <v>24596.6</v>
      </c>
      <c r="D2919" s="20">
        <v>25371.15</v>
      </c>
      <c r="E2919" s="20">
        <v>24559.9</v>
      </c>
      <c r="F2919" s="20" t="s">
        <v>2519</v>
      </c>
      <c r="G2919" s="21">
        <v>3.2399999999999998E-2</v>
      </c>
      <c r="H2919" s="15">
        <f t="shared" si="51"/>
        <v>2.9479684183993E-2</v>
      </c>
    </row>
    <row r="2920" spans="1:8" x14ac:dyDescent="0.3">
      <c r="A2920" s="26">
        <v>43384</v>
      </c>
      <c r="B2920" s="27">
        <v>24783.95</v>
      </c>
      <c r="C2920" s="27">
        <v>24541.75</v>
      </c>
      <c r="D2920" s="27">
        <v>24940.1</v>
      </c>
      <c r="E2920" s="27">
        <v>24493.7</v>
      </c>
      <c r="F2920" s="27" t="s">
        <v>2520</v>
      </c>
      <c r="G2920" s="28">
        <v>-2.12E-2</v>
      </c>
      <c r="H2920">
        <f t="shared" si="51"/>
        <v>9.8688968798068891E-3</v>
      </c>
    </row>
    <row r="2921" spans="1:8" x14ac:dyDescent="0.3">
      <c r="A2921" s="19">
        <v>43385</v>
      </c>
      <c r="B2921" s="20">
        <v>25395.85</v>
      </c>
      <c r="C2921" s="20">
        <v>25001.95</v>
      </c>
      <c r="D2921" s="20">
        <v>25484.2</v>
      </c>
      <c r="E2921" s="20">
        <v>24975.45</v>
      </c>
      <c r="F2921" s="20" t="s">
        <v>2521</v>
      </c>
      <c r="G2921" s="21">
        <v>2.47E-2</v>
      </c>
      <c r="H2921">
        <f t="shared" si="51"/>
        <v>1.5754771127851938E-2</v>
      </c>
    </row>
    <row r="2922" spans="1:8" x14ac:dyDescent="0.3">
      <c r="A2922" s="26">
        <v>43388</v>
      </c>
      <c r="B2922" s="27">
        <v>25388.05</v>
      </c>
      <c r="C2922" s="27">
        <v>25444</v>
      </c>
      <c r="D2922" s="27">
        <v>25466.2</v>
      </c>
      <c r="E2922" s="27">
        <v>25147.8</v>
      </c>
      <c r="F2922" s="27" t="s">
        <v>2522</v>
      </c>
      <c r="G2922" s="28">
        <v>-2.9999999999999997E-4</v>
      </c>
      <c r="H2922">
        <f t="shared" si="51"/>
        <v>-2.1989467064927183E-3</v>
      </c>
    </row>
    <row r="2923" spans="1:8" x14ac:dyDescent="0.3">
      <c r="A2923" s="19">
        <v>43389</v>
      </c>
      <c r="B2923" s="20">
        <v>25589.65</v>
      </c>
      <c r="C2923" s="20">
        <v>25414.2</v>
      </c>
      <c r="D2923" s="20">
        <v>25707.05</v>
      </c>
      <c r="E2923" s="20">
        <v>25351.8</v>
      </c>
      <c r="F2923" s="20" t="s">
        <v>2523</v>
      </c>
      <c r="G2923" s="21">
        <v>7.9000000000000008E-3</v>
      </c>
      <c r="H2923">
        <f t="shared" si="51"/>
        <v>6.9036208104131047E-3</v>
      </c>
    </row>
    <row r="2924" spans="1:8" x14ac:dyDescent="0.3">
      <c r="A2924" s="26">
        <v>43390</v>
      </c>
      <c r="B2924" s="27">
        <v>25188.6</v>
      </c>
      <c r="C2924" s="27">
        <v>25839.1</v>
      </c>
      <c r="D2924" s="27">
        <v>25915.35</v>
      </c>
      <c r="E2924" s="27">
        <v>25101.95</v>
      </c>
      <c r="F2924" s="27" t="s">
        <v>2524</v>
      </c>
      <c r="G2924" s="28">
        <v>-1.5699999999999999E-2</v>
      </c>
      <c r="H2924" s="15">
        <f t="shared" si="51"/>
        <v>-2.5175025445932715E-2</v>
      </c>
    </row>
    <row r="2925" spans="1:8" x14ac:dyDescent="0.3">
      <c r="A2925" s="19">
        <v>43392</v>
      </c>
      <c r="B2925" s="20">
        <v>25085.8</v>
      </c>
      <c r="C2925" s="20">
        <v>24966.5</v>
      </c>
      <c r="D2925" s="20">
        <v>25277.9</v>
      </c>
      <c r="E2925" s="20">
        <v>24922.65</v>
      </c>
      <c r="F2925" s="20" t="s">
        <v>2525</v>
      </c>
      <c r="G2925" s="21">
        <v>-4.1000000000000003E-3</v>
      </c>
      <c r="H2925">
        <f t="shared" si="51"/>
        <v>4.7784030601005058E-3</v>
      </c>
    </row>
    <row r="2926" spans="1:8" x14ac:dyDescent="0.3">
      <c r="A2926" s="26">
        <v>43395</v>
      </c>
      <c r="B2926" s="27">
        <v>25078.6</v>
      </c>
      <c r="C2926" s="27">
        <v>25484.25</v>
      </c>
      <c r="D2926" s="27">
        <v>25504.75</v>
      </c>
      <c r="E2926" s="27">
        <v>25021.35</v>
      </c>
      <c r="F2926" s="27" t="s">
        <v>2526</v>
      </c>
      <c r="G2926" s="28">
        <v>-2.9999999999999997E-4</v>
      </c>
      <c r="H2926">
        <f t="shared" si="51"/>
        <v>-1.5917674642181013E-2</v>
      </c>
    </row>
    <row r="2927" spans="1:8" x14ac:dyDescent="0.3">
      <c r="A2927" s="19">
        <v>43396</v>
      </c>
      <c r="B2927" s="20">
        <v>24972.45</v>
      </c>
      <c r="C2927" s="20">
        <v>24786.9</v>
      </c>
      <c r="D2927" s="20">
        <v>25124.6</v>
      </c>
      <c r="E2927" s="20">
        <v>24784.9</v>
      </c>
      <c r="F2927" s="20" t="s">
        <v>2499</v>
      </c>
      <c r="G2927" s="21">
        <v>-4.1999999999999997E-3</v>
      </c>
      <c r="H2927">
        <f t="shared" si="51"/>
        <v>7.4858090362247501E-3</v>
      </c>
    </row>
    <row r="2928" spans="1:8" x14ac:dyDescent="0.3">
      <c r="A2928" s="26">
        <v>43397</v>
      </c>
      <c r="B2928" s="27">
        <v>25064.2</v>
      </c>
      <c r="C2928" s="27">
        <v>25312.7</v>
      </c>
      <c r="D2928" s="27">
        <v>25356.9</v>
      </c>
      <c r="E2928" s="27">
        <v>24839.65</v>
      </c>
      <c r="F2928" s="27" t="s">
        <v>2527</v>
      </c>
      <c r="G2928" s="28">
        <v>3.7000000000000002E-3</v>
      </c>
      <c r="H2928">
        <f t="shared" si="51"/>
        <v>-9.8172063825668534E-3</v>
      </c>
    </row>
    <row r="2929" spans="1:8" x14ac:dyDescent="0.3">
      <c r="A2929" s="19">
        <v>43398</v>
      </c>
      <c r="B2929" s="20">
        <v>24817.45</v>
      </c>
      <c r="C2929" s="20">
        <v>24841.5</v>
      </c>
      <c r="D2929" s="20">
        <v>24977.35</v>
      </c>
      <c r="E2929" s="20">
        <v>24696.85</v>
      </c>
      <c r="F2929" s="20" t="s">
        <v>2528</v>
      </c>
      <c r="G2929" s="21">
        <v>-9.7999999999999997E-3</v>
      </c>
      <c r="H2929">
        <f t="shared" si="51"/>
        <v>-9.6813799488755796E-4</v>
      </c>
    </row>
    <row r="2930" spans="1:8" x14ac:dyDescent="0.3">
      <c r="A2930" s="26">
        <v>43399</v>
      </c>
      <c r="B2930" s="27">
        <v>24421.05</v>
      </c>
      <c r="C2930" s="27">
        <v>24771.85</v>
      </c>
      <c r="D2930" s="27">
        <v>24771.95</v>
      </c>
      <c r="E2930" s="27">
        <v>24353.1</v>
      </c>
      <c r="F2930" s="27" t="s">
        <v>2529</v>
      </c>
      <c r="G2930" s="28">
        <v>-1.6E-2</v>
      </c>
      <c r="H2930">
        <f t="shared" si="51"/>
        <v>-1.4161235434575911E-2</v>
      </c>
    </row>
    <row r="2931" spans="1:8" x14ac:dyDescent="0.3">
      <c r="A2931" s="19">
        <v>43402</v>
      </c>
      <c r="B2931" s="20">
        <v>24959.7</v>
      </c>
      <c r="C2931" s="20">
        <v>24647.95</v>
      </c>
      <c r="D2931" s="20">
        <v>25023.75</v>
      </c>
      <c r="E2931" s="20">
        <v>24404.55</v>
      </c>
      <c r="F2931" s="20" t="s">
        <v>2530</v>
      </c>
      <c r="G2931" s="21">
        <v>2.2100000000000002E-2</v>
      </c>
      <c r="H2931">
        <f t="shared" si="51"/>
        <v>1.2648110694804232E-2</v>
      </c>
    </row>
    <row r="2932" spans="1:8" x14ac:dyDescent="0.3">
      <c r="A2932" s="26">
        <v>43403</v>
      </c>
      <c r="B2932" s="27">
        <v>24807.75</v>
      </c>
      <c r="C2932" s="27">
        <v>24924.75</v>
      </c>
      <c r="D2932" s="27">
        <v>25121.5</v>
      </c>
      <c r="E2932" s="27">
        <v>24686.85</v>
      </c>
      <c r="F2932" s="27" t="s">
        <v>2531</v>
      </c>
      <c r="G2932" s="28">
        <v>-6.1000000000000004E-3</v>
      </c>
      <c r="H2932">
        <f t="shared" si="51"/>
        <v>-4.6941293292811362E-3</v>
      </c>
    </row>
    <row r="2933" spans="1:8" x14ac:dyDescent="0.3">
      <c r="A2933" s="19">
        <v>43404</v>
      </c>
      <c r="B2933" s="20">
        <v>25153.25</v>
      </c>
      <c r="C2933" s="20">
        <v>24823.8</v>
      </c>
      <c r="D2933" s="20">
        <v>25201.3</v>
      </c>
      <c r="E2933" s="20">
        <v>24528.35</v>
      </c>
      <c r="F2933" s="20" t="s">
        <v>2532</v>
      </c>
      <c r="G2933" s="21">
        <v>1.3899999999999999E-2</v>
      </c>
      <c r="H2933">
        <f t="shared" si="51"/>
        <v>1.3271537798403175E-2</v>
      </c>
    </row>
    <row r="2934" spans="1:8" x14ac:dyDescent="0.3">
      <c r="A2934" s="26">
        <v>43405</v>
      </c>
      <c r="B2934" s="27">
        <v>25323.65</v>
      </c>
      <c r="C2934" s="27">
        <v>25285.200000000001</v>
      </c>
      <c r="D2934" s="27">
        <v>25401.599999999999</v>
      </c>
      <c r="E2934" s="27">
        <v>25129.45</v>
      </c>
      <c r="F2934" s="27" t="s">
        <v>2533</v>
      </c>
      <c r="G2934" s="28">
        <v>6.7999999999999996E-3</v>
      </c>
      <c r="H2934">
        <f t="shared" si="51"/>
        <v>1.5206523974499204E-3</v>
      </c>
    </row>
    <row r="2935" spans="1:8" x14ac:dyDescent="0.3">
      <c r="A2935" s="19">
        <v>43406</v>
      </c>
      <c r="B2935" s="20">
        <v>25701.65</v>
      </c>
      <c r="C2935" s="20">
        <v>25545.35</v>
      </c>
      <c r="D2935" s="20">
        <v>25856.25</v>
      </c>
      <c r="E2935" s="20">
        <v>25499.15</v>
      </c>
      <c r="F2935" s="20" t="s">
        <v>2534</v>
      </c>
      <c r="G2935" s="21">
        <v>1.49E-2</v>
      </c>
      <c r="H2935">
        <f t="shared" si="51"/>
        <v>6.1185303783272858E-3</v>
      </c>
    </row>
    <row r="2936" spans="1:8" x14ac:dyDescent="0.3">
      <c r="A2936" s="26">
        <v>43409</v>
      </c>
      <c r="B2936" s="27">
        <v>25732.2</v>
      </c>
      <c r="C2936" s="27">
        <v>25731.55</v>
      </c>
      <c r="D2936" s="27">
        <v>25788.2</v>
      </c>
      <c r="E2936" s="27">
        <v>25534.400000000001</v>
      </c>
      <c r="F2936" s="27" t="s">
        <v>2535</v>
      </c>
      <c r="G2936" s="28">
        <v>1.1999999999999999E-3</v>
      </c>
      <c r="H2936">
        <f t="shared" si="51"/>
        <v>2.5260817945341621E-5</v>
      </c>
    </row>
    <row r="2937" spans="1:8" x14ac:dyDescent="0.3">
      <c r="A2937" s="19">
        <v>43410</v>
      </c>
      <c r="B2937" s="20">
        <v>25598</v>
      </c>
      <c r="C2937" s="20">
        <v>25747.4</v>
      </c>
      <c r="D2937" s="20">
        <v>25860.75</v>
      </c>
      <c r="E2937" s="20">
        <v>25558.35</v>
      </c>
      <c r="F2937" s="20" t="s">
        <v>2536</v>
      </c>
      <c r="G2937" s="21">
        <v>-5.1999999999999998E-3</v>
      </c>
      <c r="H2937">
        <f t="shared" si="51"/>
        <v>-5.8025276338582324E-3</v>
      </c>
    </row>
    <row r="2938" spans="1:8" x14ac:dyDescent="0.3">
      <c r="A2938" s="26">
        <v>43411</v>
      </c>
      <c r="B2938" s="27">
        <v>25769.7</v>
      </c>
      <c r="C2938" s="27">
        <v>25818.1</v>
      </c>
      <c r="D2938" s="27">
        <v>25824.400000000001</v>
      </c>
      <c r="E2938" s="27">
        <v>25747.599999999999</v>
      </c>
      <c r="F2938" s="27" t="s">
        <v>2537</v>
      </c>
      <c r="G2938" s="28">
        <v>6.7000000000000002E-3</v>
      </c>
      <c r="H2938">
        <f t="shared" si="51"/>
        <v>-1.8746538281282441E-3</v>
      </c>
    </row>
    <row r="2939" spans="1:8" x14ac:dyDescent="0.3">
      <c r="A2939" s="19">
        <v>43413</v>
      </c>
      <c r="B2939" s="20">
        <v>25771</v>
      </c>
      <c r="C2939" s="20">
        <v>25742.55</v>
      </c>
      <c r="D2939" s="20">
        <v>25822.75</v>
      </c>
      <c r="E2939" s="20">
        <v>25598.75</v>
      </c>
      <c r="F2939" s="20" t="s">
        <v>2538</v>
      </c>
      <c r="G2939" s="21">
        <v>1E-4</v>
      </c>
      <c r="H2939">
        <f t="shared" si="51"/>
        <v>1.1051741183371782E-3</v>
      </c>
    </row>
    <row r="2940" spans="1:8" x14ac:dyDescent="0.3">
      <c r="A2940" s="26">
        <v>43416</v>
      </c>
      <c r="B2940" s="27">
        <v>25539.75</v>
      </c>
      <c r="C2940" s="27">
        <v>25816.15</v>
      </c>
      <c r="D2940" s="27">
        <v>25907.200000000001</v>
      </c>
      <c r="E2940" s="27">
        <v>25495.1</v>
      </c>
      <c r="F2940" s="27" t="s">
        <v>2539</v>
      </c>
      <c r="G2940" s="28">
        <v>-8.9999999999999993E-3</v>
      </c>
      <c r="H2940">
        <f t="shared" si="51"/>
        <v>-1.0706476372348372E-2</v>
      </c>
    </row>
    <row r="2941" spans="1:8" x14ac:dyDescent="0.3">
      <c r="A2941" s="19">
        <v>43417</v>
      </c>
      <c r="B2941" s="20">
        <v>25768.6</v>
      </c>
      <c r="C2941" s="20">
        <v>25422</v>
      </c>
      <c r="D2941" s="20">
        <v>25796.5</v>
      </c>
      <c r="E2941" s="20">
        <v>25384.55</v>
      </c>
      <c r="F2941" s="20" t="s">
        <v>2540</v>
      </c>
      <c r="G2941" s="21">
        <v>8.9999999999999993E-3</v>
      </c>
      <c r="H2941">
        <f t="shared" si="51"/>
        <v>1.3633860435842913E-2</v>
      </c>
    </row>
    <row r="2942" spans="1:8" x14ac:dyDescent="0.3">
      <c r="A2942" s="26">
        <v>43418</v>
      </c>
      <c r="B2942" s="27">
        <v>25930.15</v>
      </c>
      <c r="C2942" s="27">
        <v>25952.400000000001</v>
      </c>
      <c r="D2942" s="27">
        <v>26045.05</v>
      </c>
      <c r="E2942" s="27">
        <v>25806.7</v>
      </c>
      <c r="F2942" s="27" t="s">
        <v>2541</v>
      </c>
      <c r="G2942" s="28">
        <v>6.3E-3</v>
      </c>
      <c r="H2942">
        <f t="shared" si="51"/>
        <v>-8.5733882030178323E-4</v>
      </c>
    </row>
    <row r="2943" spans="1:8" x14ac:dyDescent="0.3">
      <c r="A2943" s="19">
        <v>43419</v>
      </c>
      <c r="B2943" s="20">
        <v>26154.75</v>
      </c>
      <c r="C2943" s="20">
        <v>25946.2</v>
      </c>
      <c r="D2943" s="20">
        <v>26197.599999999999</v>
      </c>
      <c r="E2943" s="20">
        <v>25728</v>
      </c>
      <c r="F2943" s="20" t="s">
        <v>2542</v>
      </c>
      <c r="G2943" s="21">
        <v>8.6999999999999994E-3</v>
      </c>
      <c r="H2943">
        <f t="shared" si="51"/>
        <v>8.0377858800132294E-3</v>
      </c>
    </row>
    <row r="2944" spans="1:8" x14ac:dyDescent="0.3">
      <c r="A2944" s="26">
        <v>43420</v>
      </c>
      <c r="B2944" s="27">
        <v>26245.55</v>
      </c>
      <c r="C2944" s="27">
        <v>26205.35</v>
      </c>
      <c r="D2944" s="27">
        <v>26332.75</v>
      </c>
      <c r="E2944" s="27">
        <v>26122.55</v>
      </c>
      <c r="F2944" s="27" t="s">
        <v>2543</v>
      </c>
      <c r="G2944" s="28">
        <v>3.5000000000000001E-3</v>
      </c>
      <c r="H2944">
        <f t="shared" si="51"/>
        <v>1.5340378968417034E-3</v>
      </c>
    </row>
    <row r="2945" spans="1:8" x14ac:dyDescent="0.3">
      <c r="A2945" s="19">
        <v>43423</v>
      </c>
      <c r="B2945" s="20">
        <v>26300.7</v>
      </c>
      <c r="C2945" s="20">
        <v>26364.6</v>
      </c>
      <c r="D2945" s="20">
        <v>26379.1</v>
      </c>
      <c r="E2945" s="20">
        <v>26204.35</v>
      </c>
      <c r="F2945" s="20" t="s">
        <v>2544</v>
      </c>
      <c r="G2945" s="21">
        <v>2.0999999999999999E-3</v>
      </c>
      <c r="H2945">
        <f t="shared" si="51"/>
        <v>-2.423704512869447E-3</v>
      </c>
    </row>
    <row r="2946" spans="1:8" x14ac:dyDescent="0.3">
      <c r="A2946" s="26">
        <v>43424</v>
      </c>
      <c r="B2946" s="27">
        <v>26113.35</v>
      </c>
      <c r="C2946" s="27">
        <v>26211.5</v>
      </c>
      <c r="D2946" s="27">
        <v>26259.4</v>
      </c>
      <c r="E2946" s="27">
        <v>26041.8</v>
      </c>
      <c r="F2946" s="27" t="s">
        <v>2545</v>
      </c>
      <c r="G2946" s="28">
        <v>-7.1000000000000004E-3</v>
      </c>
      <c r="H2946">
        <f t="shared" si="51"/>
        <v>-3.7445396104763733E-3</v>
      </c>
    </row>
    <row r="2947" spans="1:8" x14ac:dyDescent="0.3">
      <c r="A2947" s="19">
        <v>43425</v>
      </c>
      <c r="B2947" s="20">
        <v>26262.05</v>
      </c>
      <c r="C2947" s="20">
        <v>26105.45</v>
      </c>
      <c r="D2947" s="20">
        <v>26342.05</v>
      </c>
      <c r="E2947" s="20">
        <v>26060.55</v>
      </c>
      <c r="F2947" s="20" t="s">
        <v>2546</v>
      </c>
      <c r="G2947" s="21">
        <v>5.7000000000000002E-3</v>
      </c>
      <c r="H2947">
        <f t="shared" si="51"/>
        <v>5.9987473879974697E-3</v>
      </c>
    </row>
    <row r="2948" spans="1:8" x14ac:dyDescent="0.3">
      <c r="A2948" s="26">
        <v>43426</v>
      </c>
      <c r="B2948" s="27">
        <v>25999.45</v>
      </c>
      <c r="C2948" s="27">
        <v>26233.65</v>
      </c>
      <c r="D2948" s="27">
        <v>26323.95</v>
      </c>
      <c r="E2948" s="27">
        <v>25947.85</v>
      </c>
      <c r="F2948" s="27" t="s">
        <v>2547</v>
      </c>
      <c r="G2948" s="28">
        <v>-0.01</v>
      </c>
      <c r="H2948">
        <f t="shared" si="51"/>
        <v>-8.9274652974329037E-3</v>
      </c>
    </row>
    <row r="2949" spans="1:8" x14ac:dyDescent="0.3">
      <c r="A2949" s="19">
        <v>43430</v>
      </c>
      <c r="B2949" s="20">
        <v>26365.599999999999</v>
      </c>
      <c r="C2949" s="20">
        <v>26096</v>
      </c>
      <c r="D2949" s="20">
        <v>26396.6</v>
      </c>
      <c r="E2949" s="20">
        <v>26025.05</v>
      </c>
      <c r="F2949" s="20" t="s">
        <v>2548</v>
      </c>
      <c r="G2949" s="21">
        <v>1.41E-2</v>
      </c>
      <c r="H2949">
        <f t="shared" si="51"/>
        <v>1.0331085223789031E-2</v>
      </c>
    </row>
    <row r="2950" spans="1:8" x14ac:dyDescent="0.3">
      <c r="A2950" s="26">
        <v>43431</v>
      </c>
      <c r="B2950" s="27">
        <v>26443.1</v>
      </c>
      <c r="C2950" s="27">
        <v>26286.1</v>
      </c>
      <c r="D2950" s="27">
        <v>26491.25</v>
      </c>
      <c r="E2950" s="27">
        <v>26268.65</v>
      </c>
      <c r="F2950" s="27" t="s">
        <v>2549</v>
      </c>
      <c r="G2950" s="28">
        <v>2.8999999999999998E-3</v>
      </c>
      <c r="H2950">
        <f t="shared" si="51"/>
        <v>5.9727384435119702E-3</v>
      </c>
    </row>
    <row r="2951" spans="1:8" x14ac:dyDescent="0.3">
      <c r="A2951" s="19">
        <v>43432</v>
      </c>
      <c r="B2951" s="20">
        <v>26457.95</v>
      </c>
      <c r="C2951" s="20">
        <v>26489.65</v>
      </c>
      <c r="D2951" s="20">
        <v>26584.95</v>
      </c>
      <c r="E2951" s="20">
        <v>26419.65</v>
      </c>
      <c r="F2951" s="20" t="s">
        <v>2550</v>
      </c>
      <c r="G2951" s="21">
        <v>5.9999999999999995E-4</v>
      </c>
      <c r="H2951">
        <f t="shared" ref="H2951:H3014" si="52">(B2951-C2951)/C2951</f>
        <v>-1.1966938030514079E-3</v>
      </c>
    </row>
    <row r="2952" spans="1:8" x14ac:dyDescent="0.3">
      <c r="A2952" s="26">
        <v>43433</v>
      </c>
      <c r="B2952" s="27">
        <v>26939.599999999999</v>
      </c>
      <c r="C2952" s="27">
        <v>26641.599999999999</v>
      </c>
      <c r="D2952" s="27">
        <v>27003.75</v>
      </c>
      <c r="E2952" s="27">
        <v>26577.15</v>
      </c>
      <c r="F2952" s="27" t="s">
        <v>2551</v>
      </c>
      <c r="G2952" s="28">
        <v>1.8200000000000001E-2</v>
      </c>
      <c r="H2952">
        <f t="shared" si="52"/>
        <v>1.1185514383520509E-2</v>
      </c>
    </row>
    <row r="2953" spans="1:8" x14ac:dyDescent="0.3">
      <c r="A2953" s="19">
        <v>43434</v>
      </c>
      <c r="B2953" s="20">
        <v>26862.95</v>
      </c>
      <c r="C2953" s="20">
        <v>27009.3</v>
      </c>
      <c r="D2953" s="20">
        <v>27012.7</v>
      </c>
      <c r="E2953" s="20">
        <v>26764.9</v>
      </c>
      <c r="F2953" s="20" t="s">
        <v>2552</v>
      </c>
      <c r="G2953" s="21">
        <v>-2.8E-3</v>
      </c>
      <c r="H2953">
        <f t="shared" si="52"/>
        <v>-5.4185039967714283E-3</v>
      </c>
    </row>
    <row r="2954" spans="1:8" x14ac:dyDescent="0.3">
      <c r="A2954" s="26">
        <v>43437</v>
      </c>
      <c r="B2954" s="27">
        <v>26857.55</v>
      </c>
      <c r="C2954" s="27">
        <v>27032.9</v>
      </c>
      <c r="D2954" s="27">
        <v>27037.1</v>
      </c>
      <c r="E2954" s="27">
        <v>26791.65</v>
      </c>
      <c r="F2954" s="27" t="s">
        <v>2553</v>
      </c>
      <c r="G2954" s="28">
        <v>-2.0000000000000001E-4</v>
      </c>
      <c r="H2954">
        <f t="shared" si="52"/>
        <v>-6.4865404747549158E-3</v>
      </c>
    </row>
    <row r="2955" spans="1:8" x14ac:dyDescent="0.3">
      <c r="A2955" s="19">
        <v>43438</v>
      </c>
      <c r="B2955" s="20">
        <v>26693.8</v>
      </c>
      <c r="C2955" s="20">
        <v>26809.5</v>
      </c>
      <c r="D2955" s="20">
        <v>26843.8</v>
      </c>
      <c r="E2955" s="20">
        <v>26644.75</v>
      </c>
      <c r="F2955" s="20" t="s">
        <v>2554</v>
      </c>
      <c r="G2955" s="21">
        <v>-6.1000000000000004E-3</v>
      </c>
      <c r="H2955">
        <f t="shared" si="52"/>
        <v>-4.3156343833342927E-3</v>
      </c>
    </row>
    <row r="2956" spans="1:8" x14ac:dyDescent="0.3">
      <c r="A2956" s="26">
        <v>43439</v>
      </c>
      <c r="B2956" s="27">
        <v>26519.599999999999</v>
      </c>
      <c r="C2956" s="27">
        <v>26572.1</v>
      </c>
      <c r="D2956" s="27">
        <v>26627.35</v>
      </c>
      <c r="E2956" s="27">
        <v>26443.65</v>
      </c>
      <c r="F2956" s="27" t="s">
        <v>2555</v>
      </c>
      <c r="G2956" s="28">
        <v>-6.4999999999999997E-3</v>
      </c>
      <c r="H2956">
        <f t="shared" si="52"/>
        <v>-1.9757565265823931E-3</v>
      </c>
    </row>
    <row r="2957" spans="1:8" x14ac:dyDescent="0.3">
      <c r="A2957" s="19">
        <v>43440</v>
      </c>
      <c r="B2957" s="20">
        <v>26198.3</v>
      </c>
      <c r="C2957" s="20">
        <v>26339.1</v>
      </c>
      <c r="D2957" s="20">
        <v>26359.9</v>
      </c>
      <c r="E2957" s="20">
        <v>26149.45</v>
      </c>
      <c r="F2957" s="20" t="s">
        <v>2556</v>
      </c>
      <c r="G2957" s="21">
        <v>-1.21E-2</v>
      </c>
      <c r="H2957">
        <f t="shared" si="52"/>
        <v>-5.345664810111176E-3</v>
      </c>
    </row>
    <row r="2958" spans="1:8" x14ac:dyDescent="0.3">
      <c r="A2958" s="26">
        <v>43441</v>
      </c>
      <c r="B2958" s="27">
        <v>26594.3</v>
      </c>
      <c r="C2958" s="27">
        <v>26307.4</v>
      </c>
      <c r="D2958" s="27">
        <v>26659.7</v>
      </c>
      <c r="E2958" s="27">
        <v>26252.1</v>
      </c>
      <c r="F2958" s="27" t="s">
        <v>2557</v>
      </c>
      <c r="G2958" s="28">
        <v>1.5100000000000001E-2</v>
      </c>
      <c r="H2958">
        <f t="shared" si="52"/>
        <v>1.0905676729741357E-2</v>
      </c>
    </row>
    <row r="2959" spans="1:8" x14ac:dyDescent="0.3">
      <c r="A2959" s="19">
        <v>43444</v>
      </c>
      <c r="B2959" s="20">
        <v>26102.65</v>
      </c>
      <c r="C2959" s="20">
        <v>26073.65</v>
      </c>
      <c r="D2959" s="20">
        <v>26336.2</v>
      </c>
      <c r="E2959" s="20">
        <v>26072</v>
      </c>
      <c r="F2959" s="20" t="s">
        <v>2558</v>
      </c>
      <c r="G2959" s="21">
        <v>-1.8499999999999999E-2</v>
      </c>
      <c r="H2959">
        <f t="shared" si="52"/>
        <v>1.1122339986921661E-3</v>
      </c>
    </row>
    <row r="2960" spans="1:8" x14ac:dyDescent="0.3">
      <c r="A2960" s="26">
        <v>43445</v>
      </c>
      <c r="B2960" s="27">
        <v>26163.4</v>
      </c>
      <c r="C2960" s="27">
        <v>25602.25</v>
      </c>
      <c r="D2960" s="27">
        <v>26227.9</v>
      </c>
      <c r="E2960" s="27">
        <v>25598.95</v>
      </c>
      <c r="F2960" s="27" t="s">
        <v>2559</v>
      </c>
      <c r="G2960" s="28">
        <v>2.3E-3</v>
      </c>
      <c r="H2960" s="15">
        <f t="shared" si="52"/>
        <v>2.1917995488677809E-2</v>
      </c>
    </row>
    <row r="2961" spans="1:8" x14ac:dyDescent="0.3">
      <c r="A2961" s="19">
        <v>43446</v>
      </c>
      <c r="B2961" s="20">
        <v>26643.85</v>
      </c>
      <c r="C2961" s="20">
        <v>26286.25</v>
      </c>
      <c r="D2961" s="20">
        <v>26672.7</v>
      </c>
      <c r="E2961" s="20">
        <v>26214.75</v>
      </c>
      <c r="F2961" s="20" t="s">
        <v>2560</v>
      </c>
      <c r="G2961" s="21">
        <v>1.84E-2</v>
      </c>
      <c r="H2961">
        <f t="shared" si="52"/>
        <v>1.3604070569213887E-2</v>
      </c>
    </row>
    <row r="2962" spans="1:8" x14ac:dyDescent="0.3">
      <c r="A2962" s="26">
        <v>43447</v>
      </c>
      <c r="B2962" s="27">
        <v>26816.35</v>
      </c>
      <c r="C2962" s="27">
        <v>26844.15</v>
      </c>
      <c r="D2962" s="27">
        <v>26951.45</v>
      </c>
      <c r="E2962" s="27">
        <v>26723.65</v>
      </c>
      <c r="F2962" s="27" t="s">
        <v>2561</v>
      </c>
      <c r="G2962" s="28">
        <v>6.4999999999999997E-3</v>
      </c>
      <c r="H2962">
        <f t="shared" si="52"/>
        <v>-1.0356073855943627E-3</v>
      </c>
    </row>
    <row r="2963" spans="1:8" x14ac:dyDescent="0.3">
      <c r="A2963" s="19">
        <v>43448</v>
      </c>
      <c r="B2963" s="20">
        <v>26826</v>
      </c>
      <c r="C2963" s="20">
        <v>26810.85</v>
      </c>
      <c r="D2963" s="20">
        <v>26909</v>
      </c>
      <c r="E2963" s="20">
        <v>26732.7</v>
      </c>
      <c r="F2963" s="20" t="s">
        <v>2562</v>
      </c>
      <c r="G2963" s="21">
        <v>4.0000000000000002E-4</v>
      </c>
      <c r="H2963">
        <f t="shared" si="52"/>
        <v>5.6506973855739208E-4</v>
      </c>
    </row>
    <row r="2964" spans="1:8" x14ac:dyDescent="0.3">
      <c r="A2964" s="26">
        <v>43451</v>
      </c>
      <c r="B2964" s="27">
        <v>27015.8</v>
      </c>
      <c r="C2964" s="27">
        <v>26915.45</v>
      </c>
      <c r="D2964" s="27">
        <v>27051.4</v>
      </c>
      <c r="E2964" s="27">
        <v>26908.6</v>
      </c>
      <c r="F2964" s="27" t="s">
        <v>2563</v>
      </c>
      <c r="G2964" s="28">
        <v>7.1000000000000004E-3</v>
      </c>
      <c r="H2964">
        <f t="shared" si="52"/>
        <v>3.7283419002839832E-3</v>
      </c>
    </row>
    <row r="2965" spans="1:8" x14ac:dyDescent="0.3">
      <c r="A2965" s="19">
        <v>43452</v>
      </c>
      <c r="B2965" s="20">
        <v>27174.7</v>
      </c>
      <c r="C2965" s="20">
        <v>26917.3</v>
      </c>
      <c r="D2965" s="20">
        <v>27210.05</v>
      </c>
      <c r="E2965" s="20">
        <v>26840.799999999999</v>
      </c>
      <c r="F2965" s="20" t="s">
        <v>2564</v>
      </c>
      <c r="G2965" s="21">
        <v>5.8999999999999999E-3</v>
      </c>
      <c r="H2965">
        <f t="shared" si="52"/>
        <v>9.5626232943126343E-3</v>
      </c>
    </row>
    <row r="2966" spans="1:8" x14ac:dyDescent="0.3">
      <c r="A2966" s="26">
        <v>43453</v>
      </c>
      <c r="B2966" s="27">
        <v>27298.400000000001</v>
      </c>
      <c r="C2966" s="27">
        <v>27229.05</v>
      </c>
      <c r="D2966" s="27">
        <v>27364.35</v>
      </c>
      <c r="E2966" s="27">
        <v>27214.3</v>
      </c>
      <c r="F2966" s="27" t="s">
        <v>2565</v>
      </c>
      <c r="G2966" s="28">
        <v>4.5999999999999999E-3</v>
      </c>
      <c r="H2966">
        <f t="shared" si="52"/>
        <v>2.5469122132429222E-3</v>
      </c>
    </row>
    <row r="2967" spans="1:8" x14ac:dyDescent="0.3">
      <c r="A2967" s="19">
        <v>43454</v>
      </c>
      <c r="B2967" s="20">
        <v>27275.1</v>
      </c>
      <c r="C2967" s="20">
        <v>27128.65</v>
      </c>
      <c r="D2967" s="20">
        <v>27309.1</v>
      </c>
      <c r="E2967" s="20">
        <v>27084.5</v>
      </c>
      <c r="F2967" s="20" t="s">
        <v>2566</v>
      </c>
      <c r="G2967" s="21">
        <v>-8.9999999999999998E-4</v>
      </c>
      <c r="H2967">
        <f t="shared" si="52"/>
        <v>5.3983519268373872E-3</v>
      </c>
    </row>
    <row r="2968" spans="1:8" x14ac:dyDescent="0.3">
      <c r="A2968" s="26">
        <v>43455</v>
      </c>
      <c r="B2968" s="27">
        <v>26869.65</v>
      </c>
      <c r="C2968" s="27">
        <v>27261.25</v>
      </c>
      <c r="D2968" s="27">
        <v>27369.1</v>
      </c>
      <c r="E2968" s="27">
        <v>26823.1</v>
      </c>
      <c r="F2968" s="27" t="s">
        <v>2567</v>
      </c>
      <c r="G2968" s="28">
        <v>-1.49E-2</v>
      </c>
      <c r="H2968">
        <f t="shared" si="52"/>
        <v>-1.4364711816222607E-2</v>
      </c>
    </row>
    <row r="2969" spans="1:8" x14ac:dyDescent="0.3">
      <c r="A2969" s="19">
        <v>43458</v>
      </c>
      <c r="B2969" s="20">
        <v>26714.75</v>
      </c>
      <c r="C2969" s="20">
        <v>26877.05</v>
      </c>
      <c r="D2969" s="20">
        <v>26934.85</v>
      </c>
      <c r="E2969" s="20">
        <v>26676.95</v>
      </c>
      <c r="F2969" s="20" t="s">
        <v>2568</v>
      </c>
      <c r="G2969" s="21">
        <v>-5.7999999999999996E-3</v>
      </c>
      <c r="H2969">
        <f t="shared" si="52"/>
        <v>-6.0386091479533383E-3</v>
      </c>
    </row>
    <row r="2970" spans="1:8" x14ac:dyDescent="0.3">
      <c r="A2970" s="26">
        <v>43460</v>
      </c>
      <c r="B2970" s="27">
        <v>26986.799999999999</v>
      </c>
      <c r="C2970" s="27">
        <v>26634</v>
      </c>
      <c r="D2970" s="27">
        <v>27029.15</v>
      </c>
      <c r="E2970" s="27">
        <v>26408.15</v>
      </c>
      <c r="F2970" s="27" t="s">
        <v>2569</v>
      </c>
      <c r="G2970" s="28">
        <v>1.0200000000000001E-2</v>
      </c>
      <c r="H2970">
        <f t="shared" si="52"/>
        <v>1.3246226627618806E-2</v>
      </c>
    </row>
    <row r="2971" spans="1:8" x14ac:dyDescent="0.3">
      <c r="A2971" s="19">
        <v>43461</v>
      </c>
      <c r="B2971" s="20">
        <v>26878.55</v>
      </c>
      <c r="C2971" s="20">
        <v>27200.65</v>
      </c>
      <c r="D2971" s="20">
        <v>27239.95</v>
      </c>
      <c r="E2971" s="20">
        <v>26845.1</v>
      </c>
      <c r="F2971" s="20" t="s">
        <v>2570</v>
      </c>
      <c r="G2971" s="21">
        <v>-4.0000000000000001E-3</v>
      </c>
      <c r="H2971">
        <f t="shared" si="52"/>
        <v>-1.1841628784606329E-2</v>
      </c>
    </row>
    <row r="2972" spans="1:8" x14ac:dyDescent="0.3">
      <c r="A2972" s="26">
        <v>43462</v>
      </c>
      <c r="B2972" s="27">
        <v>27125.25</v>
      </c>
      <c r="C2972" s="27">
        <v>27048.400000000001</v>
      </c>
      <c r="D2972" s="27">
        <v>27213.45</v>
      </c>
      <c r="E2972" s="27">
        <v>27039.599999999999</v>
      </c>
      <c r="F2972" s="27" t="s">
        <v>2571</v>
      </c>
      <c r="G2972" s="28">
        <v>9.1999999999999998E-3</v>
      </c>
      <c r="H2972">
        <f t="shared" si="52"/>
        <v>2.8412031765279477E-3</v>
      </c>
    </row>
    <row r="2973" spans="1:8" x14ac:dyDescent="0.3">
      <c r="A2973" s="19">
        <v>43465</v>
      </c>
      <c r="B2973" s="20">
        <v>27160.2</v>
      </c>
      <c r="C2973" s="20">
        <v>27267.8</v>
      </c>
      <c r="D2973" s="20">
        <v>27286.5</v>
      </c>
      <c r="E2973" s="20">
        <v>27105</v>
      </c>
      <c r="F2973" s="20" t="s">
        <v>2572</v>
      </c>
      <c r="G2973" s="21">
        <v>1.2999999999999999E-3</v>
      </c>
      <c r="H2973">
        <f t="shared" si="52"/>
        <v>-3.9460462523562062E-3</v>
      </c>
    </row>
    <row r="2974" spans="1:8" x14ac:dyDescent="0.3">
      <c r="A2974" s="26">
        <v>43466</v>
      </c>
      <c r="B2974" s="27">
        <v>27392.400000000001</v>
      </c>
      <c r="C2974" s="27">
        <v>27231.4</v>
      </c>
      <c r="D2974" s="27">
        <v>27430.55</v>
      </c>
      <c r="E2974" s="27">
        <v>27019.05</v>
      </c>
      <c r="F2974" s="27" t="s">
        <v>2573</v>
      </c>
      <c r="G2974" s="28">
        <v>8.5000000000000006E-3</v>
      </c>
      <c r="H2974">
        <f t="shared" si="52"/>
        <v>5.9122924271245688E-3</v>
      </c>
    </row>
    <row r="2975" spans="1:8" x14ac:dyDescent="0.3">
      <c r="A2975" s="19">
        <v>43467</v>
      </c>
      <c r="B2975" s="20">
        <v>27174.7</v>
      </c>
      <c r="C2975" s="20">
        <v>27297</v>
      </c>
      <c r="D2975" s="20">
        <v>27397.55</v>
      </c>
      <c r="E2975" s="20">
        <v>27077.599999999999</v>
      </c>
      <c r="F2975" s="20" t="s">
        <v>2574</v>
      </c>
      <c r="G2975" s="21">
        <v>-7.9000000000000008E-3</v>
      </c>
      <c r="H2975">
        <f t="shared" si="52"/>
        <v>-4.480345825548568E-3</v>
      </c>
    </row>
    <row r="2976" spans="1:8" x14ac:dyDescent="0.3">
      <c r="A2976" s="26">
        <v>43468</v>
      </c>
      <c r="B2976" s="27">
        <v>26959.85</v>
      </c>
      <c r="C2976" s="27">
        <v>27181.599999999999</v>
      </c>
      <c r="D2976" s="27">
        <v>27206.2</v>
      </c>
      <c r="E2976" s="27">
        <v>26923.75</v>
      </c>
      <c r="F2976" s="27" t="s">
        <v>2575</v>
      </c>
      <c r="G2976" s="28">
        <v>-7.9000000000000008E-3</v>
      </c>
      <c r="H2976">
        <f t="shared" si="52"/>
        <v>-8.1580922388674697E-3</v>
      </c>
    </row>
    <row r="2977" spans="1:8" x14ac:dyDescent="0.3">
      <c r="A2977" s="19">
        <v>43469</v>
      </c>
      <c r="B2977" s="20">
        <v>27195</v>
      </c>
      <c r="C2977" s="20">
        <v>26999.7</v>
      </c>
      <c r="D2977" s="20">
        <v>27274.5</v>
      </c>
      <c r="E2977" s="20">
        <v>26926.1</v>
      </c>
      <c r="F2977" s="20" t="s">
        <v>2576</v>
      </c>
      <c r="G2977" s="21">
        <v>8.6999999999999994E-3</v>
      </c>
      <c r="H2977">
        <f t="shared" si="52"/>
        <v>7.2334137045966902E-3</v>
      </c>
    </row>
    <row r="2978" spans="1:8" x14ac:dyDescent="0.3">
      <c r="A2978" s="26">
        <v>43472</v>
      </c>
      <c r="B2978" s="27">
        <v>27304.55</v>
      </c>
      <c r="C2978" s="27">
        <v>27378.65</v>
      </c>
      <c r="D2978" s="27">
        <v>27477.8</v>
      </c>
      <c r="E2978" s="27">
        <v>27279.55</v>
      </c>
      <c r="F2978" s="27" t="s">
        <v>2577</v>
      </c>
      <c r="G2978" s="28">
        <v>4.0000000000000001E-3</v>
      </c>
      <c r="H2978">
        <f t="shared" si="52"/>
        <v>-2.706488449941914E-3</v>
      </c>
    </row>
    <row r="2979" spans="1:8" x14ac:dyDescent="0.3">
      <c r="A2979" s="19">
        <v>43473</v>
      </c>
      <c r="B2979" s="20">
        <v>27509.5</v>
      </c>
      <c r="C2979" s="20">
        <v>27301.9</v>
      </c>
      <c r="D2979" s="20">
        <v>27542.400000000001</v>
      </c>
      <c r="E2979" s="20">
        <v>27161.95</v>
      </c>
      <c r="F2979" s="20" t="s">
        <v>2578</v>
      </c>
      <c r="G2979" s="21">
        <v>7.4999999999999997E-3</v>
      </c>
      <c r="H2979">
        <f t="shared" si="52"/>
        <v>7.603866397576672E-3</v>
      </c>
    </row>
    <row r="2980" spans="1:8" x14ac:dyDescent="0.3">
      <c r="A2980" s="26">
        <v>43474</v>
      </c>
      <c r="B2980" s="27">
        <v>27720.400000000001</v>
      </c>
      <c r="C2980" s="27">
        <v>27651.25</v>
      </c>
      <c r="D2980" s="27">
        <v>27754.45</v>
      </c>
      <c r="E2980" s="27">
        <v>27409.5</v>
      </c>
      <c r="F2980" s="27" t="s">
        <v>2579</v>
      </c>
      <c r="G2980" s="28">
        <v>7.7000000000000002E-3</v>
      </c>
      <c r="H2980">
        <f t="shared" si="52"/>
        <v>2.5007911034763872E-3</v>
      </c>
    </row>
    <row r="2981" spans="1:8" x14ac:dyDescent="0.3">
      <c r="A2981" s="19">
        <v>43475</v>
      </c>
      <c r="B2981" s="20">
        <v>27528.55</v>
      </c>
      <c r="C2981" s="20">
        <v>27713.55</v>
      </c>
      <c r="D2981" s="20">
        <v>27713.55</v>
      </c>
      <c r="E2981" s="20">
        <v>27488.2</v>
      </c>
      <c r="F2981" s="20" t="s">
        <v>2580</v>
      </c>
      <c r="G2981" s="21">
        <v>-6.8999999999999999E-3</v>
      </c>
      <c r="H2981">
        <f t="shared" si="52"/>
        <v>-6.6754349406698173E-3</v>
      </c>
    </row>
    <row r="2982" spans="1:8" x14ac:dyDescent="0.3">
      <c r="A2982" s="26">
        <v>43476</v>
      </c>
      <c r="B2982" s="27">
        <v>27453.9</v>
      </c>
      <c r="C2982" s="27">
        <v>27602.799999999999</v>
      </c>
      <c r="D2982" s="27">
        <v>27612.45</v>
      </c>
      <c r="E2982" s="27">
        <v>27382.45</v>
      </c>
      <c r="F2982" s="27" t="s">
        <v>2581</v>
      </c>
      <c r="G2982" s="28">
        <v>-2.7000000000000001E-3</v>
      </c>
      <c r="H2982">
        <f t="shared" si="52"/>
        <v>-5.3943802802613435E-3</v>
      </c>
    </row>
    <row r="2983" spans="1:8" x14ac:dyDescent="0.3">
      <c r="A2983" s="19">
        <v>43479</v>
      </c>
      <c r="B2983" s="20">
        <v>27248.25</v>
      </c>
      <c r="C2983" s="20">
        <v>27389.200000000001</v>
      </c>
      <c r="D2983" s="20">
        <v>27389.8</v>
      </c>
      <c r="E2983" s="20">
        <v>27182.2</v>
      </c>
      <c r="F2983" s="20" t="s">
        <v>2582</v>
      </c>
      <c r="G2983" s="21">
        <v>-7.4999999999999997E-3</v>
      </c>
      <c r="H2983">
        <f t="shared" si="52"/>
        <v>-5.1461890088064172E-3</v>
      </c>
    </row>
    <row r="2984" spans="1:8" x14ac:dyDescent="0.3">
      <c r="A2984" s="26">
        <v>43480</v>
      </c>
      <c r="B2984" s="27">
        <v>27400.75</v>
      </c>
      <c r="C2984" s="27">
        <v>27317.55</v>
      </c>
      <c r="D2984" s="27">
        <v>27447.55</v>
      </c>
      <c r="E2984" s="27">
        <v>27317.1</v>
      </c>
      <c r="F2984" s="27" t="s">
        <v>2583</v>
      </c>
      <c r="G2984" s="28">
        <v>5.5999999999999999E-3</v>
      </c>
      <c r="H2984">
        <f t="shared" si="52"/>
        <v>3.0456611226116811E-3</v>
      </c>
    </row>
    <row r="2985" spans="1:8" x14ac:dyDescent="0.3">
      <c r="A2985" s="19">
        <v>43481</v>
      </c>
      <c r="B2985" s="20">
        <v>27483.7</v>
      </c>
      <c r="C2985" s="20">
        <v>27405.65</v>
      </c>
      <c r="D2985" s="20">
        <v>27554.75</v>
      </c>
      <c r="E2985" s="20">
        <v>27403.05</v>
      </c>
      <c r="F2985" s="20" t="s">
        <v>2584</v>
      </c>
      <c r="G2985" s="21">
        <v>3.0000000000000001E-3</v>
      </c>
      <c r="H2985">
        <f t="shared" si="52"/>
        <v>2.8479528856275721E-3</v>
      </c>
    </row>
    <row r="2986" spans="1:8" x14ac:dyDescent="0.3">
      <c r="A2986" s="26">
        <v>43482</v>
      </c>
      <c r="B2986" s="27">
        <v>27528.75</v>
      </c>
      <c r="C2986" s="27">
        <v>27568.6</v>
      </c>
      <c r="D2986" s="27">
        <v>27611.55</v>
      </c>
      <c r="E2986" s="27">
        <v>27335.15</v>
      </c>
      <c r="F2986" s="27" t="s">
        <v>2585</v>
      </c>
      <c r="G2986" s="28">
        <v>1.6000000000000001E-3</v>
      </c>
      <c r="H2986">
        <f t="shared" si="52"/>
        <v>-1.4454850808528017E-3</v>
      </c>
    </row>
    <row r="2987" spans="1:8" x14ac:dyDescent="0.3">
      <c r="A2987" s="19">
        <v>43483</v>
      </c>
      <c r="B2987" s="20">
        <v>27456.7</v>
      </c>
      <c r="C2987" s="20">
        <v>27550.05</v>
      </c>
      <c r="D2987" s="20">
        <v>27576.45</v>
      </c>
      <c r="E2987" s="20">
        <v>27410.65</v>
      </c>
      <c r="F2987" s="20" t="s">
        <v>2586</v>
      </c>
      <c r="G2987" s="21">
        <v>-2.5999999999999999E-3</v>
      </c>
      <c r="H2987">
        <f t="shared" si="52"/>
        <v>-3.3883786054834217E-3</v>
      </c>
    </row>
    <row r="2988" spans="1:8" x14ac:dyDescent="0.3">
      <c r="A2988" s="26">
        <v>43486</v>
      </c>
      <c r="B2988" s="27">
        <v>27533.599999999999</v>
      </c>
      <c r="C2988" s="27">
        <v>27514.55</v>
      </c>
      <c r="D2988" s="27">
        <v>27622.2</v>
      </c>
      <c r="E2988" s="27">
        <v>27388.5</v>
      </c>
      <c r="F2988" s="27" t="s">
        <v>2587</v>
      </c>
      <c r="G2988" s="28">
        <v>2.8E-3</v>
      </c>
      <c r="H2988">
        <f t="shared" si="52"/>
        <v>6.9236095084234609E-4</v>
      </c>
    </row>
    <row r="2989" spans="1:8" x14ac:dyDescent="0.3">
      <c r="A2989" s="19">
        <v>43487</v>
      </c>
      <c r="B2989" s="20">
        <v>27482.25</v>
      </c>
      <c r="C2989" s="20">
        <v>27526.55</v>
      </c>
      <c r="D2989" s="20">
        <v>27533.35</v>
      </c>
      <c r="E2989" s="20">
        <v>27385.4</v>
      </c>
      <c r="F2989" s="20" t="s">
        <v>2588</v>
      </c>
      <c r="G2989" s="21">
        <v>-1.9E-3</v>
      </c>
      <c r="H2989">
        <f t="shared" si="52"/>
        <v>-1.609355331489027E-3</v>
      </c>
    </row>
    <row r="2990" spans="1:8" x14ac:dyDescent="0.3">
      <c r="A2990" s="26">
        <v>43488</v>
      </c>
      <c r="B2990" s="27">
        <v>27250.75</v>
      </c>
      <c r="C2990" s="27">
        <v>27493.1</v>
      </c>
      <c r="D2990" s="27">
        <v>27564.7</v>
      </c>
      <c r="E2990" s="27">
        <v>27189.599999999999</v>
      </c>
      <c r="F2990" s="27" t="s">
        <v>2589</v>
      </c>
      <c r="G2990" s="28">
        <v>-8.3999999999999995E-3</v>
      </c>
      <c r="H2990">
        <f t="shared" si="52"/>
        <v>-8.814939021063414E-3</v>
      </c>
    </row>
    <row r="2991" spans="1:8" x14ac:dyDescent="0.3">
      <c r="A2991" s="19">
        <v>43489</v>
      </c>
      <c r="B2991" s="20">
        <v>27266.400000000001</v>
      </c>
      <c r="C2991" s="20">
        <v>27273.5</v>
      </c>
      <c r="D2991" s="20">
        <v>27342.35</v>
      </c>
      <c r="E2991" s="20">
        <v>27142.799999999999</v>
      </c>
      <c r="F2991" s="20" t="s">
        <v>2590</v>
      </c>
      <c r="G2991" s="21">
        <v>5.9999999999999995E-4</v>
      </c>
      <c r="H2991">
        <f t="shared" si="52"/>
        <v>-2.6032595743115275E-4</v>
      </c>
    </row>
    <row r="2992" spans="1:8" x14ac:dyDescent="0.3">
      <c r="A2992" s="26">
        <v>43490</v>
      </c>
      <c r="B2992" s="27">
        <v>27115.3</v>
      </c>
      <c r="C2992" s="27">
        <v>27261.45</v>
      </c>
      <c r="D2992" s="27">
        <v>27433.55</v>
      </c>
      <c r="E2992" s="27">
        <v>27045.200000000001</v>
      </c>
      <c r="F2992" s="27" t="s">
        <v>2591</v>
      </c>
      <c r="G2992" s="28">
        <v>-5.4999999999999997E-3</v>
      </c>
      <c r="H2992">
        <f t="shared" si="52"/>
        <v>-5.3610501275611327E-3</v>
      </c>
    </row>
    <row r="2993" spans="1:8" x14ac:dyDescent="0.3">
      <c r="A2993" s="19">
        <v>43493</v>
      </c>
      <c r="B2993" s="20">
        <v>26653.05</v>
      </c>
      <c r="C2993" s="20">
        <v>27041.45</v>
      </c>
      <c r="D2993" s="20">
        <v>27134.2</v>
      </c>
      <c r="E2993" s="20">
        <v>26587.95</v>
      </c>
      <c r="F2993" s="20" t="s">
        <v>2592</v>
      </c>
      <c r="G2993" s="21">
        <v>-1.7000000000000001E-2</v>
      </c>
      <c r="H2993">
        <f t="shared" si="52"/>
        <v>-1.4363135112947029E-2</v>
      </c>
    </row>
    <row r="2994" spans="1:8" x14ac:dyDescent="0.3">
      <c r="A2994" s="26">
        <v>43494</v>
      </c>
      <c r="B2994" s="27">
        <v>26573.4</v>
      </c>
      <c r="C2994" s="27">
        <v>26616.25</v>
      </c>
      <c r="D2994" s="27">
        <v>26743.85</v>
      </c>
      <c r="E2994" s="27">
        <v>26441.55</v>
      </c>
      <c r="F2994" s="27" t="s">
        <v>2593</v>
      </c>
      <c r="G2994" s="28">
        <v>-3.0000000000000001E-3</v>
      </c>
      <c r="H2994">
        <f t="shared" si="52"/>
        <v>-1.6099187526416585E-3</v>
      </c>
    </row>
    <row r="2995" spans="1:8" x14ac:dyDescent="0.3">
      <c r="A2995" s="19">
        <v>43495</v>
      </c>
      <c r="B2995" s="20">
        <v>26825.5</v>
      </c>
      <c r="C2995" s="20">
        <v>26789.75</v>
      </c>
      <c r="D2995" s="20">
        <v>26916.25</v>
      </c>
      <c r="E2995" s="20">
        <v>26693.7</v>
      </c>
      <c r="F2995" s="20" t="s">
        <v>2594</v>
      </c>
      <c r="G2995" s="21">
        <v>9.4999999999999998E-3</v>
      </c>
      <c r="H2995">
        <f t="shared" si="52"/>
        <v>1.3344656071818512E-3</v>
      </c>
    </row>
    <row r="2996" spans="1:8" x14ac:dyDescent="0.3">
      <c r="A2996" s="26">
        <v>43496</v>
      </c>
      <c r="B2996" s="27">
        <v>27295.45</v>
      </c>
      <c r="C2996" s="27">
        <v>26969.15</v>
      </c>
      <c r="D2996" s="27">
        <v>27325.05</v>
      </c>
      <c r="E2996" s="27">
        <v>26891.05</v>
      </c>
      <c r="F2996" s="27" t="s">
        <v>2595</v>
      </c>
      <c r="G2996" s="28">
        <v>1.7500000000000002E-2</v>
      </c>
      <c r="H2996">
        <f t="shared" si="52"/>
        <v>1.209900942373042E-2</v>
      </c>
    </row>
    <row r="2997" spans="1:8" x14ac:dyDescent="0.3">
      <c r="A2997" s="19">
        <v>43497</v>
      </c>
      <c r="B2997" s="20">
        <v>27085.95</v>
      </c>
      <c r="C2997" s="20">
        <v>27334.55</v>
      </c>
      <c r="D2997" s="20">
        <v>27533.05</v>
      </c>
      <c r="E2997" s="20">
        <v>26930.45</v>
      </c>
      <c r="F2997" s="20" t="s">
        <v>2596</v>
      </c>
      <c r="G2997" s="21">
        <v>-7.7000000000000002E-3</v>
      </c>
      <c r="H2997">
        <f t="shared" si="52"/>
        <v>-9.0947171253961939E-3</v>
      </c>
    </row>
    <row r="2998" spans="1:8" x14ac:dyDescent="0.3">
      <c r="A2998" s="26">
        <v>43500</v>
      </c>
      <c r="B2998" s="27">
        <v>27186.6</v>
      </c>
      <c r="C2998" s="27">
        <v>26974</v>
      </c>
      <c r="D2998" s="27">
        <v>27243.8</v>
      </c>
      <c r="E2998" s="27">
        <v>26825.55</v>
      </c>
      <c r="F2998" s="27" t="s">
        <v>2597</v>
      </c>
      <c r="G2998" s="28">
        <v>3.7000000000000002E-3</v>
      </c>
      <c r="H2998">
        <f t="shared" si="52"/>
        <v>7.8816638244234658E-3</v>
      </c>
    </row>
    <row r="2999" spans="1:8" x14ac:dyDescent="0.3">
      <c r="A2999" s="19">
        <v>43501</v>
      </c>
      <c r="B2999" s="20">
        <v>27271.7</v>
      </c>
      <c r="C2999" s="20">
        <v>27226.05</v>
      </c>
      <c r="D2999" s="20">
        <v>27348.25</v>
      </c>
      <c r="E2999" s="20">
        <v>27153.200000000001</v>
      </c>
      <c r="F2999" s="20" t="s">
        <v>2598</v>
      </c>
      <c r="G2999" s="21">
        <v>3.0999999999999999E-3</v>
      </c>
      <c r="H2999">
        <f t="shared" si="52"/>
        <v>1.676703010535919E-3</v>
      </c>
    </row>
    <row r="3000" spans="1:8" x14ac:dyDescent="0.3">
      <c r="A3000" s="26">
        <v>43502</v>
      </c>
      <c r="B3000" s="27">
        <v>27402.35</v>
      </c>
      <c r="C3000" s="27">
        <v>27326.2</v>
      </c>
      <c r="D3000" s="27">
        <v>27428.65</v>
      </c>
      <c r="E3000" s="27">
        <v>27294.1</v>
      </c>
      <c r="F3000" s="27" t="s">
        <v>2599</v>
      </c>
      <c r="G3000" s="28">
        <v>4.7999999999999996E-3</v>
      </c>
      <c r="H3000">
        <f t="shared" si="52"/>
        <v>2.7867028712370476E-3</v>
      </c>
    </row>
    <row r="3001" spans="1:8" x14ac:dyDescent="0.3">
      <c r="A3001" s="19">
        <v>43503</v>
      </c>
      <c r="B3001" s="20">
        <v>27387.15</v>
      </c>
      <c r="C3001" s="20">
        <v>27424.1</v>
      </c>
      <c r="D3001" s="20">
        <v>27589.75</v>
      </c>
      <c r="E3001" s="20">
        <v>27322.95</v>
      </c>
      <c r="F3001" s="20" t="s">
        <v>2600</v>
      </c>
      <c r="G3001" s="21">
        <v>-5.9999999999999995E-4</v>
      </c>
      <c r="H3001">
        <f t="shared" si="52"/>
        <v>-1.3473550636118265E-3</v>
      </c>
    </row>
    <row r="3002" spans="1:8" x14ac:dyDescent="0.3">
      <c r="A3002" s="26">
        <v>43504</v>
      </c>
      <c r="B3002" s="27">
        <v>27294.400000000001</v>
      </c>
      <c r="C3002" s="27">
        <v>27302.65</v>
      </c>
      <c r="D3002" s="27">
        <v>27482.1</v>
      </c>
      <c r="E3002" s="27">
        <v>27221.25</v>
      </c>
      <c r="F3002" s="27" t="s">
        <v>2601</v>
      </c>
      <c r="G3002" s="28">
        <v>-3.3999999999999998E-3</v>
      </c>
      <c r="H3002">
        <f t="shared" si="52"/>
        <v>-3.0216847082609194E-4</v>
      </c>
    </row>
    <row r="3003" spans="1:8" x14ac:dyDescent="0.3">
      <c r="A3003" s="19">
        <v>43507</v>
      </c>
      <c r="B3003" s="20">
        <v>27227.8</v>
      </c>
      <c r="C3003" s="20">
        <v>27240.5</v>
      </c>
      <c r="D3003" s="20">
        <v>27305.9</v>
      </c>
      <c r="E3003" s="20">
        <v>27151.55</v>
      </c>
      <c r="F3003" s="20" t="s">
        <v>2602</v>
      </c>
      <c r="G3003" s="21">
        <v>-2.3999999999999998E-3</v>
      </c>
      <c r="H3003">
        <f t="shared" si="52"/>
        <v>-4.6621758044091435E-4</v>
      </c>
    </row>
    <row r="3004" spans="1:8" x14ac:dyDescent="0.3">
      <c r="A3004" s="26">
        <v>43508</v>
      </c>
      <c r="B3004" s="27">
        <v>27010.75</v>
      </c>
      <c r="C3004" s="27">
        <v>27166.9</v>
      </c>
      <c r="D3004" s="27">
        <v>27286.65</v>
      </c>
      <c r="E3004" s="27">
        <v>26988.9</v>
      </c>
      <c r="F3004" s="27" t="s">
        <v>2603</v>
      </c>
      <c r="G3004" s="28">
        <v>-8.0000000000000002E-3</v>
      </c>
      <c r="H3004">
        <f t="shared" si="52"/>
        <v>-5.7478033930997447E-3</v>
      </c>
    </row>
    <row r="3005" spans="1:8" x14ac:dyDescent="0.3">
      <c r="A3005" s="19">
        <v>43509</v>
      </c>
      <c r="B3005" s="20">
        <v>26885.4</v>
      </c>
      <c r="C3005" s="20">
        <v>27068.85</v>
      </c>
      <c r="D3005" s="20">
        <v>27108</v>
      </c>
      <c r="E3005" s="20">
        <v>26839.05</v>
      </c>
      <c r="F3005" s="20" t="s">
        <v>2604</v>
      </c>
      <c r="G3005" s="21">
        <v>-4.5999999999999999E-3</v>
      </c>
      <c r="H3005">
        <f t="shared" si="52"/>
        <v>-6.7771626796113279E-3</v>
      </c>
    </row>
    <row r="3006" spans="1:8" x14ac:dyDescent="0.3">
      <c r="A3006" s="26">
        <v>43510</v>
      </c>
      <c r="B3006" s="27">
        <v>26970.6</v>
      </c>
      <c r="C3006" s="27">
        <v>26978</v>
      </c>
      <c r="D3006" s="27">
        <v>27030</v>
      </c>
      <c r="E3006" s="27">
        <v>26818.05</v>
      </c>
      <c r="F3006" s="27" t="s">
        <v>2605</v>
      </c>
      <c r="G3006" s="28">
        <v>3.2000000000000002E-3</v>
      </c>
      <c r="H3006">
        <f t="shared" si="52"/>
        <v>-2.7429757580255966E-4</v>
      </c>
    </row>
    <row r="3007" spans="1:8" x14ac:dyDescent="0.3">
      <c r="A3007" s="19">
        <v>43511</v>
      </c>
      <c r="B3007" s="20">
        <v>26794.25</v>
      </c>
      <c r="C3007" s="20">
        <v>27017.200000000001</v>
      </c>
      <c r="D3007" s="20">
        <v>27029.95</v>
      </c>
      <c r="E3007" s="20">
        <v>26635.25</v>
      </c>
      <c r="F3007" s="20" t="s">
        <v>2606</v>
      </c>
      <c r="G3007" s="21">
        <v>-6.4999999999999997E-3</v>
      </c>
      <c r="H3007">
        <f t="shared" si="52"/>
        <v>-8.2521504819152505E-3</v>
      </c>
    </row>
    <row r="3008" spans="1:8" x14ac:dyDescent="0.3">
      <c r="A3008" s="26">
        <v>43514</v>
      </c>
      <c r="B3008" s="27">
        <v>26654.25</v>
      </c>
      <c r="C3008" s="27">
        <v>26754.6</v>
      </c>
      <c r="D3008" s="27">
        <v>26829.95</v>
      </c>
      <c r="E3008" s="27">
        <v>26617.7</v>
      </c>
      <c r="F3008" s="27" t="s">
        <v>2607</v>
      </c>
      <c r="G3008" s="28">
        <v>-5.1999999999999998E-3</v>
      </c>
      <c r="H3008">
        <f t="shared" si="52"/>
        <v>-3.750756879190814E-3</v>
      </c>
    </row>
    <row r="3009" spans="1:8" x14ac:dyDescent="0.3">
      <c r="A3009" s="19">
        <v>43515</v>
      </c>
      <c r="B3009" s="20">
        <v>26684.85</v>
      </c>
      <c r="C3009" s="20">
        <v>26666.55</v>
      </c>
      <c r="D3009" s="20">
        <v>26996.45</v>
      </c>
      <c r="E3009" s="20">
        <v>26625.599999999999</v>
      </c>
      <c r="F3009" s="20" t="s">
        <v>2608</v>
      </c>
      <c r="G3009" s="21">
        <v>1.1000000000000001E-3</v>
      </c>
      <c r="H3009">
        <f t="shared" si="52"/>
        <v>6.8625300235685804E-4</v>
      </c>
    </row>
    <row r="3010" spans="1:8" x14ac:dyDescent="0.3">
      <c r="A3010" s="26">
        <v>43516</v>
      </c>
      <c r="B3010" s="27">
        <v>26955.5</v>
      </c>
      <c r="C3010" s="27">
        <v>26786</v>
      </c>
      <c r="D3010" s="27">
        <v>26985.5</v>
      </c>
      <c r="E3010" s="27">
        <v>26732.65</v>
      </c>
      <c r="F3010" s="27" t="s">
        <v>2609</v>
      </c>
      <c r="G3010" s="28">
        <v>1.01E-2</v>
      </c>
      <c r="H3010">
        <f t="shared" si="52"/>
        <v>6.3279325020533118E-3</v>
      </c>
    </row>
    <row r="3011" spans="1:8" x14ac:dyDescent="0.3">
      <c r="A3011" s="19">
        <v>43517</v>
      </c>
      <c r="B3011" s="20">
        <v>27052.400000000001</v>
      </c>
      <c r="C3011" s="20">
        <v>26994.75</v>
      </c>
      <c r="D3011" s="20">
        <v>27100.9</v>
      </c>
      <c r="E3011" s="20">
        <v>26973</v>
      </c>
      <c r="F3011" s="20" t="s">
        <v>2610</v>
      </c>
      <c r="G3011" s="21">
        <v>3.5999999999999999E-3</v>
      </c>
      <c r="H3011">
        <f t="shared" si="52"/>
        <v>2.1356004408265108E-3</v>
      </c>
    </row>
    <row r="3012" spans="1:8" x14ac:dyDescent="0.3">
      <c r="A3012" s="26">
        <v>43518</v>
      </c>
      <c r="B3012" s="27">
        <v>26867.55</v>
      </c>
      <c r="C3012" s="27">
        <v>26960.05</v>
      </c>
      <c r="D3012" s="27">
        <v>26997.35</v>
      </c>
      <c r="E3012" s="27">
        <v>26847.8</v>
      </c>
      <c r="F3012" s="27" t="s">
        <v>2611</v>
      </c>
      <c r="G3012" s="28">
        <v>-6.7999999999999996E-3</v>
      </c>
      <c r="H3012">
        <f t="shared" si="52"/>
        <v>-3.4310025389418788E-3</v>
      </c>
    </row>
    <row r="3013" spans="1:8" x14ac:dyDescent="0.3">
      <c r="A3013" s="19">
        <v>43521</v>
      </c>
      <c r="B3013" s="20">
        <v>27159.25</v>
      </c>
      <c r="C3013" s="20">
        <v>26934.2</v>
      </c>
      <c r="D3013" s="20">
        <v>27197.1</v>
      </c>
      <c r="E3013" s="20">
        <v>26932.65</v>
      </c>
      <c r="F3013" s="20" t="s">
        <v>2612</v>
      </c>
      <c r="G3013" s="21">
        <v>1.09E-2</v>
      </c>
      <c r="H3013">
        <f t="shared" si="52"/>
        <v>8.3555479650407015E-3</v>
      </c>
    </row>
    <row r="3014" spans="1:8" x14ac:dyDescent="0.3">
      <c r="A3014" s="26">
        <v>43522</v>
      </c>
      <c r="B3014" s="27">
        <v>26952.95</v>
      </c>
      <c r="C3014" s="27">
        <v>26853.8</v>
      </c>
      <c r="D3014" s="27">
        <v>27127.25</v>
      </c>
      <c r="E3014" s="27">
        <v>26736.6</v>
      </c>
      <c r="F3014" s="27" t="s">
        <v>2613</v>
      </c>
      <c r="G3014" s="28">
        <v>-7.6E-3</v>
      </c>
      <c r="H3014">
        <f t="shared" si="52"/>
        <v>3.6922148820651623E-3</v>
      </c>
    </row>
    <row r="3015" spans="1:8" x14ac:dyDescent="0.3">
      <c r="A3015" s="19">
        <v>43523</v>
      </c>
      <c r="B3015" s="20">
        <v>26799.3</v>
      </c>
      <c r="C3015" s="20">
        <v>27078.1</v>
      </c>
      <c r="D3015" s="20">
        <v>27189.45</v>
      </c>
      <c r="E3015" s="20">
        <v>26719.4</v>
      </c>
      <c r="F3015" s="20" t="s">
        <v>2614</v>
      </c>
      <c r="G3015" s="21">
        <v>-5.7000000000000002E-3</v>
      </c>
      <c r="H3015">
        <f t="shared" ref="H3015:H3078" si="53">(B3015-C3015)/C3015</f>
        <v>-1.0296143377858833E-2</v>
      </c>
    </row>
    <row r="3016" spans="1:8" x14ac:dyDescent="0.3">
      <c r="A3016" s="26">
        <v>43524</v>
      </c>
      <c r="B3016" s="27">
        <v>26789.9</v>
      </c>
      <c r="C3016" s="27">
        <v>26878</v>
      </c>
      <c r="D3016" s="27">
        <v>26920.5</v>
      </c>
      <c r="E3016" s="27">
        <v>26762.55</v>
      </c>
      <c r="F3016" s="27" t="s">
        <v>2615</v>
      </c>
      <c r="G3016" s="28">
        <v>-4.0000000000000002E-4</v>
      </c>
      <c r="H3016">
        <f t="shared" si="53"/>
        <v>-3.2777736438722579E-3</v>
      </c>
    </row>
    <row r="3017" spans="1:8" x14ac:dyDescent="0.3">
      <c r="A3017" s="19">
        <v>43525</v>
      </c>
      <c r="B3017" s="20">
        <v>27043.9</v>
      </c>
      <c r="C3017" s="20">
        <v>26941</v>
      </c>
      <c r="D3017" s="20">
        <v>27076.55</v>
      </c>
      <c r="E3017" s="20">
        <v>26928.9</v>
      </c>
      <c r="F3017" s="20" t="s">
        <v>2616</v>
      </c>
      <c r="G3017" s="21">
        <v>9.4999999999999998E-3</v>
      </c>
      <c r="H3017">
        <f t="shared" si="53"/>
        <v>3.8194573326900062E-3</v>
      </c>
    </row>
    <row r="3018" spans="1:8" x14ac:dyDescent="0.3">
      <c r="A3018" s="26">
        <v>43529</v>
      </c>
      <c r="B3018" s="27">
        <v>27554.05</v>
      </c>
      <c r="C3018" s="27">
        <v>27068.15</v>
      </c>
      <c r="D3018" s="27">
        <v>27580.75</v>
      </c>
      <c r="E3018" s="27">
        <v>26958.1</v>
      </c>
      <c r="F3018" s="27" t="s">
        <v>2617</v>
      </c>
      <c r="G3018" s="28">
        <v>1.89E-2</v>
      </c>
      <c r="H3018" s="15">
        <f t="shared" si="53"/>
        <v>1.7950986676222712E-2</v>
      </c>
    </row>
    <row r="3019" spans="1:8" x14ac:dyDescent="0.3">
      <c r="A3019" s="19">
        <v>43530</v>
      </c>
      <c r="B3019" s="20">
        <v>27625.65</v>
      </c>
      <c r="C3019" s="20">
        <v>27618.1</v>
      </c>
      <c r="D3019" s="20">
        <v>27681.65</v>
      </c>
      <c r="E3019" s="20">
        <v>27492.05</v>
      </c>
      <c r="F3019" s="20" t="s">
        <v>2618</v>
      </c>
      <c r="G3019" s="21">
        <v>2.5999999999999999E-3</v>
      </c>
      <c r="H3019">
        <f t="shared" si="53"/>
        <v>2.7337144843428445E-4</v>
      </c>
    </row>
    <row r="3020" spans="1:8" x14ac:dyDescent="0.3">
      <c r="A3020" s="26">
        <v>43531</v>
      </c>
      <c r="B3020" s="27">
        <v>27764.6</v>
      </c>
      <c r="C3020" s="27">
        <v>27661</v>
      </c>
      <c r="D3020" s="27">
        <v>27815.5</v>
      </c>
      <c r="E3020" s="27">
        <v>27560</v>
      </c>
      <c r="F3020" s="27" t="s">
        <v>2619</v>
      </c>
      <c r="G3020" s="28">
        <v>5.0000000000000001E-3</v>
      </c>
      <c r="H3020">
        <f t="shared" si="53"/>
        <v>3.7453454321969035E-3</v>
      </c>
    </row>
    <row r="3021" spans="1:8" x14ac:dyDescent="0.3">
      <c r="A3021" s="19">
        <v>43532</v>
      </c>
      <c r="B3021" s="20">
        <v>27761.8</v>
      </c>
      <c r="C3021" s="20">
        <v>27686.15</v>
      </c>
      <c r="D3021" s="20">
        <v>27811.35</v>
      </c>
      <c r="E3021" s="20">
        <v>27645.4</v>
      </c>
      <c r="F3021" s="20" t="s">
        <v>2620</v>
      </c>
      <c r="G3021" s="21">
        <v>-1E-4</v>
      </c>
      <c r="H3021">
        <f t="shared" si="53"/>
        <v>2.7324131379768517E-3</v>
      </c>
    </row>
    <row r="3022" spans="1:8" x14ac:dyDescent="0.3">
      <c r="A3022" s="26">
        <v>43535</v>
      </c>
      <c r="B3022" s="27">
        <v>27966.65</v>
      </c>
      <c r="C3022" s="27">
        <v>27840.1</v>
      </c>
      <c r="D3022" s="27">
        <v>28035.599999999999</v>
      </c>
      <c r="E3022" s="27">
        <v>27791.25</v>
      </c>
      <c r="F3022" s="27" t="s">
        <v>2621</v>
      </c>
      <c r="G3022" s="28">
        <v>7.4000000000000003E-3</v>
      </c>
      <c r="H3022">
        <f t="shared" si="53"/>
        <v>4.5456014885005055E-3</v>
      </c>
    </row>
    <row r="3023" spans="1:8" x14ac:dyDescent="0.3">
      <c r="A3023" s="19">
        <v>43536</v>
      </c>
      <c r="B3023" s="20">
        <v>28443.7</v>
      </c>
      <c r="C3023" s="20">
        <v>28168.2</v>
      </c>
      <c r="D3023" s="20">
        <v>28488.1</v>
      </c>
      <c r="E3023" s="20">
        <v>28142.25</v>
      </c>
      <c r="F3023" s="20" t="s">
        <v>2622</v>
      </c>
      <c r="G3023" s="21">
        <v>1.7100000000000001E-2</v>
      </c>
      <c r="H3023">
        <f t="shared" si="53"/>
        <v>9.7805326573937989E-3</v>
      </c>
    </row>
    <row r="3024" spans="1:8" x14ac:dyDescent="0.3">
      <c r="A3024" s="26">
        <v>43537</v>
      </c>
      <c r="B3024" s="27">
        <v>28884.3</v>
      </c>
      <c r="C3024" s="27">
        <v>28480.3</v>
      </c>
      <c r="D3024" s="27">
        <v>28927.7</v>
      </c>
      <c r="E3024" s="27">
        <v>28353.65</v>
      </c>
      <c r="F3024" s="27" t="s">
        <v>2623</v>
      </c>
      <c r="G3024" s="28">
        <v>1.55E-2</v>
      </c>
      <c r="H3024">
        <f t="shared" si="53"/>
        <v>1.418524383521241E-2</v>
      </c>
    </row>
    <row r="3025" spans="1:8" x14ac:dyDescent="0.3">
      <c r="A3025" s="19">
        <v>43538</v>
      </c>
      <c r="B3025" s="20">
        <v>28923.1</v>
      </c>
      <c r="C3025" s="20">
        <v>29028.9</v>
      </c>
      <c r="D3025" s="20">
        <v>29070.35</v>
      </c>
      <c r="E3025" s="20">
        <v>28819.75</v>
      </c>
      <c r="F3025" s="20" t="s">
        <v>2624</v>
      </c>
      <c r="G3025" s="21">
        <v>1.2999999999999999E-3</v>
      </c>
      <c r="H3025">
        <f t="shared" si="53"/>
        <v>-3.6446437860202388E-3</v>
      </c>
    </row>
    <row r="3026" spans="1:8" x14ac:dyDescent="0.3">
      <c r="A3026" s="26">
        <v>43539</v>
      </c>
      <c r="B3026" s="27">
        <v>29381.45</v>
      </c>
      <c r="C3026" s="27">
        <v>29007</v>
      </c>
      <c r="D3026" s="27">
        <v>29520.7</v>
      </c>
      <c r="E3026" s="27">
        <v>28990.85</v>
      </c>
      <c r="F3026" s="27" t="s">
        <v>2625</v>
      </c>
      <c r="G3026" s="28">
        <v>1.5800000000000002E-2</v>
      </c>
      <c r="H3026">
        <f t="shared" si="53"/>
        <v>1.2908953011342116E-2</v>
      </c>
    </row>
    <row r="3027" spans="1:8" x14ac:dyDescent="0.3">
      <c r="A3027" s="19">
        <v>43542</v>
      </c>
      <c r="B3027" s="20">
        <v>29596.1</v>
      </c>
      <c r="C3027" s="20">
        <v>29521.599999999999</v>
      </c>
      <c r="D3027" s="20">
        <v>29812</v>
      </c>
      <c r="E3027" s="20">
        <v>29361.65</v>
      </c>
      <c r="F3027" s="20" t="s">
        <v>2626</v>
      </c>
      <c r="G3027" s="21">
        <v>7.3000000000000001E-3</v>
      </c>
      <c r="H3027">
        <f t="shared" si="53"/>
        <v>2.5235759579426589E-3</v>
      </c>
    </row>
    <row r="3028" spans="1:8" x14ac:dyDescent="0.3">
      <c r="A3028" s="26">
        <v>43543</v>
      </c>
      <c r="B3028" s="27">
        <v>29767.85</v>
      </c>
      <c r="C3028" s="27">
        <v>29702.6</v>
      </c>
      <c r="D3028" s="27">
        <v>29799.75</v>
      </c>
      <c r="E3028" s="27">
        <v>29547.7</v>
      </c>
      <c r="F3028" s="27" t="s">
        <v>2627</v>
      </c>
      <c r="G3028" s="28">
        <v>5.7999999999999996E-3</v>
      </c>
      <c r="H3028">
        <f t="shared" si="53"/>
        <v>2.1967773864914183E-3</v>
      </c>
    </row>
    <row r="3029" spans="1:8" x14ac:dyDescent="0.3">
      <c r="A3029" s="19">
        <v>43544</v>
      </c>
      <c r="B3029" s="20">
        <v>29832.2</v>
      </c>
      <c r="C3029" s="20">
        <v>29769.65</v>
      </c>
      <c r="D3029" s="20">
        <v>29885.200000000001</v>
      </c>
      <c r="E3029" s="20">
        <v>29633.5</v>
      </c>
      <c r="F3029" s="20" t="s">
        <v>2628</v>
      </c>
      <c r="G3029" s="21">
        <v>2.2000000000000001E-3</v>
      </c>
      <c r="H3029">
        <f t="shared" si="53"/>
        <v>2.1011332010957224E-3</v>
      </c>
    </row>
    <row r="3030" spans="1:8" x14ac:dyDescent="0.3">
      <c r="A3030" s="26">
        <v>43546</v>
      </c>
      <c r="B3030" s="27">
        <v>29582.5</v>
      </c>
      <c r="C3030" s="27">
        <v>29920.75</v>
      </c>
      <c r="D3030" s="27">
        <v>30008.1</v>
      </c>
      <c r="E3030" s="27">
        <v>29508.7</v>
      </c>
      <c r="F3030" s="27" t="s">
        <v>2629</v>
      </c>
      <c r="G3030" s="28">
        <v>-8.3999999999999995E-3</v>
      </c>
      <c r="H3030">
        <f t="shared" si="53"/>
        <v>-1.1304863681558785E-2</v>
      </c>
    </row>
    <row r="3031" spans="1:8" x14ac:dyDescent="0.3">
      <c r="A3031" s="19">
        <v>43549</v>
      </c>
      <c r="B3031" s="20">
        <v>29281.200000000001</v>
      </c>
      <c r="C3031" s="20">
        <v>29329.4</v>
      </c>
      <c r="D3031" s="20">
        <v>29329.4</v>
      </c>
      <c r="E3031" s="20">
        <v>29156.25</v>
      </c>
      <c r="F3031" s="20" t="s">
        <v>2630</v>
      </c>
      <c r="G3031" s="21">
        <v>-1.0200000000000001E-2</v>
      </c>
      <c r="H3031">
        <f t="shared" si="53"/>
        <v>-1.643402183474627E-3</v>
      </c>
    </row>
    <row r="3032" spans="1:8" x14ac:dyDescent="0.3">
      <c r="A3032" s="26">
        <v>43550</v>
      </c>
      <c r="B3032" s="27">
        <v>29882.15</v>
      </c>
      <c r="C3032" s="27">
        <v>29300.400000000001</v>
      </c>
      <c r="D3032" s="27">
        <v>29950.15</v>
      </c>
      <c r="E3032" s="27">
        <v>29278.5</v>
      </c>
      <c r="F3032" s="27" t="s">
        <v>2631</v>
      </c>
      <c r="G3032" s="28">
        <v>2.0500000000000001E-2</v>
      </c>
      <c r="H3032" s="15">
        <f t="shared" si="53"/>
        <v>1.9854677751839564E-2</v>
      </c>
    </row>
    <row r="3033" spans="1:8" x14ac:dyDescent="0.3">
      <c r="A3033" s="19">
        <v>43551</v>
      </c>
      <c r="B3033" s="20">
        <v>30019.8</v>
      </c>
      <c r="C3033" s="20">
        <v>30034.15</v>
      </c>
      <c r="D3033" s="20">
        <v>30262.55</v>
      </c>
      <c r="E3033" s="20">
        <v>29790.25</v>
      </c>
      <c r="F3033" s="20" t="s">
        <v>2632</v>
      </c>
      <c r="G3033" s="21">
        <v>4.5999999999999999E-3</v>
      </c>
      <c r="H3033">
        <f t="shared" si="53"/>
        <v>-4.7778944967652432E-4</v>
      </c>
    </row>
    <row r="3034" spans="1:8" x14ac:dyDescent="0.3">
      <c r="A3034" s="26">
        <v>43552</v>
      </c>
      <c r="B3034" s="27">
        <v>30420.55</v>
      </c>
      <c r="C3034" s="27">
        <v>30064.799999999999</v>
      </c>
      <c r="D3034" s="27">
        <v>30496.05</v>
      </c>
      <c r="E3034" s="27">
        <v>29969.1</v>
      </c>
      <c r="F3034" s="27" t="s">
        <v>2633</v>
      </c>
      <c r="G3034" s="28">
        <v>1.3299999999999999E-2</v>
      </c>
      <c r="H3034">
        <f t="shared" si="53"/>
        <v>1.1832774540326229E-2</v>
      </c>
    </row>
    <row r="3035" spans="1:8" x14ac:dyDescent="0.3">
      <c r="A3035" s="19">
        <v>43553</v>
      </c>
      <c r="B3035" s="20">
        <v>30426.799999999999</v>
      </c>
      <c r="C3035" s="20">
        <v>30480.35</v>
      </c>
      <c r="D3035" s="20">
        <v>30499.15</v>
      </c>
      <c r="E3035" s="20">
        <v>30235.9</v>
      </c>
      <c r="F3035" s="20" t="s">
        <v>2634</v>
      </c>
      <c r="G3035" s="21">
        <v>2.0000000000000001E-4</v>
      </c>
      <c r="H3035">
        <f t="shared" si="53"/>
        <v>-1.7568695897520624E-3</v>
      </c>
    </row>
    <row r="3036" spans="1:8" x14ac:dyDescent="0.3">
      <c r="A3036" s="26">
        <v>43556</v>
      </c>
      <c r="B3036" s="27">
        <v>30326.5</v>
      </c>
      <c r="C3036" s="27">
        <v>30537.599999999999</v>
      </c>
      <c r="D3036" s="27">
        <v>30648.1</v>
      </c>
      <c r="E3036" s="27">
        <v>30218.35</v>
      </c>
      <c r="F3036" s="27" t="s">
        <v>2635</v>
      </c>
      <c r="G3036" s="28">
        <v>-3.3E-3</v>
      </c>
      <c r="H3036">
        <f t="shared" si="53"/>
        <v>-6.9127894791993659E-3</v>
      </c>
    </row>
    <row r="3037" spans="1:8" x14ac:dyDescent="0.3">
      <c r="A3037" s="19">
        <v>43557</v>
      </c>
      <c r="B3037" s="20">
        <v>30354.25</v>
      </c>
      <c r="C3037" s="20">
        <v>30450.1</v>
      </c>
      <c r="D3037" s="20">
        <v>30452.9</v>
      </c>
      <c r="E3037" s="20">
        <v>30155.85</v>
      </c>
      <c r="F3037" s="20" t="s">
        <v>2636</v>
      </c>
      <c r="G3037" s="21">
        <v>8.9999999999999998E-4</v>
      </c>
      <c r="H3037">
        <f t="shared" si="53"/>
        <v>-3.1477729137178055E-3</v>
      </c>
    </row>
    <row r="3038" spans="1:8" x14ac:dyDescent="0.3">
      <c r="A3038" s="26">
        <v>43558</v>
      </c>
      <c r="B3038" s="27">
        <v>30093.3</v>
      </c>
      <c r="C3038" s="27">
        <v>30440.85</v>
      </c>
      <c r="D3038" s="27">
        <v>30602.55</v>
      </c>
      <c r="E3038" s="27">
        <v>30036.25</v>
      </c>
      <c r="F3038" s="27" t="s">
        <v>2637</v>
      </c>
      <c r="G3038" s="28">
        <v>-8.6E-3</v>
      </c>
      <c r="H3038">
        <f t="shared" si="53"/>
        <v>-1.1417223894864936E-2</v>
      </c>
    </row>
    <row r="3039" spans="1:8" x14ac:dyDescent="0.3">
      <c r="A3039" s="19">
        <v>43559</v>
      </c>
      <c r="B3039" s="20">
        <v>29904.9</v>
      </c>
      <c r="C3039" s="20">
        <v>30147.3</v>
      </c>
      <c r="D3039" s="20">
        <v>30245.7</v>
      </c>
      <c r="E3039" s="20">
        <v>29809.9</v>
      </c>
      <c r="F3039" s="20" t="s">
        <v>2638</v>
      </c>
      <c r="G3039" s="21">
        <v>-6.3E-3</v>
      </c>
      <c r="H3039">
        <f t="shared" si="53"/>
        <v>-8.0405210416852526E-3</v>
      </c>
    </row>
    <row r="3040" spans="1:8" x14ac:dyDescent="0.3">
      <c r="A3040" s="26">
        <v>43560</v>
      </c>
      <c r="B3040" s="27">
        <v>30084.65</v>
      </c>
      <c r="C3040" s="27">
        <v>30002.85</v>
      </c>
      <c r="D3040" s="27">
        <v>30174</v>
      </c>
      <c r="E3040" s="27">
        <v>29850</v>
      </c>
      <c r="F3040" s="27" t="s">
        <v>2639</v>
      </c>
      <c r="G3040" s="28">
        <v>6.0000000000000001E-3</v>
      </c>
      <c r="H3040">
        <f t="shared" si="53"/>
        <v>2.7264076579392596E-3</v>
      </c>
    </row>
    <row r="3041" spans="1:8" x14ac:dyDescent="0.3">
      <c r="A3041" s="19">
        <v>43563</v>
      </c>
      <c r="B3041" s="20">
        <v>29845.3</v>
      </c>
      <c r="C3041" s="20">
        <v>30201.5</v>
      </c>
      <c r="D3041" s="20">
        <v>30232.05</v>
      </c>
      <c r="E3041" s="20">
        <v>29716.6</v>
      </c>
      <c r="F3041" s="20" t="s">
        <v>2640</v>
      </c>
      <c r="G3041" s="21">
        <v>-8.0000000000000002E-3</v>
      </c>
      <c r="H3041">
        <f t="shared" si="53"/>
        <v>-1.1794116186282162E-2</v>
      </c>
    </row>
    <row r="3042" spans="1:8" x14ac:dyDescent="0.3">
      <c r="A3042" s="26">
        <v>43564</v>
      </c>
      <c r="B3042" s="27">
        <v>30113.85</v>
      </c>
      <c r="C3042" s="27">
        <v>29901.5</v>
      </c>
      <c r="D3042" s="27">
        <v>30165.05</v>
      </c>
      <c r="E3042" s="27">
        <v>29703.55</v>
      </c>
      <c r="F3042" s="27" t="s">
        <v>2641</v>
      </c>
      <c r="G3042" s="28">
        <v>8.9999999999999993E-3</v>
      </c>
      <c r="H3042">
        <f t="shared" si="53"/>
        <v>7.1016504188752584E-3</v>
      </c>
    </row>
    <row r="3043" spans="1:8" x14ac:dyDescent="0.3">
      <c r="A3043" s="19">
        <v>43565</v>
      </c>
      <c r="B3043" s="20">
        <v>29803.5</v>
      </c>
      <c r="C3043" s="20">
        <v>29916.6</v>
      </c>
      <c r="D3043" s="20">
        <v>30155.75</v>
      </c>
      <c r="E3043" s="20">
        <v>29768.1</v>
      </c>
      <c r="F3043" s="20" t="s">
        <v>2642</v>
      </c>
      <c r="G3043" s="21">
        <v>-1.03E-2</v>
      </c>
      <c r="H3043">
        <f t="shared" si="53"/>
        <v>-3.7805098172920236E-3</v>
      </c>
    </row>
    <row r="3044" spans="1:8" x14ac:dyDescent="0.3">
      <c r="A3044" s="26">
        <v>43566</v>
      </c>
      <c r="B3044" s="27">
        <v>29786.1</v>
      </c>
      <c r="C3044" s="27">
        <v>29841.85</v>
      </c>
      <c r="D3044" s="27">
        <v>29852.25</v>
      </c>
      <c r="E3044" s="27">
        <v>29640.25</v>
      </c>
      <c r="F3044" s="27" t="s">
        <v>2643</v>
      </c>
      <c r="G3044" s="28">
        <v>-5.9999999999999995E-4</v>
      </c>
      <c r="H3044">
        <f t="shared" si="53"/>
        <v>-1.8681817648704756E-3</v>
      </c>
    </row>
    <row r="3045" spans="1:8" x14ac:dyDescent="0.3">
      <c r="A3045" s="19">
        <v>43567</v>
      </c>
      <c r="B3045" s="20">
        <v>29938.55</v>
      </c>
      <c r="C3045" s="20">
        <v>29780.55</v>
      </c>
      <c r="D3045" s="20">
        <v>30000.95</v>
      </c>
      <c r="E3045" s="20">
        <v>29707</v>
      </c>
      <c r="F3045" s="20" t="s">
        <v>2644</v>
      </c>
      <c r="G3045" s="21">
        <v>5.1000000000000004E-3</v>
      </c>
      <c r="H3045">
        <f t="shared" si="53"/>
        <v>5.3054762252544027E-3</v>
      </c>
    </row>
    <row r="3046" spans="1:8" x14ac:dyDescent="0.3">
      <c r="A3046" s="26">
        <v>43570</v>
      </c>
      <c r="B3046" s="27">
        <v>30104.25</v>
      </c>
      <c r="C3046" s="27">
        <v>29983.5</v>
      </c>
      <c r="D3046" s="27">
        <v>30163.1</v>
      </c>
      <c r="E3046" s="27">
        <v>29919.1</v>
      </c>
      <c r="F3046" s="27" t="s">
        <v>2645</v>
      </c>
      <c r="G3046" s="28">
        <v>5.4999999999999997E-3</v>
      </c>
      <c r="H3046">
        <f t="shared" si="53"/>
        <v>4.0272149682325283E-3</v>
      </c>
    </row>
    <row r="3047" spans="1:8" x14ac:dyDescent="0.3">
      <c r="A3047" s="19">
        <v>43571</v>
      </c>
      <c r="B3047" s="20">
        <v>30531.35</v>
      </c>
      <c r="C3047" s="20">
        <v>30236.25</v>
      </c>
      <c r="D3047" s="20">
        <v>30590.95</v>
      </c>
      <c r="E3047" s="20">
        <v>30228.2</v>
      </c>
      <c r="F3047" s="20" t="s">
        <v>2646</v>
      </c>
      <c r="G3047" s="21">
        <v>1.4200000000000001E-2</v>
      </c>
      <c r="H3047">
        <f t="shared" si="53"/>
        <v>9.7598081772706114E-3</v>
      </c>
    </row>
    <row r="3048" spans="1:8" x14ac:dyDescent="0.3">
      <c r="A3048" s="26">
        <v>43573</v>
      </c>
      <c r="B3048" s="27">
        <v>30223.4</v>
      </c>
      <c r="C3048" s="27">
        <v>30656.5</v>
      </c>
      <c r="D3048" s="27">
        <v>30669.8</v>
      </c>
      <c r="E3048" s="27">
        <v>30142.2</v>
      </c>
      <c r="F3048" s="27" t="s">
        <v>2647</v>
      </c>
      <c r="G3048" s="28">
        <v>-1.01E-2</v>
      </c>
      <c r="H3048">
        <f t="shared" si="53"/>
        <v>-1.412750966352971E-2</v>
      </c>
    </row>
    <row r="3049" spans="1:8" x14ac:dyDescent="0.3">
      <c r="A3049" s="19">
        <v>43577</v>
      </c>
      <c r="B3049" s="20">
        <v>29687.95</v>
      </c>
      <c r="C3049" s="20">
        <v>30282.5</v>
      </c>
      <c r="D3049" s="20">
        <v>30289.9</v>
      </c>
      <c r="E3049" s="20">
        <v>29647.55</v>
      </c>
      <c r="F3049" s="20" t="s">
        <v>2648</v>
      </c>
      <c r="G3049" s="21">
        <v>-1.77E-2</v>
      </c>
      <c r="H3049" s="15">
        <f t="shared" si="53"/>
        <v>-1.9633451663502E-2</v>
      </c>
    </row>
    <row r="3050" spans="1:8" x14ac:dyDescent="0.3">
      <c r="A3050" s="26">
        <v>43578</v>
      </c>
      <c r="B3050" s="27">
        <v>29479.7</v>
      </c>
      <c r="C3050" s="27">
        <v>29761.95</v>
      </c>
      <c r="D3050" s="27">
        <v>29906.5</v>
      </c>
      <c r="E3050" s="27">
        <v>29455.45</v>
      </c>
      <c r="F3050" s="27" t="s">
        <v>2649</v>
      </c>
      <c r="G3050" s="28">
        <v>-7.0000000000000001E-3</v>
      </c>
      <c r="H3050">
        <f t="shared" si="53"/>
        <v>-9.4835855849499107E-3</v>
      </c>
    </row>
    <row r="3051" spans="1:8" x14ac:dyDescent="0.3">
      <c r="A3051" s="19">
        <v>43579</v>
      </c>
      <c r="B3051" s="20">
        <v>29860.799999999999</v>
      </c>
      <c r="C3051" s="20">
        <v>29550.5</v>
      </c>
      <c r="D3051" s="20">
        <v>29914.85</v>
      </c>
      <c r="E3051" s="20">
        <v>29435.05</v>
      </c>
      <c r="F3051" s="20" t="s">
        <v>2650</v>
      </c>
      <c r="G3051" s="21">
        <v>1.29E-2</v>
      </c>
      <c r="H3051">
        <f t="shared" si="53"/>
        <v>1.0500668347405265E-2</v>
      </c>
    </row>
    <row r="3052" spans="1:8" x14ac:dyDescent="0.3">
      <c r="A3052" s="26">
        <v>43580</v>
      </c>
      <c r="B3052" s="27">
        <v>29561.35</v>
      </c>
      <c r="C3052" s="27">
        <v>29927.05</v>
      </c>
      <c r="D3052" s="27">
        <v>30057.7</v>
      </c>
      <c r="E3052" s="27">
        <v>29511.95</v>
      </c>
      <c r="F3052" s="27" t="s">
        <v>2651</v>
      </c>
      <c r="G3052" s="28">
        <v>-0.01</v>
      </c>
      <c r="H3052">
        <f t="shared" si="53"/>
        <v>-1.2219714271871124E-2</v>
      </c>
    </row>
    <row r="3053" spans="1:8" x14ac:dyDescent="0.3">
      <c r="A3053" s="19">
        <v>43581</v>
      </c>
      <c r="B3053" s="20">
        <v>30013.5</v>
      </c>
      <c r="C3053" s="20">
        <v>29764.85</v>
      </c>
      <c r="D3053" s="20">
        <v>30048.2</v>
      </c>
      <c r="E3053" s="20">
        <v>29563.15</v>
      </c>
      <c r="F3053" s="20" t="s">
        <v>2652</v>
      </c>
      <c r="G3053" s="21">
        <v>1.5299999999999999E-2</v>
      </c>
      <c r="H3053">
        <f t="shared" si="53"/>
        <v>8.353813306635224E-3</v>
      </c>
    </row>
    <row r="3054" spans="1:8" x14ac:dyDescent="0.3">
      <c r="A3054" s="26">
        <v>43585</v>
      </c>
      <c r="B3054" s="27">
        <v>29764.799999999999</v>
      </c>
      <c r="C3054" s="27">
        <v>29920.400000000001</v>
      </c>
      <c r="D3054" s="27">
        <v>29920.400000000001</v>
      </c>
      <c r="E3054" s="27">
        <v>29550.05</v>
      </c>
      <c r="F3054" s="27" t="s">
        <v>2653</v>
      </c>
      <c r="G3054" s="28">
        <v>-8.3000000000000001E-3</v>
      </c>
      <c r="H3054">
        <f t="shared" si="53"/>
        <v>-5.2004652344220725E-3</v>
      </c>
    </row>
    <row r="3055" spans="1:8" x14ac:dyDescent="0.3">
      <c r="A3055" s="19">
        <v>43587</v>
      </c>
      <c r="B3055" s="20">
        <v>29708.6</v>
      </c>
      <c r="C3055" s="20">
        <v>29699.8</v>
      </c>
      <c r="D3055" s="20">
        <v>29919.35</v>
      </c>
      <c r="E3055" s="20">
        <v>29638.799999999999</v>
      </c>
      <c r="F3055" s="20" t="s">
        <v>2654</v>
      </c>
      <c r="G3055" s="21">
        <v>-1.9E-3</v>
      </c>
      <c r="H3055">
        <f t="shared" si="53"/>
        <v>2.9629829157096254E-4</v>
      </c>
    </row>
    <row r="3056" spans="1:8" x14ac:dyDescent="0.3">
      <c r="A3056" s="26">
        <v>43588</v>
      </c>
      <c r="B3056" s="27">
        <v>29954.15</v>
      </c>
      <c r="C3056" s="27">
        <v>29811.65</v>
      </c>
      <c r="D3056" s="27">
        <v>30121.75</v>
      </c>
      <c r="E3056" s="27">
        <v>29795.1</v>
      </c>
      <c r="F3056" s="27" t="s">
        <v>2655</v>
      </c>
      <c r="G3056" s="28">
        <v>8.3000000000000001E-3</v>
      </c>
      <c r="H3056">
        <f t="shared" si="53"/>
        <v>4.7800104992511312E-3</v>
      </c>
    </row>
    <row r="3057" spans="1:8" x14ac:dyDescent="0.3">
      <c r="A3057" s="19">
        <v>43591</v>
      </c>
      <c r="B3057" s="20">
        <v>29618.45</v>
      </c>
      <c r="C3057" s="20">
        <v>29626.5</v>
      </c>
      <c r="D3057" s="20">
        <v>29757.4</v>
      </c>
      <c r="E3057" s="20">
        <v>29528.6</v>
      </c>
      <c r="F3057" s="20" t="s">
        <v>2656</v>
      </c>
      <c r="G3057" s="21">
        <v>-1.12E-2</v>
      </c>
      <c r="H3057">
        <f t="shared" si="53"/>
        <v>-2.7171620002360296E-4</v>
      </c>
    </row>
    <row r="3058" spans="1:8" x14ac:dyDescent="0.3">
      <c r="A3058" s="26">
        <v>43592</v>
      </c>
      <c r="B3058" s="27">
        <v>29288.2</v>
      </c>
      <c r="C3058" s="27">
        <v>29749.55</v>
      </c>
      <c r="D3058" s="27">
        <v>29835.5</v>
      </c>
      <c r="E3058" s="27">
        <v>29244.25</v>
      </c>
      <c r="F3058" s="27" t="s">
        <v>2657</v>
      </c>
      <c r="G3058" s="28">
        <v>-1.12E-2</v>
      </c>
      <c r="H3058">
        <f t="shared" si="53"/>
        <v>-1.5507797596938393E-2</v>
      </c>
    </row>
    <row r="3059" spans="1:8" x14ac:dyDescent="0.3">
      <c r="A3059" s="19">
        <v>43593</v>
      </c>
      <c r="B3059" s="20">
        <v>28994.400000000001</v>
      </c>
      <c r="C3059" s="20">
        <v>29261.3</v>
      </c>
      <c r="D3059" s="20">
        <v>29261.3</v>
      </c>
      <c r="E3059" s="20">
        <v>28951.35</v>
      </c>
      <c r="F3059" s="20" t="s">
        <v>2658</v>
      </c>
      <c r="G3059" s="21">
        <v>-0.01</v>
      </c>
      <c r="H3059">
        <f t="shared" si="53"/>
        <v>-9.121262554978686E-3</v>
      </c>
    </row>
    <row r="3060" spans="1:8" x14ac:dyDescent="0.3">
      <c r="A3060" s="26">
        <v>43594</v>
      </c>
      <c r="B3060" s="27">
        <v>28884.6</v>
      </c>
      <c r="C3060" s="27">
        <v>28893.95</v>
      </c>
      <c r="D3060" s="27">
        <v>29040.3</v>
      </c>
      <c r="E3060" s="27">
        <v>28784.65</v>
      </c>
      <c r="F3060" s="27" t="s">
        <v>2659</v>
      </c>
      <c r="G3060" s="28">
        <v>-3.8E-3</v>
      </c>
      <c r="H3060">
        <f t="shared" si="53"/>
        <v>-3.2359715442167593E-4</v>
      </c>
    </row>
    <row r="3061" spans="1:8" x14ac:dyDescent="0.3">
      <c r="A3061" s="19">
        <v>43595</v>
      </c>
      <c r="B3061" s="20">
        <v>29040.5</v>
      </c>
      <c r="C3061" s="20">
        <v>28927.599999999999</v>
      </c>
      <c r="D3061" s="20">
        <v>29202.85</v>
      </c>
      <c r="E3061" s="20">
        <v>28900.1</v>
      </c>
      <c r="F3061" s="20" t="s">
        <v>2660</v>
      </c>
      <c r="G3061" s="21">
        <v>5.4000000000000003E-3</v>
      </c>
      <c r="H3061">
        <f t="shared" si="53"/>
        <v>3.9028471079523177E-3</v>
      </c>
    </row>
    <row r="3062" spans="1:8" x14ac:dyDescent="0.3">
      <c r="A3062" s="26">
        <v>43598</v>
      </c>
      <c r="B3062" s="27">
        <v>28659.95</v>
      </c>
      <c r="C3062" s="27">
        <v>29026.65</v>
      </c>
      <c r="D3062" s="27">
        <v>29049.05</v>
      </c>
      <c r="E3062" s="27">
        <v>28621.1</v>
      </c>
      <c r="F3062" s="27" t="s">
        <v>2661</v>
      </c>
      <c r="G3062" s="28">
        <v>-1.3100000000000001E-2</v>
      </c>
      <c r="H3062">
        <f t="shared" si="53"/>
        <v>-1.2633218094406371E-2</v>
      </c>
    </row>
    <row r="3063" spans="1:8" x14ac:dyDescent="0.3">
      <c r="A3063" s="19">
        <v>43599</v>
      </c>
      <c r="B3063" s="20">
        <v>28829.200000000001</v>
      </c>
      <c r="C3063" s="20">
        <v>28718.75</v>
      </c>
      <c r="D3063" s="20">
        <v>29058.3</v>
      </c>
      <c r="E3063" s="20">
        <v>28582.6</v>
      </c>
      <c r="F3063" s="20" t="s">
        <v>2662</v>
      </c>
      <c r="G3063" s="21">
        <v>5.8999999999999999E-3</v>
      </c>
      <c r="H3063">
        <f t="shared" si="53"/>
        <v>3.8459194776931699E-3</v>
      </c>
    </row>
    <row r="3064" spans="1:8" x14ac:dyDescent="0.3">
      <c r="A3064" s="26">
        <v>43600</v>
      </c>
      <c r="B3064" s="27">
        <v>28616.45</v>
      </c>
      <c r="C3064" s="27">
        <v>28925.45</v>
      </c>
      <c r="D3064" s="27">
        <v>28983.15</v>
      </c>
      <c r="E3064" s="27">
        <v>28555.15</v>
      </c>
      <c r="F3064" s="27" t="s">
        <v>2663</v>
      </c>
      <c r="G3064" s="28">
        <v>-7.4000000000000003E-3</v>
      </c>
      <c r="H3064">
        <f t="shared" si="53"/>
        <v>-1.06826341508948E-2</v>
      </c>
    </row>
    <row r="3065" spans="1:8" x14ac:dyDescent="0.3">
      <c r="A3065" s="19">
        <v>43601</v>
      </c>
      <c r="B3065" s="20">
        <v>28855.3</v>
      </c>
      <c r="C3065" s="20">
        <v>28625.9</v>
      </c>
      <c r="D3065" s="20">
        <v>28947.599999999999</v>
      </c>
      <c r="E3065" s="20">
        <v>28525.45</v>
      </c>
      <c r="F3065" s="20" t="s">
        <v>2664</v>
      </c>
      <c r="G3065" s="21">
        <v>8.3000000000000001E-3</v>
      </c>
      <c r="H3065">
        <f t="shared" si="53"/>
        <v>8.0137218393132731E-3</v>
      </c>
    </row>
    <row r="3066" spans="1:8" x14ac:dyDescent="0.3">
      <c r="A3066" s="26">
        <v>43602</v>
      </c>
      <c r="B3066" s="27">
        <v>29450.15</v>
      </c>
      <c r="C3066" s="27">
        <v>28881.4</v>
      </c>
      <c r="D3066" s="27">
        <v>29559.45</v>
      </c>
      <c r="E3066" s="27">
        <v>28856</v>
      </c>
      <c r="F3066" s="27" t="s">
        <v>2665</v>
      </c>
      <c r="G3066" s="28">
        <v>2.06E-2</v>
      </c>
      <c r="H3066" s="15">
        <f t="shared" si="53"/>
        <v>1.9692604929123933E-2</v>
      </c>
    </row>
    <row r="3067" spans="1:8" x14ac:dyDescent="0.3">
      <c r="A3067" s="19">
        <v>43605</v>
      </c>
      <c r="B3067" s="20">
        <v>30759.7</v>
      </c>
      <c r="C3067" s="20">
        <v>30230.400000000001</v>
      </c>
      <c r="D3067" s="20">
        <v>30827.85</v>
      </c>
      <c r="E3067" s="20">
        <v>30111.200000000001</v>
      </c>
      <c r="F3067" s="20" t="s">
        <v>2666</v>
      </c>
      <c r="G3067" s="21">
        <v>4.4499999999999998E-2</v>
      </c>
      <c r="H3067" s="15">
        <f t="shared" si="53"/>
        <v>1.7508865248226927E-2</v>
      </c>
    </row>
    <row r="3068" spans="1:8" x14ac:dyDescent="0.3">
      <c r="A3068" s="26">
        <v>43606</v>
      </c>
      <c r="B3068" s="27">
        <v>30308.400000000001</v>
      </c>
      <c r="C3068" s="27">
        <v>30862.1</v>
      </c>
      <c r="D3068" s="27">
        <v>30926.7</v>
      </c>
      <c r="E3068" s="27">
        <v>30265.1</v>
      </c>
      <c r="F3068" s="27" t="s">
        <v>2667</v>
      </c>
      <c r="G3068" s="28">
        <v>-1.47E-2</v>
      </c>
      <c r="H3068" s="15">
        <f t="shared" si="53"/>
        <v>-1.7941099277106777E-2</v>
      </c>
    </row>
    <row r="3069" spans="1:8" x14ac:dyDescent="0.3">
      <c r="A3069" s="19">
        <v>43607</v>
      </c>
      <c r="B3069" s="20">
        <v>30526.799999999999</v>
      </c>
      <c r="C3069" s="20">
        <v>30410.65</v>
      </c>
      <c r="D3069" s="20">
        <v>30675.1</v>
      </c>
      <c r="E3069" s="20">
        <v>30268.6</v>
      </c>
      <c r="F3069" s="20" t="s">
        <v>2668</v>
      </c>
      <c r="G3069" s="21">
        <v>7.1999999999999998E-3</v>
      </c>
      <c r="H3069">
        <f t="shared" si="53"/>
        <v>3.8193856428585977E-3</v>
      </c>
    </row>
    <row r="3070" spans="1:8" x14ac:dyDescent="0.3">
      <c r="A3070" s="26">
        <v>43608</v>
      </c>
      <c r="B3070" s="27">
        <v>30409.1</v>
      </c>
      <c r="C3070" s="27">
        <v>30962.799999999999</v>
      </c>
      <c r="D3070" s="27">
        <v>31705</v>
      </c>
      <c r="E3070" s="27">
        <v>30292.35</v>
      </c>
      <c r="F3070" s="27" t="s">
        <v>2669</v>
      </c>
      <c r="G3070" s="28">
        <v>-3.8999999999999998E-3</v>
      </c>
      <c r="H3070" s="15">
        <f t="shared" si="53"/>
        <v>-1.7882749622127221E-2</v>
      </c>
    </row>
    <row r="3071" spans="1:8" x14ac:dyDescent="0.3">
      <c r="A3071" s="19">
        <v>43609</v>
      </c>
      <c r="B3071" s="20">
        <v>31212.55</v>
      </c>
      <c r="C3071" s="20">
        <v>30685.5</v>
      </c>
      <c r="D3071" s="20">
        <v>31275.4</v>
      </c>
      <c r="E3071" s="20">
        <v>30564.400000000001</v>
      </c>
      <c r="F3071" s="20" t="s">
        <v>2670</v>
      </c>
      <c r="G3071" s="21">
        <v>2.64E-2</v>
      </c>
      <c r="H3071" s="15">
        <f t="shared" si="53"/>
        <v>1.7175864822147245E-2</v>
      </c>
    </row>
    <row r="3072" spans="1:8" x14ac:dyDescent="0.3">
      <c r="A3072" s="26">
        <v>43612</v>
      </c>
      <c r="B3072" s="27">
        <v>31647.65</v>
      </c>
      <c r="C3072" s="27">
        <v>31234.9</v>
      </c>
      <c r="D3072" s="27">
        <v>31700.75</v>
      </c>
      <c r="E3072" s="27">
        <v>31142.5</v>
      </c>
      <c r="F3072" s="27" t="s">
        <v>2671</v>
      </c>
      <c r="G3072" s="28">
        <v>1.3899999999999999E-2</v>
      </c>
      <c r="H3072">
        <f t="shared" si="53"/>
        <v>1.3214385190924254E-2</v>
      </c>
    </row>
    <row r="3073" spans="1:8" x14ac:dyDescent="0.3">
      <c r="A3073" s="19">
        <v>43613</v>
      </c>
      <c r="B3073" s="20">
        <v>31597.9</v>
      </c>
      <c r="C3073" s="20">
        <v>31711.3</v>
      </c>
      <c r="D3073" s="20">
        <v>31712.400000000001</v>
      </c>
      <c r="E3073" s="20">
        <v>31328.6</v>
      </c>
      <c r="F3073" s="20" t="s">
        <v>2672</v>
      </c>
      <c r="G3073" s="21">
        <v>-1.6000000000000001E-3</v>
      </c>
      <c r="H3073">
        <f t="shared" si="53"/>
        <v>-3.5760123362964563E-3</v>
      </c>
    </row>
    <row r="3074" spans="1:8" x14ac:dyDescent="0.3">
      <c r="A3074" s="26">
        <v>43614</v>
      </c>
      <c r="B3074" s="27">
        <v>31295.55</v>
      </c>
      <c r="C3074" s="27">
        <v>31459.25</v>
      </c>
      <c r="D3074" s="27">
        <v>31546.75</v>
      </c>
      <c r="E3074" s="27">
        <v>31257.9</v>
      </c>
      <c r="F3074" s="27" t="s">
        <v>2673</v>
      </c>
      <c r="G3074" s="28">
        <v>-9.5999999999999992E-3</v>
      </c>
      <c r="H3074">
        <f t="shared" si="53"/>
        <v>-5.2035569824455674E-3</v>
      </c>
    </row>
    <row r="3075" spans="1:8" x14ac:dyDescent="0.3">
      <c r="A3075" s="19">
        <v>43615</v>
      </c>
      <c r="B3075" s="20">
        <v>31537.1</v>
      </c>
      <c r="C3075" s="20">
        <v>31256.85</v>
      </c>
      <c r="D3075" s="20">
        <v>31619.25</v>
      </c>
      <c r="E3075" s="20">
        <v>31236.1</v>
      </c>
      <c r="F3075" s="20" t="s">
        <v>2674</v>
      </c>
      <c r="G3075" s="21">
        <v>7.7000000000000002E-3</v>
      </c>
      <c r="H3075">
        <f t="shared" si="53"/>
        <v>8.966034645205772E-3</v>
      </c>
    </row>
    <row r="3076" spans="1:8" x14ac:dyDescent="0.3">
      <c r="A3076" s="26">
        <v>43616</v>
      </c>
      <c r="B3076" s="27">
        <v>31375.4</v>
      </c>
      <c r="C3076" s="27">
        <v>31678.9</v>
      </c>
      <c r="D3076" s="27">
        <v>31783.599999999999</v>
      </c>
      <c r="E3076" s="27">
        <v>30623.05</v>
      </c>
      <c r="F3076" s="27" t="s">
        <v>2675</v>
      </c>
      <c r="G3076" s="28">
        <v>-5.1000000000000004E-3</v>
      </c>
      <c r="H3076">
        <f t="shared" si="53"/>
        <v>-9.5805094242539975E-3</v>
      </c>
    </row>
    <row r="3077" spans="1:8" x14ac:dyDescent="0.3">
      <c r="A3077" s="19">
        <v>43619</v>
      </c>
      <c r="B3077" s="20">
        <v>31653.65</v>
      </c>
      <c r="C3077" s="20">
        <v>31406.05</v>
      </c>
      <c r="D3077" s="20">
        <v>31674.6</v>
      </c>
      <c r="E3077" s="20">
        <v>31284.7</v>
      </c>
      <c r="F3077" s="20" t="s">
        <v>2676</v>
      </c>
      <c r="G3077" s="21">
        <v>8.8999999999999999E-3</v>
      </c>
      <c r="H3077">
        <f t="shared" si="53"/>
        <v>7.883831300020289E-3</v>
      </c>
    </row>
    <row r="3078" spans="1:8" x14ac:dyDescent="0.3">
      <c r="A3078" s="26">
        <v>43620</v>
      </c>
      <c r="B3078" s="27">
        <v>31589.05</v>
      </c>
      <c r="C3078" s="27">
        <v>31532.9</v>
      </c>
      <c r="D3078" s="27">
        <v>31752.7</v>
      </c>
      <c r="E3078" s="27">
        <v>31512.95</v>
      </c>
      <c r="F3078" s="27" t="s">
        <v>2677</v>
      </c>
      <c r="G3078" s="28">
        <v>-2E-3</v>
      </c>
      <c r="H3078">
        <f t="shared" si="53"/>
        <v>1.780679861351091E-3</v>
      </c>
    </row>
    <row r="3079" spans="1:8" x14ac:dyDescent="0.3">
      <c r="A3079" s="19">
        <v>43622</v>
      </c>
      <c r="B3079" s="20">
        <v>30857.4</v>
      </c>
      <c r="C3079" s="20">
        <v>31523.95</v>
      </c>
      <c r="D3079" s="20">
        <v>31541.5</v>
      </c>
      <c r="E3079" s="20">
        <v>30800.799999999999</v>
      </c>
      <c r="F3079" s="20" t="s">
        <v>2678</v>
      </c>
      <c r="G3079" s="21">
        <v>-2.3199999999999998E-2</v>
      </c>
      <c r="H3079" s="15">
        <f t="shared" ref="H3079:H3142" si="54">(B3079-C3079)/C3079</f>
        <v>-2.1144241124605237E-2</v>
      </c>
    </row>
    <row r="3080" spans="1:8" x14ac:dyDescent="0.3">
      <c r="A3080" s="26">
        <v>43623</v>
      </c>
      <c r="B3080" s="27">
        <v>31066.55</v>
      </c>
      <c r="C3080" s="27">
        <v>30943.15</v>
      </c>
      <c r="D3080" s="27">
        <v>31139.599999999999</v>
      </c>
      <c r="E3080" s="27">
        <v>30627.05</v>
      </c>
      <c r="F3080" s="27" t="s">
        <v>2679</v>
      </c>
      <c r="G3080" s="28">
        <v>6.7999999999999996E-3</v>
      </c>
      <c r="H3080">
        <f t="shared" si="54"/>
        <v>3.9879585627189806E-3</v>
      </c>
    </row>
    <row r="3081" spans="1:8" x14ac:dyDescent="0.3">
      <c r="A3081" s="19">
        <v>43626</v>
      </c>
      <c r="B3081" s="20">
        <v>31034</v>
      </c>
      <c r="C3081" s="20">
        <v>31259.200000000001</v>
      </c>
      <c r="D3081" s="20">
        <v>31367.4</v>
      </c>
      <c r="E3081" s="20">
        <v>30861.3</v>
      </c>
      <c r="F3081" s="20" t="s">
        <v>2680</v>
      </c>
      <c r="G3081" s="21">
        <v>-1E-3</v>
      </c>
      <c r="H3081">
        <f t="shared" si="54"/>
        <v>-7.2042790602446869E-3</v>
      </c>
    </row>
    <row r="3082" spans="1:8" x14ac:dyDescent="0.3">
      <c r="A3082" s="26">
        <v>43627</v>
      </c>
      <c r="B3082" s="27">
        <v>31265.45</v>
      </c>
      <c r="C3082" s="27">
        <v>31172.25</v>
      </c>
      <c r="D3082" s="27">
        <v>31399.35</v>
      </c>
      <c r="E3082" s="27">
        <v>30973.35</v>
      </c>
      <c r="F3082" s="27" t="s">
        <v>2681</v>
      </c>
      <c r="G3082" s="28">
        <v>7.4999999999999997E-3</v>
      </c>
      <c r="H3082">
        <f t="shared" si="54"/>
        <v>2.989838718732229E-3</v>
      </c>
    </row>
    <row r="3083" spans="1:8" x14ac:dyDescent="0.3">
      <c r="A3083" s="19">
        <v>43628</v>
      </c>
      <c r="B3083" s="20">
        <v>30965.7</v>
      </c>
      <c r="C3083" s="20">
        <v>31219.3</v>
      </c>
      <c r="D3083" s="20">
        <v>31222.3</v>
      </c>
      <c r="E3083" s="20">
        <v>30911.45</v>
      </c>
      <c r="F3083" s="20" t="s">
        <v>2682</v>
      </c>
      <c r="G3083" s="21">
        <v>-9.5999999999999992E-3</v>
      </c>
      <c r="H3083">
        <f t="shared" si="54"/>
        <v>-8.1231802122404585E-3</v>
      </c>
    </row>
    <row r="3084" spans="1:8" x14ac:dyDescent="0.3">
      <c r="A3084" s="26">
        <v>43629</v>
      </c>
      <c r="B3084" s="27">
        <v>30976.1</v>
      </c>
      <c r="C3084" s="27">
        <v>30876.75</v>
      </c>
      <c r="D3084" s="27">
        <v>31036.9</v>
      </c>
      <c r="E3084" s="27">
        <v>30638.25</v>
      </c>
      <c r="F3084" s="27" t="s">
        <v>2683</v>
      </c>
      <c r="G3084" s="28">
        <v>2.9999999999999997E-4</v>
      </c>
      <c r="H3084">
        <f t="shared" si="54"/>
        <v>3.2176313893139191E-3</v>
      </c>
    </row>
    <row r="3085" spans="1:8" x14ac:dyDescent="0.3">
      <c r="A3085" s="19">
        <v>43630</v>
      </c>
      <c r="B3085" s="20">
        <v>30614.35</v>
      </c>
      <c r="C3085" s="20">
        <v>30983.45</v>
      </c>
      <c r="D3085" s="20">
        <v>31032.65</v>
      </c>
      <c r="E3085" s="20">
        <v>30508.95</v>
      </c>
      <c r="F3085" s="20" t="s">
        <v>2550</v>
      </c>
      <c r="G3085" s="21">
        <v>-1.17E-2</v>
      </c>
      <c r="H3085">
        <f t="shared" si="54"/>
        <v>-1.1912811517116467E-2</v>
      </c>
    </row>
    <row r="3086" spans="1:8" x14ac:dyDescent="0.3">
      <c r="A3086" s="26">
        <v>43633</v>
      </c>
      <c r="B3086" s="27">
        <v>30273.25</v>
      </c>
      <c r="C3086" s="27">
        <v>30652</v>
      </c>
      <c r="D3086" s="27">
        <v>30684.05</v>
      </c>
      <c r="E3086" s="27">
        <v>30249.4</v>
      </c>
      <c r="F3086" s="27" t="s">
        <v>2684</v>
      </c>
      <c r="G3086" s="28">
        <v>-1.11E-2</v>
      </c>
      <c r="H3086">
        <f t="shared" si="54"/>
        <v>-1.2356453086258646E-2</v>
      </c>
    </row>
    <row r="3087" spans="1:8" x14ac:dyDescent="0.3">
      <c r="A3087" s="19">
        <v>43634</v>
      </c>
      <c r="B3087" s="20">
        <v>30351</v>
      </c>
      <c r="C3087" s="20">
        <v>30299.45</v>
      </c>
      <c r="D3087" s="20">
        <v>30550.65</v>
      </c>
      <c r="E3087" s="20">
        <v>30222.85</v>
      </c>
      <c r="F3087" s="20" t="s">
        <v>2685</v>
      </c>
      <c r="G3087" s="21">
        <v>2.5999999999999999E-3</v>
      </c>
      <c r="H3087">
        <f t="shared" si="54"/>
        <v>1.7013510146223535E-3</v>
      </c>
    </row>
    <row r="3088" spans="1:8" x14ac:dyDescent="0.3">
      <c r="A3088" s="26">
        <v>43635</v>
      </c>
      <c r="B3088" s="27">
        <v>30362.1</v>
      </c>
      <c r="C3088" s="27">
        <v>30526.5</v>
      </c>
      <c r="D3088" s="27">
        <v>30699.15</v>
      </c>
      <c r="E3088" s="27">
        <v>30242</v>
      </c>
      <c r="F3088" s="27" t="s">
        <v>2686</v>
      </c>
      <c r="G3088" s="28">
        <v>4.0000000000000002E-4</v>
      </c>
      <c r="H3088">
        <f t="shared" si="54"/>
        <v>-5.3854847427645307E-3</v>
      </c>
    </row>
    <row r="3089" spans="1:8" x14ac:dyDescent="0.3">
      <c r="A3089" s="19">
        <v>43636</v>
      </c>
      <c r="B3089" s="20">
        <v>30781.1</v>
      </c>
      <c r="C3089" s="20">
        <v>30390.2</v>
      </c>
      <c r="D3089" s="20">
        <v>30824.55</v>
      </c>
      <c r="E3089" s="20">
        <v>30220.7</v>
      </c>
      <c r="F3089" s="20" t="s">
        <v>2687</v>
      </c>
      <c r="G3089" s="21">
        <v>1.38E-2</v>
      </c>
      <c r="H3089">
        <f t="shared" si="54"/>
        <v>1.2862699159597429E-2</v>
      </c>
    </row>
    <row r="3090" spans="1:8" x14ac:dyDescent="0.3">
      <c r="A3090" s="26">
        <v>43637</v>
      </c>
      <c r="B3090" s="27">
        <v>30628.35</v>
      </c>
      <c r="C3090" s="27">
        <v>30804.95</v>
      </c>
      <c r="D3090" s="27">
        <v>30804.95</v>
      </c>
      <c r="E3090" s="27">
        <v>30541.5</v>
      </c>
      <c r="F3090" s="27" t="s">
        <v>2688</v>
      </c>
      <c r="G3090" s="28">
        <v>-5.0000000000000001E-3</v>
      </c>
      <c r="H3090">
        <f t="shared" si="54"/>
        <v>-5.7328448836957103E-3</v>
      </c>
    </row>
    <row r="3091" spans="1:8" x14ac:dyDescent="0.3">
      <c r="A3091" s="19">
        <v>43640</v>
      </c>
      <c r="B3091" s="20">
        <v>30602.05</v>
      </c>
      <c r="C3091" s="20">
        <v>30680.95</v>
      </c>
      <c r="D3091" s="20">
        <v>30783.65</v>
      </c>
      <c r="E3091" s="20">
        <v>30528</v>
      </c>
      <c r="F3091" s="20" t="s">
        <v>2689</v>
      </c>
      <c r="G3091" s="21">
        <v>-8.9999999999999998E-4</v>
      </c>
      <c r="H3091">
        <f t="shared" si="54"/>
        <v>-2.5716283231125977E-3</v>
      </c>
    </row>
    <row r="3092" spans="1:8" x14ac:dyDescent="0.3">
      <c r="A3092" s="26">
        <v>43641</v>
      </c>
      <c r="B3092" s="27">
        <v>30847.05</v>
      </c>
      <c r="C3092" s="27">
        <v>30567.65</v>
      </c>
      <c r="D3092" s="27">
        <v>30913.25</v>
      </c>
      <c r="E3092" s="27">
        <v>30451.4</v>
      </c>
      <c r="F3092" s="27" t="s">
        <v>2690</v>
      </c>
      <c r="G3092" s="28">
        <v>8.0000000000000002E-3</v>
      </c>
      <c r="H3092">
        <f t="shared" si="54"/>
        <v>9.140382070587625E-3</v>
      </c>
    </row>
    <row r="3093" spans="1:8" x14ac:dyDescent="0.3">
      <c r="A3093" s="19">
        <v>43642</v>
      </c>
      <c r="B3093" s="20">
        <v>31162.35</v>
      </c>
      <c r="C3093" s="20">
        <v>30809.200000000001</v>
      </c>
      <c r="D3093" s="20">
        <v>31202.7</v>
      </c>
      <c r="E3093" s="20">
        <v>30766.65</v>
      </c>
      <c r="F3093" s="20" t="s">
        <v>2691</v>
      </c>
      <c r="G3093" s="21">
        <v>1.0200000000000001E-2</v>
      </c>
      <c r="H3093">
        <f t="shared" si="54"/>
        <v>1.1462485231683972E-2</v>
      </c>
    </row>
    <row r="3094" spans="1:8" x14ac:dyDescent="0.3">
      <c r="A3094" s="26">
        <v>43643</v>
      </c>
      <c r="B3094" s="27">
        <v>31269.5</v>
      </c>
      <c r="C3094" s="27">
        <v>31192.1</v>
      </c>
      <c r="D3094" s="27">
        <v>31490.6</v>
      </c>
      <c r="E3094" s="27">
        <v>31158.799999999999</v>
      </c>
      <c r="F3094" s="27" t="s">
        <v>2692</v>
      </c>
      <c r="G3094" s="28">
        <v>3.3999999999999998E-3</v>
      </c>
      <c r="H3094">
        <f t="shared" si="54"/>
        <v>2.4813975333498372E-3</v>
      </c>
    </row>
    <row r="3095" spans="1:8" x14ac:dyDescent="0.3">
      <c r="A3095" s="19">
        <v>43644</v>
      </c>
      <c r="B3095" s="20">
        <v>31105.200000000001</v>
      </c>
      <c r="C3095" s="20">
        <v>31281</v>
      </c>
      <c r="D3095" s="20">
        <v>31308.9</v>
      </c>
      <c r="E3095" s="20">
        <v>31060.6</v>
      </c>
      <c r="F3095" s="20" t="s">
        <v>2693</v>
      </c>
      <c r="G3095" s="21">
        <v>-5.3E-3</v>
      </c>
      <c r="H3095">
        <f t="shared" si="54"/>
        <v>-5.6200249352641946E-3</v>
      </c>
    </row>
    <row r="3096" spans="1:8" x14ac:dyDescent="0.3">
      <c r="A3096" s="26">
        <v>43647</v>
      </c>
      <c r="B3096" s="27">
        <v>31372.2</v>
      </c>
      <c r="C3096" s="27">
        <v>31271</v>
      </c>
      <c r="D3096" s="27">
        <v>31450.35</v>
      </c>
      <c r="E3096" s="27">
        <v>31246.45</v>
      </c>
      <c r="F3096" s="27" t="s">
        <v>2694</v>
      </c>
      <c r="G3096" s="28">
        <v>8.6E-3</v>
      </c>
      <c r="H3096">
        <f t="shared" si="54"/>
        <v>3.2362252566275696E-3</v>
      </c>
    </row>
    <row r="3097" spans="1:8" x14ac:dyDescent="0.3">
      <c r="A3097" s="19">
        <v>43648</v>
      </c>
      <c r="B3097" s="20">
        <v>31283.3</v>
      </c>
      <c r="C3097" s="20">
        <v>31414.65</v>
      </c>
      <c r="D3097" s="20">
        <v>31431.35</v>
      </c>
      <c r="E3097" s="20">
        <v>31105.1</v>
      </c>
      <c r="F3097" s="20" t="s">
        <v>2695</v>
      </c>
      <c r="G3097" s="21">
        <v>-2.8E-3</v>
      </c>
      <c r="H3097">
        <f t="shared" si="54"/>
        <v>-4.1811702501858899E-3</v>
      </c>
    </row>
    <row r="3098" spans="1:8" x14ac:dyDescent="0.3">
      <c r="A3098" s="26">
        <v>43649</v>
      </c>
      <c r="B3098" s="27">
        <v>31382.3</v>
      </c>
      <c r="C3098" s="27">
        <v>31347.7</v>
      </c>
      <c r="D3098" s="27">
        <v>31467.15</v>
      </c>
      <c r="E3098" s="27">
        <v>31238.5</v>
      </c>
      <c r="F3098" s="27" t="s">
        <v>2696</v>
      </c>
      <c r="G3098" s="28">
        <v>3.2000000000000002E-3</v>
      </c>
      <c r="H3098">
        <f t="shared" si="54"/>
        <v>1.1037492383810788E-3</v>
      </c>
    </row>
    <row r="3099" spans="1:8" x14ac:dyDescent="0.3">
      <c r="A3099" s="19">
        <v>43650</v>
      </c>
      <c r="B3099" s="20">
        <v>31471.85</v>
      </c>
      <c r="C3099" s="20">
        <v>31471</v>
      </c>
      <c r="D3099" s="20">
        <v>31608.35</v>
      </c>
      <c r="E3099" s="20">
        <v>31428.05</v>
      </c>
      <c r="F3099" s="20" t="s">
        <v>2697</v>
      </c>
      <c r="G3099" s="21">
        <v>2.8999999999999998E-3</v>
      </c>
      <c r="H3099">
        <f t="shared" si="54"/>
        <v>2.7008992405660602E-5</v>
      </c>
    </row>
    <row r="3100" spans="1:8" x14ac:dyDescent="0.3">
      <c r="A3100" s="26">
        <v>43651</v>
      </c>
      <c r="B3100" s="27">
        <v>31475.8</v>
      </c>
      <c r="C3100" s="27">
        <v>31523.05</v>
      </c>
      <c r="D3100" s="27">
        <v>31660.75</v>
      </c>
      <c r="E3100" s="27">
        <v>31323.25</v>
      </c>
      <c r="F3100" s="27" t="s">
        <v>2698</v>
      </c>
      <c r="G3100" s="28">
        <v>1E-4</v>
      </c>
      <c r="H3100">
        <f t="shared" si="54"/>
        <v>-1.4989031835434706E-3</v>
      </c>
    </row>
    <row r="3101" spans="1:8" x14ac:dyDescent="0.3">
      <c r="A3101" s="19">
        <v>43654</v>
      </c>
      <c r="B3101" s="20">
        <v>30603.85</v>
      </c>
      <c r="C3101" s="20">
        <v>31346.85</v>
      </c>
      <c r="D3101" s="20">
        <v>31370.400000000001</v>
      </c>
      <c r="E3101" s="20">
        <v>30536.75</v>
      </c>
      <c r="F3101" s="20" t="s">
        <v>2699</v>
      </c>
      <c r="G3101" s="21">
        <v>-2.7699999999999999E-2</v>
      </c>
      <c r="H3101" s="15">
        <f t="shared" si="54"/>
        <v>-2.3702541084670389E-2</v>
      </c>
    </row>
    <row r="3102" spans="1:8" x14ac:dyDescent="0.3">
      <c r="A3102" s="26">
        <v>43655</v>
      </c>
      <c r="B3102" s="27">
        <v>30569.15</v>
      </c>
      <c r="C3102" s="27">
        <v>30533.4</v>
      </c>
      <c r="D3102" s="27">
        <v>30702.1</v>
      </c>
      <c r="E3102" s="27">
        <v>30346.7</v>
      </c>
      <c r="F3102" s="27" t="s">
        <v>2700</v>
      </c>
      <c r="G3102" s="28">
        <v>-1.1000000000000001E-3</v>
      </c>
      <c r="H3102">
        <f t="shared" si="54"/>
        <v>1.1708489719454761E-3</v>
      </c>
    </row>
    <row r="3103" spans="1:8" x14ac:dyDescent="0.3">
      <c r="A3103" s="19">
        <v>43656</v>
      </c>
      <c r="B3103" s="20">
        <v>30522.1</v>
      </c>
      <c r="C3103" s="20">
        <v>30618.05</v>
      </c>
      <c r="D3103" s="20">
        <v>30728.35</v>
      </c>
      <c r="E3103" s="20">
        <v>30428.6</v>
      </c>
      <c r="F3103" s="20" t="s">
        <v>2701</v>
      </c>
      <c r="G3103" s="21">
        <v>-1.5E-3</v>
      </c>
      <c r="H3103">
        <f t="shared" si="54"/>
        <v>-3.1337723989607676E-3</v>
      </c>
    </row>
    <row r="3104" spans="1:8" x14ac:dyDescent="0.3">
      <c r="A3104" s="26">
        <v>43657</v>
      </c>
      <c r="B3104" s="27">
        <v>30716.55</v>
      </c>
      <c r="C3104" s="27">
        <v>30707</v>
      </c>
      <c r="D3104" s="27">
        <v>30788.05</v>
      </c>
      <c r="E3104" s="27">
        <v>30565.35</v>
      </c>
      <c r="F3104" s="27" t="s">
        <v>2702</v>
      </c>
      <c r="G3104" s="28">
        <v>6.4000000000000003E-3</v>
      </c>
      <c r="H3104">
        <f t="shared" si="54"/>
        <v>3.1100400560130499E-4</v>
      </c>
    </row>
    <row r="3105" spans="1:8" x14ac:dyDescent="0.3">
      <c r="A3105" s="19">
        <v>43658</v>
      </c>
      <c r="B3105" s="20">
        <v>30601.45</v>
      </c>
      <c r="C3105" s="20">
        <v>30789.75</v>
      </c>
      <c r="D3105" s="20">
        <v>30870.95</v>
      </c>
      <c r="E3105" s="20">
        <v>30548.3</v>
      </c>
      <c r="F3105" s="20" t="s">
        <v>2703</v>
      </c>
      <c r="G3105" s="21">
        <v>-3.7000000000000002E-3</v>
      </c>
      <c r="H3105">
        <f t="shared" si="54"/>
        <v>-6.1156716114940616E-3</v>
      </c>
    </row>
    <row r="3106" spans="1:8" x14ac:dyDescent="0.3">
      <c r="A3106" s="26">
        <v>43661</v>
      </c>
      <c r="B3106" s="27">
        <v>30445.95</v>
      </c>
      <c r="C3106" s="27">
        <v>30688.85</v>
      </c>
      <c r="D3106" s="27">
        <v>30695.7</v>
      </c>
      <c r="E3106" s="27">
        <v>30334.2</v>
      </c>
      <c r="F3106" s="27" t="s">
        <v>2704</v>
      </c>
      <c r="G3106" s="28">
        <v>-5.1000000000000004E-3</v>
      </c>
      <c r="H3106">
        <f t="shared" si="54"/>
        <v>-7.9149267567861885E-3</v>
      </c>
    </row>
    <row r="3107" spans="1:8" x14ac:dyDescent="0.3">
      <c r="A3107" s="19">
        <v>43662</v>
      </c>
      <c r="B3107" s="20">
        <v>30570.799999999999</v>
      </c>
      <c r="C3107" s="20">
        <v>30532.65</v>
      </c>
      <c r="D3107" s="20">
        <v>30635</v>
      </c>
      <c r="E3107" s="20">
        <v>30429.9</v>
      </c>
      <c r="F3107" s="20" t="s">
        <v>2705</v>
      </c>
      <c r="G3107" s="21">
        <v>4.1000000000000003E-3</v>
      </c>
      <c r="H3107">
        <f t="shared" si="54"/>
        <v>1.2494821117720806E-3</v>
      </c>
    </row>
    <row r="3108" spans="1:8" x14ac:dyDescent="0.3">
      <c r="A3108" s="26">
        <v>43663</v>
      </c>
      <c r="B3108" s="27">
        <v>30735.5</v>
      </c>
      <c r="C3108" s="27">
        <v>30622.25</v>
      </c>
      <c r="D3108" s="27">
        <v>30799.7</v>
      </c>
      <c r="E3108" s="27">
        <v>30568.3</v>
      </c>
      <c r="F3108" s="27" t="s">
        <v>2706</v>
      </c>
      <c r="G3108" s="28">
        <v>5.4000000000000003E-3</v>
      </c>
      <c r="H3108">
        <f t="shared" si="54"/>
        <v>3.6982912751349099E-3</v>
      </c>
    </row>
    <row r="3109" spans="1:8" x14ac:dyDescent="0.3">
      <c r="A3109" s="19">
        <v>43664</v>
      </c>
      <c r="B3109" s="20">
        <v>30430.6</v>
      </c>
      <c r="C3109" s="20">
        <v>30705.8</v>
      </c>
      <c r="D3109" s="20">
        <v>30769.35</v>
      </c>
      <c r="E3109" s="20">
        <v>30378.6</v>
      </c>
      <c r="F3109" s="20" t="s">
        <v>2707</v>
      </c>
      <c r="G3109" s="21">
        <v>-9.9000000000000008E-3</v>
      </c>
      <c r="H3109">
        <f t="shared" si="54"/>
        <v>-8.9624761445720597E-3</v>
      </c>
    </row>
    <row r="3110" spans="1:8" x14ac:dyDescent="0.3">
      <c r="A3110" s="26">
        <v>43665</v>
      </c>
      <c r="B3110" s="27">
        <v>29770.35</v>
      </c>
      <c r="C3110" s="27">
        <v>30515.1</v>
      </c>
      <c r="D3110" s="27">
        <v>30543.75</v>
      </c>
      <c r="E3110" s="27">
        <v>29705.75</v>
      </c>
      <c r="F3110" s="27" t="s">
        <v>2708</v>
      </c>
      <c r="G3110" s="28">
        <v>-2.1700000000000001E-2</v>
      </c>
      <c r="H3110" s="15">
        <f t="shared" si="54"/>
        <v>-2.4405949841226147E-2</v>
      </c>
    </row>
    <row r="3111" spans="1:8" x14ac:dyDescent="0.3">
      <c r="A3111" s="19">
        <v>43668</v>
      </c>
      <c r="B3111" s="20">
        <v>29284.95</v>
      </c>
      <c r="C3111" s="20">
        <v>29617.05</v>
      </c>
      <c r="D3111" s="20">
        <v>29635.15</v>
      </c>
      <c r="E3111" s="20">
        <v>29194.1</v>
      </c>
      <c r="F3111" s="20" t="s">
        <v>2709</v>
      </c>
      <c r="G3111" s="21">
        <v>-1.6299999999999999E-2</v>
      </c>
      <c r="H3111">
        <f t="shared" si="54"/>
        <v>-1.1213135676915781E-2</v>
      </c>
    </row>
    <row r="3112" spans="1:8" x14ac:dyDescent="0.3">
      <c r="A3112" s="26">
        <v>43669</v>
      </c>
      <c r="B3112" s="27">
        <v>29128.1</v>
      </c>
      <c r="C3112" s="27">
        <v>29342.45</v>
      </c>
      <c r="D3112" s="27">
        <v>29365.8</v>
      </c>
      <c r="E3112" s="27">
        <v>29078.15</v>
      </c>
      <c r="F3112" s="27" t="s">
        <v>2710</v>
      </c>
      <c r="G3112" s="28">
        <v>-5.4000000000000003E-3</v>
      </c>
      <c r="H3112">
        <f t="shared" si="54"/>
        <v>-7.3051159667990289E-3</v>
      </c>
    </row>
    <row r="3113" spans="1:8" x14ac:dyDescent="0.3">
      <c r="A3113" s="19">
        <v>43670</v>
      </c>
      <c r="B3113" s="20">
        <v>28952.25</v>
      </c>
      <c r="C3113" s="20">
        <v>29085.45</v>
      </c>
      <c r="D3113" s="20">
        <v>29252.400000000001</v>
      </c>
      <c r="E3113" s="20">
        <v>28871</v>
      </c>
      <c r="F3113" s="20" t="s">
        <v>2711</v>
      </c>
      <c r="G3113" s="21">
        <v>-6.0000000000000001E-3</v>
      </c>
      <c r="H3113">
        <f t="shared" si="54"/>
        <v>-4.5796093923250536E-3</v>
      </c>
    </row>
    <row r="3114" spans="1:8" x14ac:dyDescent="0.3">
      <c r="A3114" s="26">
        <v>43671</v>
      </c>
      <c r="B3114" s="27">
        <v>29043.05</v>
      </c>
      <c r="C3114" s="27">
        <v>28981.05</v>
      </c>
      <c r="D3114" s="27">
        <v>29240.799999999999</v>
      </c>
      <c r="E3114" s="27">
        <v>28931.05</v>
      </c>
      <c r="F3114" s="27" t="s">
        <v>2712</v>
      </c>
      <c r="G3114" s="28">
        <v>3.0999999999999999E-3</v>
      </c>
      <c r="H3114">
        <f t="shared" si="54"/>
        <v>2.139328975313179E-3</v>
      </c>
    </row>
    <row r="3115" spans="1:8" x14ac:dyDescent="0.3">
      <c r="A3115" s="19">
        <v>43672</v>
      </c>
      <c r="B3115" s="20">
        <v>29325.3</v>
      </c>
      <c r="C3115" s="20">
        <v>29062.5</v>
      </c>
      <c r="D3115" s="20">
        <v>29379.1</v>
      </c>
      <c r="E3115" s="20">
        <v>28994.5</v>
      </c>
      <c r="F3115" s="20" t="s">
        <v>2713</v>
      </c>
      <c r="G3115" s="21">
        <v>9.7000000000000003E-3</v>
      </c>
      <c r="H3115">
        <f t="shared" si="54"/>
        <v>9.0425806451612661E-3</v>
      </c>
    </row>
    <row r="3116" spans="1:8" x14ac:dyDescent="0.3">
      <c r="A3116" s="26">
        <v>43675</v>
      </c>
      <c r="B3116" s="27">
        <v>29295.9</v>
      </c>
      <c r="C3116" s="27">
        <v>29583.45</v>
      </c>
      <c r="D3116" s="27">
        <v>29592.95</v>
      </c>
      <c r="E3116" s="27">
        <v>29104.85</v>
      </c>
      <c r="F3116" s="27" t="s">
        <v>2714</v>
      </c>
      <c r="G3116" s="28">
        <v>-1E-3</v>
      </c>
      <c r="H3116">
        <f t="shared" si="54"/>
        <v>-9.7199616677567779E-3</v>
      </c>
    </row>
    <row r="3117" spans="1:8" x14ac:dyDescent="0.3">
      <c r="A3117" s="19">
        <v>43676</v>
      </c>
      <c r="B3117" s="20">
        <v>28791.599999999999</v>
      </c>
      <c r="C3117" s="20">
        <v>29434.85</v>
      </c>
      <c r="D3117" s="20">
        <v>29530.3</v>
      </c>
      <c r="E3117" s="20">
        <v>28737.8</v>
      </c>
      <c r="F3117" s="20" t="s">
        <v>2715</v>
      </c>
      <c r="G3117" s="21">
        <v>-1.72E-2</v>
      </c>
      <c r="H3117" s="15">
        <f t="shared" si="54"/>
        <v>-2.1853347307698189E-2</v>
      </c>
    </row>
    <row r="3118" spans="1:8" x14ac:dyDescent="0.3">
      <c r="A3118" s="26">
        <v>43677</v>
      </c>
      <c r="B3118" s="27">
        <v>28876</v>
      </c>
      <c r="C3118" s="27">
        <v>28575.45</v>
      </c>
      <c r="D3118" s="27">
        <v>28979.75</v>
      </c>
      <c r="E3118" s="27">
        <v>28529.75</v>
      </c>
      <c r="F3118" s="27" t="s">
        <v>2716</v>
      </c>
      <c r="G3118" s="28">
        <v>2.8999999999999998E-3</v>
      </c>
      <c r="H3118">
        <f t="shared" si="54"/>
        <v>1.0517769623925408E-2</v>
      </c>
    </row>
    <row r="3119" spans="1:8" x14ac:dyDescent="0.3">
      <c r="A3119" s="19">
        <v>43678</v>
      </c>
      <c r="B3119" s="20">
        <v>28367.25</v>
      </c>
      <c r="C3119" s="20">
        <v>28660.5</v>
      </c>
      <c r="D3119" s="20">
        <v>28819.7</v>
      </c>
      <c r="E3119" s="20">
        <v>28047.35</v>
      </c>
      <c r="F3119" s="20" t="s">
        <v>2717</v>
      </c>
      <c r="G3119" s="21">
        <v>-1.7600000000000001E-2</v>
      </c>
      <c r="H3119">
        <f t="shared" si="54"/>
        <v>-1.0231852200764118E-2</v>
      </c>
    </row>
    <row r="3120" spans="1:8" x14ac:dyDescent="0.3">
      <c r="A3120" s="26">
        <v>43679</v>
      </c>
      <c r="B3120" s="27">
        <v>28204.95</v>
      </c>
      <c r="C3120" s="27">
        <v>28224.25</v>
      </c>
      <c r="D3120" s="27">
        <v>28544.55</v>
      </c>
      <c r="E3120" s="27">
        <v>27936.35</v>
      </c>
      <c r="F3120" s="27" t="s">
        <v>2718</v>
      </c>
      <c r="G3120" s="28">
        <v>-5.7000000000000002E-3</v>
      </c>
      <c r="H3120">
        <f t="shared" si="54"/>
        <v>-6.8380913576088903E-4</v>
      </c>
    </row>
    <row r="3121" spans="1:8" x14ac:dyDescent="0.3">
      <c r="A3121" s="19">
        <v>43682</v>
      </c>
      <c r="B3121" s="20">
        <v>27648.05</v>
      </c>
      <c r="C3121" s="20">
        <v>27841.200000000001</v>
      </c>
      <c r="D3121" s="20">
        <v>27866.55</v>
      </c>
      <c r="E3121" s="20">
        <v>27389.5</v>
      </c>
      <c r="F3121" s="20" t="s">
        <v>2719</v>
      </c>
      <c r="G3121" s="21">
        <v>-1.9699999999999999E-2</v>
      </c>
      <c r="H3121">
        <f t="shared" si="54"/>
        <v>-6.9375601626367198E-3</v>
      </c>
    </row>
    <row r="3122" spans="1:8" x14ac:dyDescent="0.3">
      <c r="A3122" s="26">
        <v>43683</v>
      </c>
      <c r="B3122" s="27">
        <v>28022.1</v>
      </c>
      <c r="C3122" s="27">
        <v>27518.5</v>
      </c>
      <c r="D3122" s="27">
        <v>28148.400000000001</v>
      </c>
      <c r="E3122" s="27">
        <v>27503.9</v>
      </c>
      <c r="F3122" s="27" t="s">
        <v>2720</v>
      </c>
      <c r="G3122" s="28">
        <v>1.35E-2</v>
      </c>
      <c r="H3122" s="15">
        <f t="shared" si="54"/>
        <v>1.830041608372544E-2</v>
      </c>
    </row>
    <row r="3123" spans="1:8" x14ac:dyDescent="0.3">
      <c r="A3123" s="19">
        <v>43684</v>
      </c>
      <c r="B3123" s="20">
        <v>27702.05</v>
      </c>
      <c r="C3123" s="20">
        <v>28053.85</v>
      </c>
      <c r="D3123" s="20">
        <v>28175.55</v>
      </c>
      <c r="E3123" s="20">
        <v>27641.85</v>
      </c>
      <c r="F3123" s="20" t="s">
        <v>2721</v>
      </c>
      <c r="G3123" s="21">
        <v>-1.14E-2</v>
      </c>
      <c r="H3123">
        <f t="shared" si="54"/>
        <v>-1.2540168283497605E-2</v>
      </c>
    </row>
    <row r="3124" spans="1:8" x14ac:dyDescent="0.3">
      <c r="A3124" s="26">
        <v>43685</v>
      </c>
      <c r="B3124" s="27">
        <v>28110.45</v>
      </c>
      <c r="C3124" s="27">
        <v>27840.1</v>
      </c>
      <c r="D3124" s="27">
        <v>28227.55</v>
      </c>
      <c r="E3124" s="27">
        <v>27531.05</v>
      </c>
      <c r="F3124" s="27" t="s">
        <v>2722</v>
      </c>
      <c r="G3124" s="28">
        <v>1.47E-2</v>
      </c>
      <c r="H3124">
        <f t="shared" si="54"/>
        <v>9.7108128203563272E-3</v>
      </c>
    </row>
    <row r="3125" spans="1:8" x14ac:dyDescent="0.3">
      <c r="A3125" s="19">
        <v>43686</v>
      </c>
      <c r="B3125" s="20">
        <v>28431.9</v>
      </c>
      <c r="C3125" s="20">
        <v>28293.65</v>
      </c>
      <c r="D3125" s="20">
        <v>28602.75</v>
      </c>
      <c r="E3125" s="20">
        <v>28251.75</v>
      </c>
      <c r="F3125" s="20" t="s">
        <v>2723</v>
      </c>
      <c r="G3125" s="21">
        <v>1.14E-2</v>
      </c>
      <c r="H3125">
        <f t="shared" si="54"/>
        <v>4.8862553965289025E-3</v>
      </c>
    </row>
    <row r="3126" spans="1:8" x14ac:dyDescent="0.3">
      <c r="A3126" s="26">
        <v>43690</v>
      </c>
      <c r="B3126" s="27">
        <v>27729.1</v>
      </c>
      <c r="C3126" s="27">
        <v>28356.799999999999</v>
      </c>
      <c r="D3126" s="27">
        <v>28358.85</v>
      </c>
      <c r="E3126" s="27">
        <v>27683.5</v>
      </c>
      <c r="F3126" s="27" t="s">
        <v>2724</v>
      </c>
      <c r="G3126" s="28">
        <v>-2.47E-2</v>
      </c>
      <c r="H3126" s="15">
        <f t="shared" si="54"/>
        <v>-2.2135784009479235E-2</v>
      </c>
    </row>
    <row r="3127" spans="1:8" x14ac:dyDescent="0.3">
      <c r="A3127" s="19">
        <v>43691</v>
      </c>
      <c r="B3127" s="20">
        <v>28019.200000000001</v>
      </c>
      <c r="C3127" s="20">
        <v>27885.5</v>
      </c>
      <c r="D3127" s="20">
        <v>28107.05</v>
      </c>
      <c r="E3127" s="20">
        <v>27726.65</v>
      </c>
      <c r="F3127" s="20" t="s">
        <v>2725</v>
      </c>
      <c r="G3127" s="21">
        <v>1.0500000000000001E-2</v>
      </c>
      <c r="H3127">
        <f t="shared" si="54"/>
        <v>4.7946065159312446E-3</v>
      </c>
    </row>
    <row r="3128" spans="1:8" x14ac:dyDescent="0.3">
      <c r="A3128" s="26">
        <v>43693</v>
      </c>
      <c r="B3128" s="27">
        <v>28217</v>
      </c>
      <c r="C3128" s="27">
        <v>27920.3</v>
      </c>
      <c r="D3128" s="27">
        <v>28251.05</v>
      </c>
      <c r="E3128" s="27">
        <v>27720.95</v>
      </c>
      <c r="F3128" s="27" t="s">
        <v>2726</v>
      </c>
      <c r="G3128" s="28">
        <v>7.1000000000000004E-3</v>
      </c>
      <c r="H3128">
        <f t="shared" si="54"/>
        <v>1.0626676647457253E-2</v>
      </c>
    </row>
    <row r="3129" spans="1:8" x14ac:dyDescent="0.3">
      <c r="A3129" s="19">
        <v>43696</v>
      </c>
      <c r="B3129" s="20">
        <v>28186.1</v>
      </c>
      <c r="C3129" s="20">
        <v>28331.25</v>
      </c>
      <c r="D3129" s="20">
        <v>28468.9</v>
      </c>
      <c r="E3129" s="20">
        <v>28146.5</v>
      </c>
      <c r="F3129" s="20" t="s">
        <v>2727</v>
      </c>
      <c r="G3129" s="21">
        <v>-1.1000000000000001E-3</v>
      </c>
      <c r="H3129">
        <f t="shared" si="54"/>
        <v>-5.1233178910214498E-3</v>
      </c>
    </row>
    <row r="3130" spans="1:8" x14ac:dyDescent="0.3">
      <c r="A3130" s="26">
        <v>43697</v>
      </c>
      <c r="B3130" s="27">
        <v>27982.45</v>
      </c>
      <c r="C3130" s="27">
        <v>28163.55</v>
      </c>
      <c r="D3130" s="27">
        <v>28215.4</v>
      </c>
      <c r="E3130" s="27">
        <v>27839.65</v>
      </c>
      <c r="F3130" s="27" t="s">
        <v>2728</v>
      </c>
      <c r="G3130" s="28">
        <v>-7.1999999999999998E-3</v>
      </c>
      <c r="H3130">
        <f t="shared" si="54"/>
        <v>-6.4302973169219988E-3</v>
      </c>
    </row>
    <row r="3131" spans="1:8" x14ac:dyDescent="0.3">
      <c r="A3131" s="19">
        <v>43698</v>
      </c>
      <c r="B3131" s="20">
        <v>27719.05</v>
      </c>
      <c r="C3131" s="20">
        <v>28021</v>
      </c>
      <c r="D3131" s="20">
        <v>28098.9</v>
      </c>
      <c r="E3131" s="20">
        <v>27666.2</v>
      </c>
      <c r="F3131" s="20" t="s">
        <v>2729</v>
      </c>
      <c r="G3131" s="21">
        <v>-9.4000000000000004E-3</v>
      </c>
      <c r="H3131">
        <f t="shared" si="54"/>
        <v>-1.0775846686413787E-2</v>
      </c>
    </row>
    <row r="3132" spans="1:8" x14ac:dyDescent="0.3">
      <c r="A3132" s="26">
        <v>43699</v>
      </c>
      <c r="B3132" s="27">
        <v>27034.2</v>
      </c>
      <c r="C3132" s="27">
        <v>27690.05</v>
      </c>
      <c r="D3132" s="27">
        <v>27690.05</v>
      </c>
      <c r="E3132" s="27">
        <v>26975.55</v>
      </c>
      <c r="F3132" s="27" t="s">
        <v>2730</v>
      </c>
      <c r="G3132" s="28">
        <v>-2.47E-2</v>
      </c>
      <c r="H3132" s="15">
        <f t="shared" si="54"/>
        <v>-2.3685403240514141E-2</v>
      </c>
    </row>
    <row r="3133" spans="1:8" x14ac:dyDescent="0.3">
      <c r="A3133" s="19">
        <v>43700</v>
      </c>
      <c r="B3133" s="20">
        <v>26958.65</v>
      </c>
      <c r="C3133" s="20">
        <v>26835.35</v>
      </c>
      <c r="D3133" s="20">
        <v>27207.3</v>
      </c>
      <c r="E3133" s="20">
        <v>26560.6</v>
      </c>
      <c r="F3133" s="20" t="s">
        <v>2731</v>
      </c>
      <c r="G3133" s="21">
        <v>-2.8E-3</v>
      </c>
      <c r="H3133">
        <f t="shared" si="54"/>
        <v>4.594685741009635E-3</v>
      </c>
    </row>
    <row r="3134" spans="1:8" x14ac:dyDescent="0.3">
      <c r="A3134" s="26">
        <v>43703</v>
      </c>
      <c r="B3134" s="27">
        <v>27951.35</v>
      </c>
      <c r="C3134" s="27">
        <v>27663.95</v>
      </c>
      <c r="D3134" s="27">
        <v>27995.25</v>
      </c>
      <c r="E3134" s="27">
        <v>26859.35</v>
      </c>
      <c r="F3134" s="27" t="s">
        <v>2732</v>
      </c>
      <c r="G3134" s="28">
        <v>3.6799999999999999E-2</v>
      </c>
      <c r="H3134">
        <f t="shared" si="54"/>
        <v>1.0388971929171278E-2</v>
      </c>
    </row>
    <row r="3135" spans="1:8" x14ac:dyDescent="0.3">
      <c r="A3135" s="19">
        <v>43704</v>
      </c>
      <c r="B3135" s="20">
        <v>28126.15</v>
      </c>
      <c r="C3135" s="20">
        <v>28106.3</v>
      </c>
      <c r="D3135" s="20">
        <v>28277.7</v>
      </c>
      <c r="E3135" s="20">
        <v>27960.799999999999</v>
      </c>
      <c r="F3135" s="20" t="s">
        <v>2733</v>
      </c>
      <c r="G3135" s="21">
        <v>6.3E-3</v>
      </c>
      <c r="H3135">
        <f t="shared" si="54"/>
        <v>7.0624735379620166E-4</v>
      </c>
    </row>
    <row r="3136" spans="1:8" x14ac:dyDescent="0.3">
      <c r="A3136" s="26">
        <v>43705</v>
      </c>
      <c r="B3136" s="27">
        <v>27804.3</v>
      </c>
      <c r="C3136" s="27">
        <v>28080.25</v>
      </c>
      <c r="D3136" s="27">
        <v>28095.55</v>
      </c>
      <c r="E3136" s="27">
        <v>27634.65</v>
      </c>
      <c r="F3136" s="27" t="s">
        <v>2734</v>
      </c>
      <c r="G3136" s="28">
        <v>-1.14E-2</v>
      </c>
      <c r="H3136">
        <f t="shared" si="54"/>
        <v>-9.8271917094755468E-3</v>
      </c>
    </row>
    <row r="3137" spans="1:8" x14ac:dyDescent="0.3">
      <c r="A3137" s="19">
        <v>43706</v>
      </c>
      <c r="B3137" s="20">
        <v>27305.200000000001</v>
      </c>
      <c r="C3137" s="20">
        <v>27694.95</v>
      </c>
      <c r="D3137" s="20">
        <v>27719.05</v>
      </c>
      <c r="E3137" s="20">
        <v>27239.95</v>
      </c>
      <c r="F3137" s="20" t="s">
        <v>2735</v>
      </c>
      <c r="G3137" s="21">
        <v>-1.7999999999999999E-2</v>
      </c>
      <c r="H3137">
        <f t="shared" si="54"/>
        <v>-1.4072962760358838E-2</v>
      </c>
    </row>
    <row r="3138" spans="1:8" x14ac:dyDescent="0.3">
      <c r="A3138" s="26">
        <v>43707</v>
      </c>
      <c r="B3138" s="27">
        <v>27427.85</v>
      </c>
      <c r="C3138" s="27">
        <v>27407.9</v>
      </c>
      <c r="D3138" s="27">
        <v>27586.5</v>
      </c>
      <c r="E3138" s="27">
        <v>27121.95</v>
      </c>
      <c r="F3138" s="27" t="s">
        <v>2736</v>
      </c>
      <c r="G3138" s="28">
        <v>4.4999999999999997E-3</v>
      </c>
      <c r="H3138">
        <f t="shared" si="54"/>
        <v>7.2789232301625042E-4</v>
      </c>
    </row>
    <row r="3139" spans="1:8" x14ac:dyDescent="0.3">
      <c r="A3139" s="19">
        <v>43711</v>
      </c>
      <c r="B3139" s="20">
        <v>26824.15</v>
      </c>
      <c r="C3139" s="20">
        <v>27239.200000000001</v>
      </c>
      <c r="D3139" s="20">
        <v>27247.05</v>
      </c>
      <c r="E3139" s="20">
        <v>26742.6</v>
      </c>
      <c r="F3139" s="20" t="s">
        <v>2737</v>
      </c>
      <c r="G3139" s="21">
        <v>-2.1999999999999999E-2</v>
      </c>
      <c r="H3139">
        <f t="shared" si="54"/>
        <v>-1.5237231636758762E-2</v>
      </c>
    </row>
    <row r="3140" spans="1:8" x14ac:dyDescent="0.3">
      <c r="A3140" s="26">
        <v>43712</v>
      </c>
      <c r="B3140" s="27">
        <v>27123.85</v>
      </c>
      <c r="C3140" s="27">
        <v>26785.95</v>
      </c>
      <c r="D3140" s="27">
        <v>27278.7</v>
      </c>
      <c r="E3140" s="27">
        <v>26641.35</v>
      </c>
      <c r="F3140" s="27" t="s">
        <v>2738</v>
      </c>
      <c r="G3140" s="28">
        <v>1.12E-2</v>
      </c>
      <c r="H3140">
        <f t="shared" si="54"/>
        <v>1.2614822322896809E-2</v>
      </c>
    </row>
    <row r="3141" spans="1:8" x14ac:dyDescent="0.3">
      <c r="A3141" s="19">
        <v>43713</v>
      </c>
      <c r="B3141" s="20">
        <v>26919.7</v>
      </c>
      <c r="C3141" s="20">
        <v>27086.95</v>
      </c>
      <c r="D3141" s="20">
        <v>27243.95</v>
      </c>
      <c r="E3141" s="20">
        <v>26815.4</v>
      </c>
      <c r="F3141" s="20" t="s">
        <v>2739</v>
      </c>
      <c r="G3141" s="21">
        <v>-7.4999999999999997E-3</v>
      </c>
      <c r="H3141">
        <f t="shared" si="54"/>
        <v>-6.1745600741316391E-3</v>
      </c>
    </row>
    <row r="3142" spans="1:8" x14ac:dyDescent="0.3">
      <c r="A3142" s="26">
        <v>43714</v>
      </c>
      <c r="B3142" s="27">
        <v>27247.9</v>
      </c>
      <c r="C3142" s="27">
        <v>26986.5</v>
      </c>
      <c r="D3142" s="27">
        <v>27311.05</v>
      </c>
      <c r="E3142" s="27">
        <v>26950.55</v>
      </c>
      <c r="F3142" s="27" t="s">
        <v>2740</v>
      </c>
      <c r="G3142" s="28">
        <v>1.2200000000000001E-2</v>
      </c>
      <c r="H3142">
        <f t="shared" si="54"/>
        <v>9.6863246438034373E-3</v>
      </c>
    </row>
    <row r="3143" spans="1:8" x14ac:dyDescent="0.3">
      <c r="A3143" s="19">
        <v>43717</v>
      </c>
      <c r="B3143" s="20">
        <v>27504.65</v>
      </c>
      <c r="C3143" s="20">
        <v>27240.35</v>
      </c>
      <c r="D3143" s="20">
        <v>27565.55</v>
      </c>
      <c r="E3143" s="20">
        <v>26993.9</v>
      </c>
      <c r="F3143" s="20" t="s">
        <v>2741</v>
      </c>
      <c r="G3143" s="21">
        <v>9.4000000000000004E-3</v>
      </c>
      <c r="H3143">
        <f t="shared" ref="H3143:H3206" si="55">(B3143-C3143)/C3143</f>
        <v>9.7025185065538044E-3</v>
      </c>
    </row>
    <row r="3144" spans="1:8" x14ac:dyDescent="0.3">
      <c r="A3144" s="26">
        <v>43719</v>
      </c>
      <c r="B3144" s="27">
        <v>27776.2</v>
      </c>
      <c r="C3144" s="27">
        <v>27639.05</v>
      </c>
      <c r="D3144" s="27">
        <v>27829.65</v>
      </c>
      <c r="E3144" s="27">
        <v>27551.65</v>
      </c>
      <c r="F3144" s="27" t="s">
        <v>2742</v>
      </c>
      <c r="G3144" s="28">
        <v>9.9000000000000008E-3</v>
      </c>
      <c r="H3144">
        <f t="shared" si="55"/>
        <v>4.9621821299936668E-3</v>
      </c>
    </row>
    <row r="3145" spans="1:8" x14ac:dyDescent="0.3">
      <c r="A3145" s="19">
        <v>43720</v>
      </c>
      <c r="B3145" s="20">
        <v>27818.5</v>
      </c>
      <c r="C3145" s="20">
        <v>27870.799999999999</v>
      </c>
      <c r="D3145" s="20">
        <v>28062.3</v>
      </c>
      <c r="E3145" s="20">
        <v>27764.7</v>
      </c>
      <c r="F3145" s="20" t="s">
        <v>2743</v>
      </c>
      <c r="G3145" s="21">
        <v>1.5E-3</v>
      </c>
      <c r="H3145">
        <f t="shared" si="55"/>
        <v>-1.8765159234754394E-3</v>
      </c>
    </row>
    <row r="3146" spans="1:8" x14ac:dyDescent="0.3">
      <c r="A3146" s="26">
        <v>43721</v>
      </c>
      <c r="B3146" s="27">
        <v>28098.75</v>
      </c>
      <c r="C3146" s="27">
        <v>27772</v>
      </c>
      <c r="D3146" s="27">
        <v>28126.85</v>
      </c>
      <c r="E3146" s="27">
        <v>27573.45</v>
      </c>
      <c r="F3146" s="27" t="s">
        <v>2744</v>
      </c>
      <c r="G3146" s="28">
        <v>1.01E-2</v>
      </c>
      <c r="H3146">
        <f t="shared" si="55"/>
        <v>1.1765447213020308E-2</v>
      </c>
    </row>
    <row r="3147" spans="1:8" x14ac:dyDescent="0.3">
      <c r="A3147" s="19">
        <v>43724</v>
      </c>
      <c r="B3147" s="20">
        <v>27855</v>
      </c>
      <c r="C3147" s="20">
        <v>27868</v>
      </c>
      <c r="D3147" s="20">
        <v>28066.7</v>
      </c>
      <c r="E3147" s="20">
        <v>27798.85</v>
      </c>
      <c r="F3147" s="20" t="s">
        <v>2745</v>
      </c>
      <c r="G3147" s="21">
        <v>-8.6999999999999994E-3</v>
      </c>
      <c r="H3147">
        <f t="shared" si="55"/>
        <v>-4.6648485718386678E-4</v>
      </c>
    </row>
    <row r="3148" spans="1:8" x14ac:dyDescent="0.3">
      <c r="A3148" s="26">
        <v>43725</v>
      </c>
      <c r="B3148" s="27">
        <v>27131.75</v>
      </c>
      <c r="C3148" s="27">
        <v>27765.1</v>
      </c>
      <c r="D3148" s="27">
        <v>27851.4</v>
      </c>
      <c r="E3148" s="27">
        <v>27047.95</v>
      </c>
      <c r="F3148" s="27" t="s">
        <v>2746</v>
      </c>
      <c r="G3148" s="28">
        <v>-2.5999999999999999E-2</v>
      </c>
      <c r="H3148" s="15">
        <f t="shared" si="55"/>
        <v>-2.2811010945395428E-2</v>
      </c>
    </row>
    <row r="3149" spans="1:8" x14ac:dyDescent="0.3">
      <c r="A3149" s="19">
        <v>43726</v>
      </c>
      <c r="B3149" s="20">
        <v>27172.65</v>
      </c>
      <c r="C3149" s="20">
        <v>27304.7</v>
      </c>
      <c r="D3149" s="20">
        <v>27414.45</v>
      </c>
      <c r="E3149" s="20">
        <v>27088.799999999999</v>
      </c>
      <c r="F3149" s="20" t="s">
        <v>2747</v>
      </c>
      <c r="G3149" s="21">
        <v>1.5E-3</v>
      </c>
      <c r="H3149">
        <f t="shared" si="55"/>
        <v>-4.8361637373785194E-3</v>
      </c>
    </row>
    <row r="3150" spans="1:8" x14ac:dyDescent="0.3">
      <c r="A3150" s="26">
        <v>43727</v>
      </c>
      <c r="B3150" s="27">
        <v>26757.65</v>
      </c>
      <c r="C3150" s="27">
        <v>27175.45</v>
      </c>
      <c r="D3150" s="27">
        <v>27175.45</v>
      </c>
      <c r="E3150" s="27">
        <v>26643</v>
      </c>
      <c r="F3150" s="27" t="s">
        <v>2748</v>
      </c>
      <c r="G3150" s="28">
        <v>-1.5299999999999999E-2</v>
      </c>
      <c r="H3150">
        <f t="shared" si="55"/>
        <v>-1.537417043692006E-2</v>
      </c>
    </row>
    <row r="3151" spans="1:8" x14ac:dyDescent="0.3">
      <c r="A3151" s="19">
        <v>43728</v>
      </c>
      <c r="B3151" s="20">
        <v>28981.55</v>
      </c>
      <c r="C3151" s="20">
        <v>26878.65</v>
      </c>
      <c r="D3151" s="20">
        <v>29418.95</v>
      </c>
      <c r="E3151" s="20">
        <v>26727.55</v>
      </c>
      <c r="F3151" s="20" t="s">
        <v>2749</v>
      </c>
      <c r="G3151" s="21">
        <v>8.3099999999999993E-2</v>
      </c>
      <c r="H3151" s="15">
        <f t="shared" si="55"/>
        <v>7.8236816209147325E-2</v>
      </c>
    </row>
    <row r="3152" spans="1:8" x14ac:dyDescent="0.3">
      <c r="A3152" s="26">
        <v>43731</v>
      </c>
      <c r="B3152" s="27">
        <v>30566.2</v>
      </c>
      <c r="C3152" s="27">
        <v>30039.4</v>
      </c>
      <c r="D3152" s="27">
        <v>30801.3</v>
      </c>
      <c r="E3152" s="27">
        <v>29776.3</v>
      </c>
      <c r="F3152" s="27" t="s">
        <v>2750</v>
      </c>
      <c r="G3152" s="28">
        <v>5.4699999999999999E-2</v>
      </c>
      <c r="H3152" s="15">
        <f t="shared" si="55"/>
        <v>1.7536968115208669E-2</v>
      </c>
    </row>
    <row r="3153" spans="1:8" x14ac:dyDescent="0.3">
      <c r="A3153" s="19">
        <v>43732</v>
      </c>
      <c r="B3153" s="20">
        <v>30183.1</v>
      </c>
      <c r="C3153" s="20">
        <v>30432</v>
      </c>
      <c r="D3153" s="20">
        <v>30668.1</v>
      </c>
      <c r="E3153" s="20">
        <v>29889.55</v>
      </c>
      <c r="F3153" s="20" t="s">
        <v>2751</v>
      </c>
      <c r="G3153" s="21">
        <v>-1.2500000000000001E-2</v>
      </c>
      <c r="H3153">
        <f t="shared" si="55"/>
        <v>-8.178890641430122E-3</v>
      </c>
    </row>
    <row r="3154" spans="1:8" x14ac:dyDescent="0.3">
      <c r="A3154" s="26">
        <v>43733</v>
      </c>
      <c r="B3154" s="27">
        <v>29586.05</v>
      </c>
      <c r="C3154" s="27">
        <v>30029.05</v>
      </c>
      <c r="D3154" s="27">
        <v>30067.599999999999</v>
      </c>
      <c r="E3154" s="27">
        <v>29470.1</v>
      </c>
      <c r="F3154" s="27" t="s">
        <v>2752</v>
      </c>
      <c r="G3154" s="28">
        <v>-1.9800000000000002E-2</v>
      </c>
      <c r="H3154">
        <f t="shared" si="55"/>
        <v>-1.4752381443968425E-2</v>
      </c>
    </row>
    <row r="3155" spans="1:8" x14ac:dyDescent="0.3">
      <c r="A3155" s="19">
        <v>43734</v>
      </c>
      <c r="B3155" s="20">
        <v>30002.6</v>
      </c>
      <c r="C3155" s="20">
        <v>29640.55</v>
      </c>
      <c r="D3155" s="20">
        <v>30718.35</v>
      </c>
      <c r="E3155" s="20">
        <v>29627</v>
      </c>
      <c r="F3155" s="20" t="s">
        <v>2753</v>
      </c>
      <c r="G3155" s="21">
        <v>1.41E-2</v>
      </c>
      <c r="H3155">
        <f t="shared" si="55"/>
        <v>1.2214685624929337E-2</v>
      </c>
    </row>
    <row r="3156" spans="1:8" x14ac:dyDescent="0.3">
      <c r="A3156" s="26">
        <v>43735</v>
      </c>
      <c r="B3156" s="27">
        <v>29876.65</v>
      </c>
      <c r="C3156" s="27">
        <v>29974.95</v>
      </c>
      <c r="D3156" s="27">
        <v>30112.65</v>
      </c>
      <c r="E3156" s="27">
        <v>29711.35</v>
      </c>
      <c r="F3156" s="27" t="s">
        <v>2754</v>
      </c>
      <c r="G3156" s="28">
        <v>-4.1999999999999997E-3</v>
      </c>
      <c r="H3156">
        <f t="shared" si="55"/>
        <v>-3.279404969816439E-3</v>
      </c>
    </row>
    <row r="3157" spans="1:8" x14ac:dyDescent="0.3">
      <c r="A3157" s="19">
        <v>43738</v>
      </c>
      <c r="B3157" s="20">
        <v>29103.15</v>
      </c>
      <c r="C3157" s="20">
        <v>29674.799999999999</v>
      </c>
      <c r="D3157" s="20">
        <v>29754.400000000001</v>
      </c>
      <c r="E3157" s="20">
        <v>28943.45</v>
      </c>
      <c r="F3157" s="20" t="s">
        <v>2755</v>
      </c>
      <c r="G3157" s="21">
        <v>-2.5899999999999999E-2</v>
      </c>
      <c r="H3157" s="15">
        <f t="shared" si="55"/>
        <v>-1.9263819806704607E-2</v>
      </c>
    </row>
    <row r="3158" spans="1:8" x14ac:dyDescent="0.3">
      <c r="A3158" s="26">
        <v>43739</v>
      </c>
      <c r="B3158" s="27">
        <v>28725.5</v>
      </c>
      <c r="C3158" s="27">
        <v>29226.15</v>
      </c>
      <c r="D3158" s="27">
        <v>29526.400000000001</v>
      </c>
      <c r="E3158" s="27">
        <v>28077.35</v>
      </c>
      <c r="F3158" s="27" t="s">
        <v>2756</v>
      </c>
      <c r="G3158" s="28">
        <v>-1.2999999999999999E-2</v>
      </c>
      <c r="H3158" s="15">
        <f t="shared" si="55"/>
        <v>-1.7130207023504686E-2</v>
      </c>
    </row>
    <row r="3159" spans="1:8" x14ac:dyDescent="0.3">
      <c r="A3159" s="19">
        <v>43741</v>
      </c>
      <c r="B3159" s="20">
        <v>28414.1</v>
      </c>
      <c r="C3159" s="20">
        <v>28606.7</v>
      </c>
      <c r="D3159" s="20">
        <v>28769.1</v>
      </c>
      <c r="E3159" s="20">
        <v>28240.799999999999</v>
      </c>
      <c r="F3159" s="20" t="s">
        <v>2757</v>
      </c>
      <c r="G3159" s="21">
        <v>-1.0800000000000001E-2</v>
      </c>
      <c r="H3159">
        <f t="shared" si="55"/>
        <v>-6.7326884960517003E-3</v>
      </c>
    </row>
    <row r="3160" spans="1:8" x14ac:dyDescent="0.3">
      <c r="A3160" s="26">
        <v>43742</v>
      </c>
      <c r="B3160" s="27">
        <v>27731.85</v>
      </c>
      <c r="C3160" s="27">
        <v>28681.9</v>
      </c>
      <c r="D3160" s="27">
        <v>28730.3</v>
      </c>
      <c r="E3160" s="27">
        <v>27653.7</v>
      </c>
      <c r="F3160" s="27" t="s">
        <v>2758</v>
      </c>
      <c r="G3160" s="28">
        <v>-2.4E-2</v>
      </c>
      <c r="H3160" s="15">
        <f t="shared" si="55"/>
        <v>-3.3123677301713027E-2</v>
      </c>
    </row>
    <row r="3161" spans="1:8" x14ac:dyDescent="0.3">
      <c r="A3161" s="19">
        <v>43745</v>
      </c>
      <c r="B3161" s="20">
        <v>27767.55</v>
      </c>
      <c r="C3161" s="20">
        <v>27909.9</v>
      </c>
      <c r="D3161" s="20">
        <v>28185.15</v>
      </c>
      <c r="E3161" s="20">
        <v>27568.35</v>
      </c>
      <c r="F3161" s="20" t="s">
        <v>2759</v>
      </c>
      <c r="G3161" s="21">
        <v>1.2999999999999999E-3</v>
      </c>
      <c r="H3161">
        <f t="shared" si="55"/>
        <v>-5.1003407393076352E-3</v>
      </c>
    </row>
    <row r="3162" spans="1:8" x14ac:dyDescent="0.3">
      <c r="A3162" s="26">
        <v>43747</v>
      </c>
      <c r="B3162" s="27">
        <v>28785.85</v>
      </c>
      <c r="C3162" s="27">
        <v>27901.65</v>
      </c>
      <c r="D3162" s="27">
        <v>28857.7</v>
      </c>
      <c r="E3162" s="27">
        <v>27702.05</v>
      </c>
      <c r="F3162" s="27" t="s">
        <v>2760</v>
      </c>
      <c r="G3162" s="28">
        <v>3.6700000000000003E-2</v>
      </c>
      <c r="H3162" s="15">
        <f t="shared" si="55"/>
        <v>3.1689882139586623E-2</v>
      </c>
    </row>
    <row r="3163" spans="1:8" x14ac:dyDescent="0.3">
      <c r="A3163" s="19">
        <v>43748</v>
      </c>
      <c r="B3163" s="20">
        <v>28013.45</v>
      </c>
      <c r="C3163" s="20">
        <v>28542.95</v>
      </c>
      <c r="D3163" s="20">
        <v>28552.75</v>
      </c>
      <c r="E3163" s="20">
        <v>27914.15</v>
      </c>
      <c r="F3163" s="20" t="s">
        <v>2761</v>
      </c>
      <c r="G3163" s="21">
        <v>-2.6800000000000001E-2</v>
      </c>
      <c r="H3163" s="15">
        <f t="shared" si="55"/>
        <v>-1.8550990699980206E-2</v>
      </c>
    </row>
    <row r="3164" spans="1:8" x14ac:dyDescent="0.3">
      <c r="A3164" s="26">
        <v>43749</v>
      </c>
      <c r="B3164" s="27">
        <v>28042.5</v>
      </c>
      <c r="C3164" s="27">
        <v>28245.55</v>
      </c>
      <c r="D3164" s="27">
        <v>28604.05</v>
      </c>
      <c r="E3164" s="27">
        <v>27736.799999999999</v>
      </c>
      <c r="F3164" s="27" t="s">
        <v>2762</v>
      </c>
      <c r="G3164" s="28">
        <v>1E-3</v>
      </c>
      <c r="H3164">
        <f t="shared" si="55"/>
        <v>-7.1887430055353595E-3</v>
      </c>
    </row>
    <row r="3165" spans="1:8" x14ac:dyDescent="0.3">
      <c r="A3165" s="19">
        <v>43752</v>
      </c>
      <c r="B3165" s="20">
        <v>28181.95</v>
      </c>
      <c r="C3165" s="20">
        <v>28238.5</v>
      </c>
      <c r="D3165" s="20">
        <v>28553.4</v>
      </c>
      <c r="E3165" s="20">
        <v>28043.25</v>
      </c>
      <c r="F3165" s="20" t="s">
        <v>2763</v>
      </c>
      <c r="G3165" s="21">
        <v>5.0000000000000001E-3</v>
      </c>
      <c r="H3165">
        <f t="shared" si="55"/>
        <v>-2.00258512314745E-3</v>
      </c>
    </row>
    <row r="3166" spans="1:8" x14ac:dyDescent="0.3">
      <c r="A3166" s="26">
        <v>43753</v>
      </c>
      <c r="B3166" s="27">
        <v>28555.1</v>
      </c>
      <c r="C3166" s="27">
        <v>28257.85</v>
      </c>
      <c r="D3166" s="27">
        <v>28694.85</v>
      </c>
      <c r="E3166" s="27">
        <v>28186.25</v>
      </c>
      <c r="F3166" s="27" t="s">
        <v>2764</v>
      </c>
      <c r="G3166" s="28">
        <v>1.32E-2</v>
      </c>
      <c r="H3166">
        <f t="shared" si="55"/>
        <v>1.0519200859230268E-2</v>
      </c>
    </row>
    <row r="3167" spans="1:8" x14ac:dyDescent="0.3">
      <c r="A3167" s="19">
        <v>43754</v>
      </c>
      <c r="B3167" s="20">
        <v>28538.799999999999</v>
      </c>
      <c r="C3167" s="20">
        <v>28689.45</v>
      </c>
      <c r="D3167" s="20">
        <v>28759.35</v>
      </c>
      <c r="E3167" s="20">
        <v>28305.4</v>
      </c>
      <c r="F3167" s="20" t="s">
        <v>2765</v>
      </c>
      <c r="G3167" s="21">
        <v>-5.9999999999999995E-4</v>
      </c>
      <c r="H3167">
        <f t="shared" si="55"/>
        <v>-5.2510591872622671E-3</v>
      </c>
    </row>
    <row r="3168" spans="1:8" x14ac:dyDescent="0.3">
      <c r="A3168" s="26">
        <v>43755</v>
      </c>
      <c r="B3168" s="27">
        <v>28989.45</v>
      </c>
      <c r="C3168" s="27">
        <v>28596.35</v>
      </c>
      <c r="D3168" s="27">
        <v>29049.05</v>
      </c>
      <c r="E3168" s="27">
        <v>28487.95</v>
      </c>
      <c r="F3168" s="27" t="s">
        <v>2766</v>
      </c>
      <c r="G3168" s="28">
        <v>1.5800000000000002E-2</v>
      </c>
      <c r="H3168">
        <f t="shared" si="55"/>
        <v>1.3746509606995375E-2</v>
      </c>
    </row>
    <row r="3169" spans="1:8" x14ac:dyDescent="0.3">
      <c r="A3169" s="19">
        <v>43756</v>
      </c>
      <c r="B3169" s="20">
        <v>29120.25</v>
      </c>
      <c r="C3169" s="20">
        <v>28954.799999999999</v>
      </c>
      <c r="D3169" s="20">
        <v>29249.5</v>
      </c>
      <c r="E3169" s="20">
        <v>28864.1</v>
      </c>
      <c r="F3169" s="20" t="s">
        <v>2767</v>
      </c>
      <c r="G3169" s="21">
        <v>4.4999999999999997E-3</v>
      </c>
      <c r="H3169">
        <f t="shared" si="55"/>
        <v>5.7140784947573714E-3</v>
      </c>
    </row>
    <row r="3170" spans="1:8" x14ac:dyDescent="0.3">
      <c r="A3170" s="26">
        <v>43760</v>
      </c>
      <c r="B3170" s="27">
        <v>29411.15</v>
      </c>
      <c r="C3170" s="27">
        <v>29416.25</v>
      </c>
      <c r="D3170" s="27">
        <v>29690</v>
      </c>
      <c r="E3170" s="27">
        <v>29231.200000000001</v>
      </c>
      <c r="F3170" s="27" t="s">
        <v>2768</v>
      </c>
      <c r="G3170" s="28">
        <v>0.01</v>
      </c>
      <c r="H3170">
        <f t="shared" si="55"/>
        <v>-1.7337356053196939E-4</v>
      </c>
    </row>
    <row r="3171" spans="1:8" x14ac:dyDescent="0.3">
      <c r="A3171" s="19">
        <v>43761</v>
      </c>
      <c r="B3171" s="20">
        <v>29459.599999999999</v>
      </c>
      <c r="C3171" s="20">
        <v>29478.85</v>
      </c>
      <c r="D3171" s="20">
        <v>29643.8</v>
      </c>
      <c r="E3171" s="20">
        <v>29214.05</v>
      </c>
      <c r="F3171" s="20" t="s">
        <v>2769</v>
      </c>
      <c r="G3171" s="21">
        <v>1.6000000000000001E-3</v>
      </c>
      <c r="H3171">
        <f t="shared" si="55"/>
        <v>-6.5301054824051829E-4</v>
      </c>
    </row>
    <row r="3172" spans="1:8" x14ac:dyDescent="0.3">
      <c r="A3172" s="26">
        <v>43762</v>
      </c>
      <c r="B3172" s="27">
        <v>29107.95</v>
      </c>
      <c r="C3172" s="27">
        <v>29604.35</v>
      </c>
      <c r="D3172" s="27">
        <v>29693.25</v>
      </c>
      <c r="E3172" s="27">
        <v>28994.2</v>
      </c>
      <c r="F3172" s="27" t="s">
        <v>2770</v>
      </c>
      <c r="G3172" s="28">
        <v>-1.1900000000000001E-2</v>
      </c>
      <c r="H3172">
        <f t="shared" si="55"/>
        <v>-1.6767806082551986E-2</v>
      </c>
    </row>
    <row r="3173" spans="1:8" x14ac:dyDescent="0.3">
      <c r="A3173" s="19">
        <v>43763</v>
      </c>
      <c r="B3173" s="20">
        <v>29395.95</v>
      </c>
      <c r="C3173" s="20">
        <v>29228.65</v>
      </c>
      <c r="D3173" s="20">
        <v>29452.1</v>
      </c>
      <c r="E3173" s="20">
        <v>28923.8</v>
      </c>
      <c r="F3173" s="20" t="s">
        <v>2771</v>
      </c>
      <c r="G3173" s="21">
        <v>9.9000000000000008E-3</v>
      </c>
      <c r="H3173">
        <f t="shared" si="55"/>
        <v>5.7238360307437829E-3</v>
      </c>
    </row>
    <row r="3174" spans="1:8" x14ac:dyDescent="0.3">
      <c r="A3174" s="26">
        <v>43767</v>
      </c>
      <c r="B3174" s="27">
        <v>29873.05</v>
      </c>
      <c r="C3174" s="27">
        <v>29527.599999999999</v>
      </c>
      <c r="D3174" s="27">
        <v>29997.65</v>
      </c>
      <c r="E3174" s="27">
        <v>29385.45</v>
      </c>
      <c r="F3174" s="27" t="s">
        <v>2772</v>
      </c>
      <c r="G3174" s="28">
        <v>1.6199999999999999E-2</v>
      </c>
      <c r="H3174">
        <f t="shared" si="55"/>
        <v>1.1699223777076388E-2</v>
      </c>
    </row>
    <row r="3175" spans="1:8" x14ac:dyDescent="0.3">
      <c r="A3175" s="19">
        <v>43768</v>
      </c>
      <c r="B3175" s="20">
        <v>29987.5</v>
      </c>
      <c r="C3175" s="20">
        <v>30005.7</v>
      </c>
      <c r="D3175" s="20">
        <v>30151.1</v>
      </c>
      <c r="E3175" s="20">
        <v>29753</v>
      </c>
      <c r="F3175" s="20" t="s">
        <v>2773</v>
      </c>
      <c r="G3175" s="21">
        <v>3.8E-3</v>
      </c>
      <c r="H3175">
        <f t="shared" si="55"/>
        <v>-6.0655142189653061E-4</v>
      </c>
    </row>
    <row r="3176" spans="1:8" x14ac:dyDescent="0.3">
      <c r="A3176" s="26">
        <v>43769</v>
      </c>
      <c r="B3176" s="27">
        <v>30066.25</v>
      </c>
      <c r="C3176" s="27">
        <v>30168.65</v>
      </c>
      <c r="D3176" s="27">
        <v>30415.65</v>
      </c>
      <c r="E3176" s="27">
        <v>29987.15</v>
      </c>
      <c r="F3176" s="27" t="s">
        <v>2756</v>
      </c>
      <c r="G3176" s="28">
        <v>2.5999999999999999E-3</v>
      </c>
      <c r="H3176">
        <f t="shared" si="55"/>
        <v>-3.3942519801184821E-3</v>
      </c>
    </row>
    <row r="3177" spans="1:8" x14ac:dyDescent="0.3">
      <c r="A3177" s="19">
        <v>43770</v>
      </c>
      <c r="B3177" s="20">
        <v>30330.55</v>
      </c>
      <c r="C3177" s="20">
        <v>30196.15</v>
      </c>
      <c r="D3177" s="20">
        <v>30409</v>
      </c>
      <c r="E3177" s="20">
        <v>30028.9</v>
      </c>
      <c r="F3177" s="20" t="s">
        <v>2774</v>
      </c>
      <c r="G3177" s="21">
        <v>8.8000000000000005E-3</v>
      </c>
      <c r="H3177">
        <f t="shared" si="55"/>
        <v>4.4508985417014355E-3</v>
      </c>
    </row>
    <row r="3178" spans="1:8" x14ac:dyDescent="0.3">
      <c r="A3178" s="26">
        <v>43773</v>
      </c>
      <c r="B3178" s="27">
        <v>30333.1</v>
      </c>
      <c r="C3178" s="27">
        <v>30415.9</v>
      </c>
      <c r="D3178" s="27">
        <v>30607.05</v>
      </c>
      <c r="E3178" s="27">
        <v>30227.25</v>
      </c>
      <c r="F3178" s="27" t="s">
        <v>2775</v>
      </c>
      <c r="G3178" s="28">
        <v>1E-4</v>
      </c>
      <c r="H3178">
        <f t="shared" si="55"/>
        <v>-2.7222603967005056E-3</v>
      </c>
    </row>
    <row r="3179" spans="1:8" x14ac:dyDescent="0.3">
      <c r="A3179" s="19">
        <v>43774</v>
      </c>
      <c r="B3179" s="20">
        <v>30219.85</v>
      </c>
      <c r="C3179" s="20">
        <v>30403.25</v>
      </c>
      <c r="D3179" s="20">
        <v>30452.7</v>
      </c>
      <c r="E3179" s="20">
        <v>30091.35</v>
      </c>
      <c r="F3179" s="20" t="s">
        <v>2776</v>
      </c>
      <c r="G3179" s="21">
        <v>-3.7000000000000002E-3</v>
      </c>
      <c r="H3179">
        <f t="shared" si="55"/>
        <v>-6.0322498417110489E-3</v>
      </c>
    </row>
    <row r="3180" spans="1:8" x14ac:dyDescent="0.3">
      <c r="A3180" s="26">
        <v>43775</v>
      </c>
      <c r="B3180" s="27">
        <v>30609.599999999999</v>
      </c>
      <c r="C3180" s="27">
        <v>30225.200000000001</v>
      </c>
      <c r="D3180" s="27">
        <v>30699</v>
      </c>
      <c r="E3180" s="27">
        <v>30013.65</v>
      </c>
      <c r="F3180" s="27" t="s">
        <v>2777</v>
      </c>
      <c r="G3180" s="28">
        <v>1.29E-2</v>
      </c>
      <c r="H3180">
        <f t="shared" si="55"/>
        <v>1.2717864563344422E-2</v>
      </c>
    </row>
    <row r="3181" spans="1:8" x14ac:dyDescent="0.3">
      <c r="A3181" s="19">
        <v>43776</v>
      </c>
      <c r="B3181" s="20">
        <v>30633.15</v>
      </c>
      <c r="C3181" s="20">
        <v>30722.6</v>
      </c>
      <c r="D3181" s="20">
        <v>30821.35</v>
      </c>
      <c r="E3181" s="20">
        <v>30462.55</v>
      </c>
      <c r="F3181" s="20" t="s">
        <v>2778</v>
      </c>
      <c r="G3181" s="21">
        <v>8.0000000000000004E-4</v>
      </c>
      <c r="H3181">
        <f t="shared" si="55"/>
        <v>-2.9115374349826216E-3</v>
      </c>
    </row>
    <row r="3182" spans="1:8" x14ac:dyDescent="0.3">
      <c r="A3182" s="26">
        <v>43777</v>
      </c>
      <c r="B3182" s="27">
        <v>30749.4</v>
      </c>
      <c r="C3182" s="27">
        <v>30571.3</v>
      </c>
      <c r="D3182" s="27">
        <v>31108.400000000001</v>
      </c>
      <c r="E3182" s="27">
        <v>30504.05</v>
      </c>
      <c r="F3182" s="27" t="s">
        <v>2779</v>
      </c>
      <c r="G3182" s="28">
        <v>3.8E-3</v>
      </c>
      <c r="H3182">
        <f t="shared" si="55"/>
        <v>5.8257254352939583E-3</v>
      </c>
    </row>
    <row r="3183" spans="1:8" x14ac:dyDescent="0.3">
      <c r="A3183" s="19">
        <v>43780</v>
      </c>
      <c r="B3183" s="20">
        <v>31115.55</v>
      </c>
      <c r="C3183" s="20">
        <v>30664.65</v>
      </c>
      <c r="D3183" s="20">
        <v>31205.200000000001</v>
      </c>
      <c r="E3183" s="20">
        <v>30625.8</v>
      </c>
      <c r="F3183" s="20" t="s">
        <v>2780</v>
      </c>
      <c r="G3183" s="21">
        <v>1.1900000000000001E-2</v>
      </c>
      <c r="H3183">
        <f t="shared" si="55"/>
        <v>1.4704227832373688E-2</v>
      </c>
    </row>
    <row r="3184" spans="1:8" x14ac:dyDescent="0.3">
      <c r="A3184" s="26">
        <v>43782</v>
      </c>
      <c r="B3184" s="27">
        <v>30541.55</v>
      </c>
      <c r="C3184" s="27">
        <v>31084.75</v>
      </c>
      <c r="D3184" s="27">
        <v>31198.5</v>
      </c>
      <c r="E3184" s="27">
        <v>30488.1</v>
      </c>
      <c r="F3184" s="27" t="s">
        <v>2781</v>
      </c>
      <c r="G3184" s="28">
        <v>-1.84E-2</v>
      </c>
      <c r="H3184" s="15">
        <f t="shared" si="55"/>
        <v>-1.7474806778243375E-2</v>
      </c>
    </row>
    <row r="3185" spans="1:8" x14ac:dyDescent="0.3">
      <c r="A3185" s="19">
        <v>43783</v>
      </c>
      <c r="B3185" s="20">
        <v>30749.95</v>
      </c>
      <c r="C3185" s="20">
        <v>30615.8</v>
      </c>
      <c r="D3185" s="20">
        <v>30789.200000000001</v>
      </c>
      <c r="E3185" s="20">
        <v>30338.35</v>
      </c>
      <c r="F3185" s="20" t="s">
        <v>2782</v>
      </c>
      <c r="G3185" s="21">
        <v>6.7999999999999996E-3</v>
      </c>
      <c r="H3185">
        <f t="shared" si="55"/>
        <v>4.3817244690650403E-3</v>
      </c>
    </row>
    <row r="3186" spans="1:8" x14ac:dyDescent="0.3">
      <c r="A3186" s="26">
        <v>43784</v>
      </c>
      <c r="B3186" s="27">
        <v>31008.400000000001</v>
      </c>
      <c r="C3186" s="27">
        <v>30912.400000000001</v>
      </c>
      <c r="D3186" s="27">
        <v>31165.45</v>
      </c>
      <c r="E3186" s="27">
        <v>30860.7</v>
      </c>
      <c r="F3186" s="27" t="s">
        <v>2783</v>
      </c>
      <c r="G3186" s="28">
        <v>8.3999999999999995E-3</v>
      </c>
      <c r="H3186">
        <f t="shared" si="55"/>
        <v>3.1055498764249942E-3</v>
      </c>
    </row>
    <row r="3187" spans="1:8" x14ac:dyDescent="0.3">
      <c r="A3187" s="19">
        <v>43787</v>
      </c>
      <c r="B3187" s="20">
        <v>30992.1</v>
      </c>
      <c r="C3187" s="20">
        <v>31036.799999999999</v>
      </c>
      <c r="D3187" s="20">
        <v>31203.55</v>
      </c>
      <c r="E3187" s="20">
        <v>30901.85</v>
      </c>
      <c r="F3187" s="20" t="s">
        <v>2784</v>
      </c>
      <c r="G3187" s="21">
        <v>-5.0000000000000001E-4</v>
      </c>
      <c r="H3187">
        <f t="shared" si="55"/>
        <v>-1.4402257964738867E-3</v>
      </c>
    </row>
    <row r="3188" spans="1:8" x14ac:dyDescent="0.3">
      <c r="A3188" s="26">
        <v>43788</v>
      </c>
      <c r="B3188" s="27">
        <v>31236.25</v>
      </c>
      <c r="C3188" s="27">
        <v>31045.15</v>
      </c>
      <c r="D3188" s="27">
        <v>31298.05</v>
      </c>
      <c r="E3188" s="27">
        <v>30974.3</v>
      </c>
      <c r="F3188" s="27" t="s">
        <v>2785</v>
      </c>
      <c r="G3188" s="28">
        <v>7.9000000000000008E-3</v>
      </c>
      <c r="H3188">
        <f t="shared" si="55"/>
        <v>6.1555508670435976E-3</v>
      </c>
    </row>
    <row r="3189" spans="1:8" x14ac:dyDescent="0.3">
      <c r="A3189" s="19">
        <v>43789</v>
      </c>
      <c r="B3189" s="20">
        <v>31353.85</v>
      </c>
      <c r="C3189" s="20">
        <v>31292.35</v>
      </c>
      <c r="D3189" s="20">
        <v>31471.65</v>
      </c>
      <c r="E3189" s="20">
        <v>31205.55</v>
      </c>
      <c r="F3189" s="20" t="s">
        <v>2786</v>
      </c>
      <c r="G3189" s="21">
        <v>3.8E-3</v>
      </c>
      <c r="H3189">
        <f t="shared" si="55"/>
        <v>1.9653365758723778E-3</v>
      </c>
    </row>
    <row r="3190" spans="1:8" x14ac:dyDescent="0.3">
      <c r="A3190" s="26">
        <v>43790</v>
      </c>
      <c r="B3190" s="27">
        <v>31349.95</v>
      </c>
      <c r="C3190" s="27">
        <v>31413.25</v>
      </c>
      <c r="D3190" s="27">
        <v>31463.15</v>
      </c>
      <c r="E3190" s="27">
        <v>31243</v>
      </c>
      <c r="F3190" s="27" t="s">
        <v>2787</v>
      </c>
      <c r="G3190" s="28">
        <v>-1E-4</v>
      </c>
      <c r="H3190">
        <f t="shared" si="55"/>
        <v>-2.0150732573038215E-3</v>
      </c>
    </row>
    <row r="3191" spans="1:8" x14ac:dyDescent="0.3">
      <c r="A3191" s="19">
        <v>43791</v>
      </c>
      <c r="B3191" s="20">
        <v>31111.599999999999</v>
      </c>
      <c r="C3191" s="20">
        <v>31389.599999999999</v>
      </c>
      <c r="D3191" s="20">
        <v>31394.2</v>
      </c>
      <c r="E3191" s="20">
        <v>31055.200000000001</v>
      </c>
      <c r="F3191" s="20" t="s">
        <v>2788</v>
      </c>
      <c r="G3191" s="21">
        <v>-7.6E-3</v>
      </c>
      <c r="H3191">
        <f t="shared" si="55"/>
        <v>-8.8564365267477137E-3</v>
      </c>
    </row>
    <row r="3192" spans="1:8" x14ac:dyDescent="0.3">
      <c r="A3192" s="26">
        <v>43794</v>
      </c>
      <c r="B3192" s="27">
        <v>31555.9</v>
      </c>
      <c r="C3192" s="27">
        <v>31065.1</v>
      </c>
      <c r="D3192" s="27">
        <v>31591.599999999999</v>
      </c>
      <c r="E3192" s="27">
        <v>31049.75</v>
      </c>
      <c r="F3192" s="27" t="s">
        <v>2789</v>
      </c>
      <c r="G3192" s="28">
        <v>1.43E-2</v>
      </c>
      <c r="H3192">
        <f t="shared" si="55"/>
        <v>1.5799079996523524E-2</v>
      </c>
    </row>
    <row r="3193" spans="1:8" x14ac:dyDescent="0.3">
      <c r="A3193" s="19">
        <v>43795</v>
      </c>
      <c r="B3193" s="20">
        <v>31718.35</v>
      </c>
      <c r="C3193" s="20">
        <v>31692.85</v>
      </c>
      <c r="D3193" s="20">
        <v>31850.35</v>
      </c>
      <c r="E3193" s="20">
        <v>31465.85</v>
      </c>
      <c r="F3193" s="20" t="s">
        <v>2790</v>
      </c>
      <c r="G3193" s="21">
        <v>5.1000000000000004E-3</v>
      </c>
      <c r="H3193">
        <f t="shared" si="55"/>
        <v>8.0459788248769045E-4</v>
      </c>
    </row>
    <row r="3194" spans="1:8" x14ac:dyDescent="0.3">
      <c r="A3194" s="26">
        <v>43796</v>
      </c>
      <c r="B3194" s="27">
        <v>31875.95</v>
      </c>
      <c r="C3194" s="27">
        <v>31832.75</v>
      </c>
      <c r="D3194" s="27">
        <v>31916.799999999999</v>
      </c>
      <c r="E3194" s="27">
        <v>31734.5</v>
      </c>
      <c r="F3194" s="27" t="s">
        <v>2791</v>
      </c>
      <c r="G3194" s="28">
        <v>5.0000000000000001E-3</v>
      </c>
      <c r="H3194">
        <f t="shared" si="55"/>
        <v>1.357092931022319E-3</v>
      </c>
    </row>
    <row r="3195" spans="1:8" x14ac:dyDescent="0.3">
      <c r="A3195" s="19">
        <v>43797</v>
      </c>
      <c r="B3195" s="20">
        <v>32122.95</v>
      </c>
      <c r="C3195" s="20">
        <v>31981.7</v>
      </c>
      <c r="D3195" s="20">
        <v>32157.05</v>
      </c>
      <c r="E3195" s="20">
        <v>31905.9</v>
      </c>
      <c r="F3195" s="20" t="s">
        <v>2792</v>
      </c>
      <c r="G3195" s="21">
        <v>7.7000000000000002E-3</v>
      </c>
      <c r="H3195">
        <f t="shared" si="55"/>
        <v>4.4165882363976896E-3</v>
      </c>
    </row>
    <row r="3196" spans="1:8" x14ac:dyDescent="0.3">
      <c r="A3196" s="26">
        <v>43798</v>
      </c>
      <c r="B3196" s="27">
        <v>31946.1</v>
      </c>
      <c r="C3196" s="27">
        <v>32074.15</v>
      </c>
      <c r="D3196" s="27">
        <v>32086.95</v>
      </c>
      <c r="E3196" s="27">
        <v>31770.799999999999</v>
      </c>
      <c r="F3196" s="27" t="s">
        <v>2793</v>
      </c>
      <c r="G3196" s="28">
        <v>-5.4999999999999997E-3</v>
      </c>
      <c r="H3196">
        <f t="shared" si="55"/>
        <v>-3.992311565544306E-3</v>
      </c>
    </row>
    <row r="3197" spans="1:8" x14ac:dyDescent="0.3">
      <c r="A3197" s="19">
        <v>43801</v>
      </c>
      <c r="B3197" s="20">
        <v>31871.45</v>
      </c>
      <c r="C3197" s="20">
        <v>32008.3</v>
      </c>
      <c r="D3197" s="20">
        <v>32024.1</v>
      </c>
      <c r="E3197" s="20">
        <v>31720.6</v>
      </c>
      <c r="F3197" s="20" t="s">
        <v>2794</v>
      </c>
      <c r="G3197" s="21">
        <v>-2.3E-3</v>
      </c>
      <c r="H3197">
        <f t="shared" si="55"/>
        <v>-4.2754535542343253E-3</v>
      </c>
    </row>
    <row r="3198" spans="1:8" x14ac:dyDescent="0.3">
      <c r="A3198" s="26">
        <v>43802</v>
      </c>
      <c r="B3198" s="27">
        <v>31613.35</v>
      </c>
      <c r="C3198" s="27">
        <v>31920.1</v>
      </c>
      <c r="D3198" s="27">
        <v>31936.6</v>
      </c>
      <c r="E3198" s="27">
        <v>31502.95</v>
      </c>
      <c r="F3198" s="27" t="s">
        <v>2795</v>
      </c>
      <c r="G3198" s="28">
        <v>-8.0999999999999996E-3</v>
      </c>
      <c r="H3198">
        <f t="shared" si="55"/>
        <v>-9.6099322997108411E-3</v>
      </c>
    </row>
    <row r="3199" spans="1:8" x14ac:dyDescent="0.3">
      <c r="A3199" s="19">
        <v>43803</v>
      </c>
      <c r="B3199" s="20">
        <v>31979.3</v>
      </c>
      <c r="C3199" s="20">
        <v>31549.3</v>
      </c>
      <c r="D3199" s="20">
        <v>32017.75</v>
      </c>
      <c r="E3199" s="20">
        <v>31444</v>
      </c>
      <c r="F3199" s="20" t="s">
        <v>2796</v>
      </c>
      <c r="G3199" s="21">
        <v>1.1599999999999999E-2</v>
      </c>
      <c r="H3199">
        <f t="shared" si="55"/>
        <v>1.362946246033985E-2</v>
      </c>
    </row>
    <row r="3200" spans="1:8" x14ac:dyDescent="0.3">
      <c r="A3200" s="26">
        <v>43804</v>
      </c>
      <c r="B3200" s="27">
        <v>31712.95</v>
      </c>
      <c r="C3200" s="27">
        <v>32083.8</v>
      </c>
      <c r="D3200" s="27">
        <v>32126.95</v>
      </c>
      <c r="E3200" s="27">
        <v>31628.3</v>
      </c>
      <c r="F3200" s="27" t="s">
        <v>2797</v>
      </c>
      <c r="G3200" s="28">
        <v>-8.3000000000000001E-3</v>
      </c>
      <c r="H3200">
        <f t="shared" si="55"/>
        <v>-1.1558792911064106E-2</v>
      </c>
    </row>
    <row r="3201" spans="1:8" x14ac:dyDescent="0.3">
      <c r="A3201" s="19">
        <v>43805</v>
      </c>
      <c r="B3201" s="20">
        <v>31341.55</v>
      </c>
      <c r="C3201" s="20">
        <v>31797.15</v>
      </c>
      <c r="D3201" s="20">
        <v>31883.7</v>
      </c>
      <c r="E3201" s="20">
        <v>31250.65</v>
      </c>
      <c r="F3201" s="20" t="s">
        <v>2798</v>
      </c>
      <c r="G3201" s="21">
        <v>-1.17E-2</v>
      </c>
      <c r="H3201">
        <f t="shared" si="55"/>
        <v>-1.432832816777611E-2</v>
      </c>
    </row>
    <row r="3202" spans="1:8" x14ac:dyDescent="0.3">
      <c r="A3202" s="26">
        <v>43808</v>
      </c>
      <c r="B3202" s="27">
        <v>31316.65</v>
      </c>
      <c r="C3202" s="27">
        <v>31321.4</v>
      </c>
      <c r="D3202" s="27">
        <v>31537.65</v>
      </c>
      <c r="E3202" s="27">
        <v>31122.05</v>
      </c>
      <c r="F3202" s="27" t="s">
        <v>2799</v>
      </c>
      <c r="G3202" s="28">
        <v>-8.0000000000000004E-4</v>
      </c>
      <c r="H3202">
        <f t="shared" si="55"/>
        <v>-1.5165350207845115E-4</v>
      </c>
    </row>
    <row r="3203" spans="1:8" x14ac:dyDescent="0.3">
      <c r="A3203" s="19">
        <v>43809</v>
      </c>
      <c r="B3203" s="20">
        <v>31160.35</v>
      </c>
      <c r="C3203" s="20">
        <v>31386.400000000001</v>
      </c>
      <c r="D3203" s="20">
        <v>31412.799999999999</v>
      </c>
      <c r="E3203" s="20">
        <v>31126</v>
      </c>
      <c r="F3203" s="20" t="s">
        <v>2800</v>
      </c>
      <c r="G3203" s="21">
        <v>-5.0000000000000001E-3</v>
      </c>
      <c r="H3203">
        <f t="shared" si="55"/>
        <v>-7.2021639945964782E-3</v>
      </c>
    </row>
    <row r="3204" spans="1:8" x14ac:dyDescent="0.3">
      <c r="A3204" s="26">
        <v>43810</v>
      </c>
      <c r="B3204" s="27">
        <v>31256.75</v>
      </c>
      <c r="C3204" s="27">
        <v>31151.65</v>
      </c>
      <c r="D3204" s="27">
        <v>31337.85</v>
      </c>
      <c r="E3204" s="27">
        <v>30996.400000000001</v>
      </c>
      <c r="F3204" s="27" t="s">
        <v>2801</v>
      </c>
      <c r="G3204" s="28">
        <v>3.0999999999999999E-3</v>
      </c>
      <c r="H3204">
        <f t="shared" si="55"/>
        <v>3.3738180802621543E-3</v>
      </c>
    </row>
    <row r="3205" spans="1:8" x14ac:dyDescent="0.3">
      <c r="A3205" s="19">
        <v>43811</v>
      </c>
      <c r="B3205" s="20">
        <v>31665.45</v>
      </c>
      <c r="C3205" s="20">
        <v>31356.799999999999</v>
      </c>
      <c r="D3205" s="20">
        <v>31711.45</v>
      </c>
      <c r="E3205" s="20">
        <v>31352.1</v>
      </c>
      <c r="F3205" s="20" t="s">
        <v>2802</v>
      </c>
      <c r="G3205" s="21">
        <v>1.3100000000000001E-2</v>
      </c>
      <c r="H3205">
        <f t="shared" si="55"/>
        <v>9.8431600163282427E-3</v>
      </c>
    </row>
    <row r="3206" spans="1:8" x14ac:dyDescent="0.3">
      <c r="A3206" s="26">
        <v>43812</v>
      </c>
      <c r="B3206" s="27">
        <v>32014.25</v>
      </c>
      <c r="C3206" s="27">
        <v>31775.55</v>
      </c>
      <c r="D3206" s="27">
        <v>32105.05</v>
      </c>
      <c r="E3206" s="27">
        <v>31770.5</v>
      </c>
      <c r="F3206" s="27" t="s">
        <v>2803</v>
      </c>
      <c r="G3206" s="28">
        <v>1.0999999999999999E-2</v>
      </c>
      <c r="H3206">
        <f t="shared" si="55"/>
        <v>7.5120650940739258E-3</v>
      </c>
    </row>
    <row r="3207" spans="1:8" x14ac:dyDescent="0.3">
      <c r="A3207" s="19">
        <v>43815</v>
      </c>
      <c r="B3207" s="20">
        <v>31974.2</v>
      </c>
      <c r="C3207" s="20">
        <v>32159</v>
      </c>
      <c r="D3207" s="20">
        <v>32186.95</v>
      </c>
      <c r="E3207" s="20">
        <v>31897.75</v>
      </c>
      <c r="F3207" s="20" t="s">
        <v>2804</v>
      </c>
      <c r="G3207" s="21">
        <v>-1.2999999999999999E-3</v>
      </c>
      <c r="H3207">
        <f t="shared" ref="H3207:H3270" si="56">(B3207-C3207)/C3207</f>
        <v>-5.7464473397804434E-3</v>
      </c>
    </row>
    <row r="3208" spans="1:8" x14ac:dyDescent="0.3">
      <c r="A3208" s="26">
        <v>43816</v>
      </c>
      <c r="B3208" s="27">
        <v>32140.25</v>
      </c>
      <c r="C3208" s="27">
        <v>32082.400000000001</v>
      </c>
      <c r="D3208" s="27">
        <v>32213.35</v>
      </c>
      <c r="E3208" s="27">
        <v>31987.35</v>
      </c>
      <c r="F3208" s="27" t="s">
        <v>2805</v>
      </c>
      <c r="G3208" s="28">
        <v>5.1999999999999998E-3</v>
      </c>
      <c r="H3208">
        <f t="shared" si="56"/>
        <v>1.8031693389521527E-3</v>
      </c>
    </row>
    <row r="3209" spans="1:8" x14ac:dyDescent="0.3">
      <c r="A3209" s="19">
        <v>43817</v>
      </c>
      <c r="B3209" s="20">
        <v>32244.25</v>
      </c>
      <c r="C3209" s="20">
        <v>32292.25</v>
      </c>
      <c r="D3209" s="20">
        <v>32293.65</v>
      </c>
      <c r="E3209" s="20">
        <v>32017.3</v>
      </c>
      <c r="F3209" s="20" t="s">
        <v>2806</v>
      </c>
      <c r="G3209" s="21">
        <v>3.2000000000000002E-3</v>
      </c>
      <c r="H3209">
        <f t="shared" si="56"/>
        <v>-1.4864247613591496E-3</v>
      </c>
    </row>
    <row r="3210" spans="1:8" x14ac:dyDescent="0.3">
      <c r="A3210" s="26">
        <v>43818</v>
      </c>
      <c r="B3210" s="27">
        <v>32241.45</v>
      </c>
      <c r="C3210" s="27">
        <v>32281.65</v>
      </c>
      <c r="D3210" s="27">
        <v>32328.35</v>
      </c>
      <c r="E3210" s="27">
        <v>32085.05</v>
      </c>
      <c r="F3210" s="27" t="s">
        <v>2807</v>
      </c>
      <c r="G3210" s="28">
        <v>-1E-4</v>
      </c>
      <c r="H3210">
        <f t="shared" si="56"/>
        <v>-1.2452895065772885E-3</v>
      </c>
    </row>
    <row r="3211" spans="1:8" x14ac:dyDescent="0.3">
      <c r="A3211" s="19">
        <v>43819</v>
      </c>
      <c r="B3211" s="20">
        <v>32384.95</v>
      </c>
      <c r="C3211" s="20">
        <v>32266.85</v>
      </c>
      <c r="D3211" s="20">
        <v>32443.35</v>
      </c>
      <c r="E3211" s="20">
        <v>32199.45</v>
      </c>
      <c r="F3211" s="20" t="s">
        <v>2808</v>
      </c>
      <c r="G3211" s="21">
        <v>4.4999999999999997E-3</v>
      </c>
      <c r="H3211">
        <f t="shared" si="56"/>
        <v>3.6601031709014727E-3</v>
      </c>
    </row>
    <row r="3212" spans="1:8" x14ac:dyDescent="0.3">
      <c r="A3212" s="26">
        <v>43822</v>
      </c>
      <c r="B3212" s="27">
        <v>32339.45</v>
      </c>
      <c r="C3212" s="27">
        <v>32381</v>
      </c>
      <c r="D3212" s="27">
        <v>32502.799999999999</v>
      </c>
      <c r="E3212" s="27">
        <v>32196.85</v>
      </c>
      <c r="F3212" s="27" t="s">
        <v>2809</v>
      </c>
      <c r="G3212" s="28">
        <v>-1.4E-3</v>
      </c>
      <c r="H3212">
        <f t="shared" si="56"/>
        <v>-1.2831598777060397E-3</v>
      </c>
    </row>
    <row r="3213" spans="1:8" x14ac:dyDescent="0.3">
      <c r="A3213" s="19">
        <v>43823</v>
      </c>
      <c r="B3213" s="20">
        <v>32280.75</v>
      </c>
      <c r="C3213" s="20">
        <v>32337.8</v>
      </c>
      <c r="D3213" s="20">
        <v>32390.35</v>
      </c>
      <c r="E3213" s="20">
        <v>32246.05</v>
      </c>
      <c r="F3213" s="20" t="s">
        <v>2810</v>
      </c>
      <c r="G3213" s="21">
        <v>-1.8E-3</v>
      </c>
      <c r="H3213">
        <f t="shared" si="56"/>
        <v>-1.7641892769452243E-3</v>
      </c>
    </row>
    <row r="3214" spans="1:8" x14ac:dyDescent="0.3">
      <c r="A3214" s="26">
        <v>43825</v>
      </c>
      <c r="B3214" s="27">
        <v>31997.7</v>
      </c>
      <c r="C3214" s="27">
        <v>32276.15</v>
      </c>
      <c r="D3214" s="27">
        <v>32314.6</v>
      </c>
      <c r="E3214" s="27">
        <v>31963.25</v>
      </c>
      <c r="F3214" s="27" t="s">
        <v>2811</v>
      </c>
      <c r="G3214" s="28">
        <v>-8.8000000000000005E-3</v>
      </c>
      <c r="H3214">
        <f t="shared" si="56"/>
        <v>-8.6271132089794072E-3</v>
      </c>
    </row>
    <row r="3215" spans="1:8" x14ac:dyDescent="0.3">
      <c r="A3215" s="19">
        <v>43826</v>
      </c>
      <c r="B3215" s="20">
        <v>32412.35</v>
      </c>
      <c r="C3215" s="20">
        <v>32142.5</v>
      </c>
      <c r="D3215" s="20">
        <v>32444.85</v>
      </c>
      <c r="E3215" s="20">
        <v>32056.25</v>
      </c>
      <c r="F3215" s="20" t="s">
        <v>2812</v>
      </c>
      <c r="G3215" s="21">
        <v>1.2999999999999999E-2</v>
      </c>
      <c r="H3215">
        <f t="shared" si="56"/>
        <v>8.3954266158512425E-3</v>
      </c>
    </row>
    <row r="3216" spans="1:8" x14ac:dyDescent="0.3">
      <c r="A3216" s="26">
        <v>43829</v>
      </c>
      <c r="B3216" s="27">
        <v>32354.9</v>
      </c>
      <c r="C3216" s="27">
        <v>32486.6</v>
      </c>
      <c r="D3216" s="27">
        <v>32613.1</v>
      </c>
      <c r="E3216" s="27">
        <v>32248.5</v>
      </c>
      <c r="F3216" s="27" t="s">
        <v>2813</v>
      </c>
      <c r="G3216" s="28">
        <v>-1.8E-3</v>
      </c>
      <c r="H3216">
        <f t="shared" si="56"/>
        <v>-4.0539791791076038E-3</v>
      </c>
    </row>
    <row r="3217" spans="1:8" x14ac:dyDescent="0.3">
      <c r="A3217" s="19">
        <v>43830</v>
      </c>
      <c r="B3217" s="20">
        <v>32161.65</v>
      </c>
      <c r="C3217" s="20">
        <v>32345.95</v>
      </c>
      <c r="D3217" s="20">
        <v>32345.95</v>
      </c>
      <c r="E3217" s="20">
        <v>32108.75</v>
      </c>
      <c r="F3217" s="20" t="s">
        <v>2814</v>
      </c>
      <c r="G3217" s="21">
        <v>-6.0000000000000001E-3</v>
      </c>
      <c r="H3217">
        <f t="shared" si="56"/>
        <v>-5.6977766922906656E-3</v>
      </c>
    </row>
    <row r="3218" spans="1:8" x14ac:dyDescent="0.3">
      <c r="A3218" s="26">
        <v>43831</v>
      </c>
      <c r="B3218" s="27">
        <v>32102.9</v>
      </c>
      <c r="C3218" s="27">
        <v>32237.9</v>
      </c>
      <c r="D3218" s="27">
        <v>32348</v>
      </c>
      <c r="E3218" s="27">
        <v>32057.200000000001</v>
      </c>
      <c r="F3218" s="27" t="s">
        <v>2815</v>
      </c>
      <c r="G3218" s="28">
        <v>-1.8E-3</v>
      </c>
      <c r="H3218">
        <f t="shared" si="56"/>
        <v>-4.1876176798116499E-3</v>
      </c>
    </row>
    <row r="3219" spans="1:8" x14ac:dyDescent="0.3">
      <c r="A3219" s="19">
        <v>43832</v>
      </c>
      <c r="B3219" s="20">
        <v>32443.85</v>
      </c>
      <c r="C3219" s="20">
        <v>32133.15</v>
      </c>
      <c r="D3219" s="20">
        <v>32465.45</v>
      </c>
      <c r="E3219" s="20">
        <v>32121.4</v>
      </c>
      <c r="F3219" s="20" t="s">
        <v>2816</v>
      </c>
      <c r="G3219" s="21">
        <v>1.06E-2</v>
      </c>
      <c r="H3219">
        <f t="shared" si="56"/>
        <v>9.6691423031976965E-3</v>
      </c>
    </row>
    <row r="3220" spans="1:8" x14ac:dyDescent="0.3">
      <c r="A3220" s="26">
        <v>43833</v>
      </c>
      <c r="B3220" s="27">
        <v>32069.25</v>
      </c>
      <c r="C3220" s="27">
        <v>32326.95</v>
      </c>
      <c r="D3220" s="27">
        <v>32329.8</v>
      </c>
      <c r="E3220" s="27">
        <v>31960.400000000001</v>
      </c>
      <c r="F3220" s="27" t="s">
        <v>2817</v>
      </c>
      <c r="G3220" s="28">
        <v>-1.15E-2</v>
      </c>
      <c r="H3220">
        <f t="shared" si="56"/>
        <v>-7.9716768826010725E-3</v>
      </c>
    </row>
    <row r="3221" spans="1:8" x14ac:dyDescent="0.3">
      <c r="A3221" s="19">
        <v>43836</v>
      </c>
      <c r="B3221" s="20">
        <v>31237.15</v>
      </c>
      <c r="C3221" s="20">
        <v>31910.45</v>
      </c>
      <c r="D3221" s="20">
        <v>31914.45</v>
      </c>
      <c r="E3221" s="20">
        <v>31170.55</v>
      </c>
      <c r="F3221" s="20" t="s">
        <v>2818</v>
      </c>
      <c r="G3221" s="21">
        <v>-2.5899999999999999E-2</v>
      </c>
      <c r="H3221" s="15">
        <f t="shared" si="56"/>
        <v>-2.1099671110874314E-2</v>
      </c>
    </row>
    <row r="3222" spans="1:8" x14ac:dyDescent="0.3">
      <c r="A3222" s="26">
        <v>43837</v>
      </c>
      <c r="B3222" s="27">
        <v>31399.4</v>
      </c>
      <c r="C3222" s="27">
        <v>31598.05</v>
      </c>
      <c r="D3222" s="27">
        <v>31851.45</v>
      </c>
      <c r="E3222" s="27">
        <v>31200.9</v>
      </c>
      <c r="F3222" s="27" t="s">
        <v>2819</v>
      </c>
      <c r="G3222" s="28">
        <v>5.1999999999999998E-3</v>
      </c>
      <c r="H3222">
        <f t="shared" si="56"/>
        <v>-6.286780355116782E-3</v>
      </c>
    </row>
    <row r="3223" spans="1:8" x14ac:dyDescent="0.3">
      <c r="A3223" s="19">
        <v>43838</v>
      </c>
      <c r="B3223" s="20">
        <v>31373.65</v>
      </c>
      <c r="C3223" s="20">
        <v>30995.5</v>
      </c>
      <c r="D3223" s="20">
        <v>31451.85</v>
      </c>
      <c r="E3223" s="20">
        <v>30899.55</v>
      </c>
      <c r="F3223" s="20" t="s">
        <v>2820</v>
      </c>
      <c r="G3223" s="21">
        <v>-8.0000000000000004E-4</v>
      </c>
      <c r="H3223">
        <f t="shared" si="56"/>
        <v>1.2200158087464356E-2</v>
      </c>
    </row>
    <row r="3224" spans="1:8" x14ac:dyDescent="0.3">
      <c r="A3224" s="26">
        <v>43839</v>
      </c>
      <c r="B3224" s="27">
        <v>32092.400000000001</v>
      </c>
      <c r="C3224" s="27">
        <v>31748.25</v>
      </c>
      <c r="D3224" s="27">
        <v>32172.7</v>
      </c>
      <c r="E3224" s="27">
        <v>31667.15</v>
      </c>
      <c r="F3224" s="27" t="s">
        <v>2821</v>
      </c>
      <c r="G3224" s="28">
        <v>2.29E-2</v>
      </c>
      <c r="H3224">
        <f t="shared" si="56"/>
        <v>1.0839967557266982E-2</v>
      </c>
    </row>
    <row r="3225" spans="1:8" x14ac:dyDescent="0.3">
      <c r="A3225" s="19">
        <v>43840</v>
      </c>
      <c r="B3225" s="20">
        <v>32097.4</v>
      </c>
      <c r="C3225" s="20">
        <v>32215.7</v>
      </c>
      <c r="D3225" s="20">
        <v>32347.200000000001</v>
      </c>
      <c r="E3225" s="20">
        <v>31953.4</v>
      </c>
      <c r="F3225" s="20" t="s">
        <v>2822</v>
      </c>
      <c r="G3225" s="21">
        <v>2.0000000000000001E-4</v>
      </c>
      <c r="H3225">
        <f t="shared" si="56"/>
        <v>-3.6721225986087302E-3</v>
      </c>
    </row>
    <row r="3226" spans="1:8" x14ac:dyDescent="0.3">
      <c r="A3226" s="26">
        <v>43843</v>
      </c>
      <c r="B3226" s="27">
        <v>32177.65</v>
      </c>
      <c r="C3226" s="27">
        <v>32139.1</v>
      </c>
      <c r="D3226" s="27">
        <v>32322.65</v>
      </c>
      <c r="E3226" s="27">
        <v>32074.05</v>
      </c>
      <c r="F3226" s="27" t="s">
        <v>2823</v>
      </c>
      <c r="G3226" s="28">
        <v>2.5000000000000001E-3</v>
      </c>
      <c r="H3226">
        <f t="shared" si="56"/>
        <v>1.1994735384625865E-3</v>
      </c>
    </row>
    <row r="3227" spans="1:8" x14ac:dyDescent="0.3">
      <c r="A3227" s="19">
        <v>43844</v>
      </c>
      <c r="B3227" s="20">
        <v>32071.65</v>
      </c>
      <c r="C3227" s="20">
        <v>32196.45</v>
      </c>
      <c r="D3227" s="20">
        <v>32196.45</v>
      </c>
      <c r="E3227" s="20">
        <v>31989.200000000001</v>
      </c>
      <c r="F3227" s="20" t="s">
        <v>2824</v>
      </c>
      <c r="G3227" s="21">
        <v>-3.3E-3</v>
      </c>
      <c r="H3227">
        <f t="shared" si="56"/>
        <v>-3.8762037429592167E-3</v>
      </c>
    </row>
    <row r="3228" spans="1:8" x14ac:dyDescent="0.3">
      <c r="A3228" s="26">
        <v>43845</v>
      </c>
      <c r="B3228" s="27">
        <v>31824.9</v>
      </c>
      <c r="C3228" s="27">
        <v>31994.75</v>
      </c>
      <c r="D3228" s="27">
        <v>32000.9</v>
      </c>
      <c r="E3228" s="27">
        <v>31670.35</v>
      </c>
      <c r="F3228" s="27" t="s">
        <v>2825</v>
      </c>
      <c r="G3228" s="28">
        <v>-7.7000000000000002E-3</v>
      </c>
      <c r="H3228">
        <f t="shared" si="56"/>
        <v>-5.3086834558794347E-3</v>
      </c>
    </row>
    <row r="3229" spans="1:8" x14ac:dyDescent="0.3">
      <c r="A3229" s="19">
        <v>43846</v>
      </c>
      <c r="B3229" s="20">
        <v>31853.9</v>
      </c>
      <c r="C3229" s="20">
        <v>31810.55</v>
      </c>
      <c r="D3229" s="20">
        <v>31988.9</v>
      </c>
      <c r="E3229" s="20">
        <v>31692.400000000001</v>
      </c>
      <c r="F3229" s="20" t="s">
        <v>2826</v>
      </c>
      <c r="G3229" s="21">
        <v>8.9999999999999998E-4</v>
      </c>
      <c r="H3229">
        <f t="shared" si="56"/>
        <v>1.3627554380544248E-3</v>
      </c>
    </row>
    <row r="3230" spans="1:8" x14ac:dyDescent="0.3">
      <c r="A3230" s="26">
        <v>43847</v>
      </c>
      <c r="B3230" s="27">
        <v>31590.65</v>
      </c>
      <c r="C3230" s="27">
        <v>31571.65</v>
      </c>
      <c r="D3230" s="27">
        <v>31773.55</v>
      </c>
      <c r="E3230" s="27">
        <v>31445.5</v>
      </c>
      <c r="F3230" s="27" t="s">
        <v>2827</v>
      </c>
      <c r="G3230" s="28">
        <v>-8.3000000000000001E-3</v>
      </c>
      <c r="H3230">
        <f t="shared" si="56"/>
        <v>6.0180573394168495E-4</v>
      </c>
    </row>
    <row r="3231" spans="1:8" x14ac:dyDescent="0.3">
      <c r="A3231" s="19">
        <v>43850</v>
      </c>
      <c r="B3231" s="20">
        <v>31080.65</v>
      </c>
      <c r="C3231" s="20">
        <v>31923.95</v>
      </c>
      <c r="D3231" s="20">
        <v>31923.95</v>
      </c>
      <c r="E3231" s="20">
        <v>31050.95</v>
      </c>
      <c r="F3231" s="20" t="s">
        <v>2828</v>
      </c>
      <c r="G3231" s="21">
        <v>-1.61E-2</v>
      </c>
      <c r="H3231" s="15">
        <f t="shared" si="56"/>
        <v>-2.6415904046961584E-2</v>
      </c>
    </row>
    <row r="3232" spans="1:8" x14ac:dyDescent="0.3">
      <c r="A3232" s="26">
        <v>43851</v>
      </c>
      <c r="B3232" s="27">
        <v>30947.55</v>
      </c>
      <c r="C3232" s="27">
        <v>30978.85</v>
      </c>
      <c r="D3232" s="27">
        <v>31171.25</v>
      </c>
      <c r="E3232" s="27">
        <v>30858.6</v>
      </c>
      <c r="F3232" s="27" t="s">
        <v>2829</v>
      </c>
      <c r="G3232" s="28">
        <v>-4.3E-3</v>
      </c>
      <c r="H3232">
        <f t="shared" si="56"/>
        <v>-1.0103667502182707E-3</v>
      </c>
    </row>
    <row r="3233" spans="1:8" x14ac:dyDescent="0.3">
      <c r="A3233" s="19">
        <v>43852</v>
      </c>
      <c r="B3233" s="20">
        <v>30701.45</v>
      </c>
      <c r="C3233" s="20">
        <v>31061.599999999999</v>
      </c>
      <c r="D3233" s="20">
        <v>31149.05</v>
      </c>
      <c r="E3233" s="20">
        <v>30614</v>
      </c>
      <c r="F3233" s="20" t="s">
        <v>2830</v>
      </c>
      <c r="G3233" s="21">
        <v>-8.0000000000000002E-3</v>
      </c>
      <c r="H3233">
        <f t="shared" si="56"/>
        <v>-1.1594702140263148E-2</v>
      </c>
    </row>
    <row r="3234" spans="1:8" x14ac:dyDescent="0.3">
      <c r="A3234" s="26">
        <v>43853</v>
      </c>
      <c r="B3234" s="27">
        <v>31004.05</v>
      </c>
      <c r="C3234" s="27">
        <v>30742.2</v>
      </c>
      <c r="D3234" s="27">
        <v>31087.25</v>
      </c>
      <c r="E3234" s="27">
        <v>30621.35</v>
      </c>
      <c r="F3234" s="27" t="s">
        <v>2831</v>
      </c>
      <c r="G3234" s="28">
        <v>9.9000000000000008E-3</v>
      </c>
      <c r="H3234">
        <f t="shared" si="56"/>
        <v>8.5176077183805494E-3</v>
      </c>
    </row>
    <row r="3235" spans="1:8" x14ac:dyDescent="0.3">
      <c r="A3235" s="19">
        <v>43854</v>
      </c>
      <c r="B3235" s="20">
        <v>31241.75</v>
      </c>
      <c r="C3235" s="20">
        <v>31040.1</v>
      </c>
      <c r="D3235" s="20">
        <v>31375.45</v>
      </c>
      <c r="E3235" s="20">
        <v>30879.05</v>
      </c>
      <c r="F3235" s="20" t="s">
        <v>2832</v>
      </c>
      <c r="G3235" s="21">
        <v>7.7000000000000002E-3</v>
      </c>
      <c r="H3235">
        <f t="shared" si="56"/>
        <v>6.496435256329763E-3</v>
      </c>
    </row>
    <row r="3236" spans="1:8" x14ac:dyDescent="0.3">
      <c r="A3236" s="26">
        <v>43857</v>
      </c>
      <c r="B3236" s="27">
        <v>30837.4</v>
      </c>
      <c r="C3236" s="27">
        <v>31110.55</v>
      </c>
      <c r="D3236" s="27">
        <v>31227.05</v>
      </c>
      <c r="E3236" s="27">
        <v>30808.55</v>
      </c>
      <c r="F3236" s="27" t="s">
        <v>2833</v>
      </c>
      <c r="G3236" s="28">
        <v>-1.29E-2</v>
      </c>
      <c r="H3236">
        <f t="shared" si="56"/>
        <v>-8.7799797817781373E-3</v>
      </c>
    </row>
    <row r="3237" spans="1:8" x14ac:dyDescent="0.3">
      <c r="A3237" s="19">
        <v>43858</v>
      </c>
      <c r="B3237" s="20">
        <v>30761.4</v>
      </c>
      <c r="C3237" s="20">
        <v>30922</v>
      </c>
      <c r="D3237" s="20">
        <v>31048.45</v>
      </c>
      <c r="E3237" s="20">
        <v>30656.35</v>
      </c>
      <c r="F3237" s="20" t="s">
        <v>2834</v>
      </c>
      <c r="G3237" s="21">
        <v>-2.5000000000000001E-3</v>
      </c>
      <c r="H3237">
        <f t="shared" si="56"/>
        <v>-5.1937132138929745E-3</v>
      </c>
    </row>
    <row r="3238" spans="1:8" x14ac:dyDescent="0.3">
      <c r="A3238" s="26">
        <v>43859</v>
      </c>
      <c r="B3238" s="27">
        <v>30877</v>
      </c>
      <c r="C3238" s="27">
        <v>30915.1</v>
      </c>
      <c r="D3238" s="27">
        <v>31082.85</v>
      </c>
      <c r="E3238" s="27">
        <v>30835.8</v>
      </c>
      <c r="F3238" s="27" t="s">
        <v>2835</v>
      </c>
      <c r="G3238" s="28">
        <v>3.8E-3</v>
      </c>
      <c r="H3238">
        <f t="shared" si="56"/>
        <v>-1.2324074643135085E-3</v>
      </c>
    </row>
    <row r="3239" spans="1:8" x14ac:dyDescent="0.3">
      <c r="A3239" s="19">
        <v>43860</v>
      </c>
      <c r="B3239" s="20">
        <v>30647.4</v>
      </c>
      <c r="C3239" s="20">
        <v>30889.25</v>
      </c>
      <c r="D3239" s="20">
        <v>30909.5</v>
      </c>
      <c r="E3239" s="20">
        <v>30521.3</v>
      </c>
      <c r="F3239" s="20" t="s">
        <v>2836</v>
      </c>
      <c r="G3239" s="21">
        <v>-7.4000000000000003E-3</v>
      </c>
      <c r="H3239">
        <f t="shared" si="56"/>
        <v>-7.8295847260777957E-3</v>
      </c>
    </row>
    <row r="3240" spans="1:8" x14ac:dyDescent="0.3">
      <c r="A3240" s="26">
        <v>43861</v>
      </c>
      <c r="B3240" s="27">
        <v>30833.599999999999</v>
      </c>
      <c r="C3240" s="27">
        <v>30950.5</v>
      </c>
      <c r="D3240" s="27">
        <v>31033.45</v>
      </c>
      <c r="E3240" s="27">
        <v>30691.8</v>
      </c>
      <c r="F3240" s="27" t="s">
        <v>2837</v>
      </c>
      <c r="G3240" s="28">
        <v>6.1000000000000004E-3</v>
      </c>
      <c r="H3240">
        <f t="shared" si="56"/>
        <v>-3.7769987560783008E-3</v>
      </c>
    </row>
    <row r="3241" spans="1:8" x14ac:dyDescent="0.3">
      <c r="A3241" s="19">
        <v>43862</v>
      </c>
      <c r="B3241" s="20">
        <v>29820.9</v>
      </c>
      <c r="C3241" s="20">
        <v>30702</v>
      </c>
      <c r="D3241" s="20">
        <v>30918.400000000001</v>
      </c>
      <c r="E3241" s="20">
        <v>29755.3</v>
      </c>
      <c r="F3241" s="20" t="s">
        <v>110</v>
      </c>
      <c r="G3241" s="21">
        <v>-3.2800000000000003E-2</v>
      </c>
      <c r="H3241" s="15">
        <f t="shared" si="56"/>
        <v>-2.8698456126636653E-2</v>
      </c>
    </row>
    <row r="3242" spans="1:8" x14ac:dyDescent="0.3">
      <c r="A3242" s="26">
        <v>43864</v>
      </c>
      <c r="B3242" s="27">
        <v>30023.25</v>
      </c>
      <c r="C3242" s="27">
        <v>29811.75</v>
      </c>
      <c r="D3242" s="27">
        <v>30105.8</v>
      </c>
      <c r="E3242" s="27">
        <v>29612.55</v>
      </c>
      <c r="F3242" s="27" t="s">
        <v>2838</v>
      </c>
      <c r="G3242" s="28">
        <v>6.7999999999999996E-3</v>
      </c>
      <c r="H3242">
        <f t="shared" si="56"/>
        <v>7.0945181010843043E-3</v>
      </c>
    </row>
    <row r="3243" spans="1:8" x14ac:dyDescent="0.3">
      <c r="A3243" s="19">
        <v>43865</v>
      </c>
      <c r="B3243" s="20">
        <v>30686.7</v>
      </c>
      <c r="C3243" s="20">
        <v>30235.3</v>
      </c>
      <c r="D3243" s="20">
        <v>30776.95</v>
      </c>
      <c r="E3243" s="20">
        <v>30182.45</v>
      </c>
      <c r="F3243" s="20" t="s">
        <v>2839</v>
      </c>
      <c r="G3243" s="21">
        <v>2.2100000000000002E-2</v>
      </c>
      <c r="H3243">
        <f t="shared" si="56"/>
        <v>1.4929569079850422E-2</v>
      </c>
    </row>
    <row r="3244" spans="1:8" x14ac:dyDescent="0.3">
      <c r="A3244" s="26">
        <v>43866</v>
      </c>
      <c r="B3244" s="27">
        <v>31001.95</v>
      </c>
      <c r="C3244" s="27">
        <v>30761.95</v>
      </c>
      <c r="D3244" s="27">
        <v>31065.85</v>
      </c>
      <c r="E3244" s="27">
        <v>30630.85</v>
      </c>
      <c r="F3244" s="27" t="s">
        <v>2840</v>
      </c>
      <c r="G3244" s="28">
        <v>1.03E-2</v>
      </c>
      <c r="H3244">
        <f t="shared" si="56"/>
        <v>7.8018461118362133E-3</v>
      </c>
    </row>
    <row r="3245" spans="1:8" x14ac:dyDescent="0.3">
      <c r="A3245" s="19">
        <v>43867</v>
      </c>
      <c r="B3245" s="20">
        <v>31304.05</v>
      </c>
      <c r="C3245" s="20">
        <v>31070.75</v>
      </c>
      <c r="D3245" s="20">
        <v>31470.65</v>
      </c>
      <c r="E3245" s="20">
        <v>30917.25</v>
      </c>
      <c r="F3245" s="20" t="s">
        <v>2841</v>
      </c>
      <c r="G3245" s="21">
        <v>9.7000000000000003E-3</v>
      </c>
      <c r="H3245">
        <f t="shared" si="56"/>
        <v>7.5086697295687829E-3</v>
      </c>
    </row>
    <row r="3246" spans="1:8" x14ac:dyDescent="0.3">
      <c r="A3246" s="26">
        <v>43868</v>
      </c>
      <c r="B3246" s="27">
        <v>31201.95</v>
      </c>
      <c r="C3246" s="27">
        <v>31367.05</v>
      </c>
      <c r="D3246" s="27">
        <v>31368.2</v>
      </c>
      <c r="E3246" s="27">
        <v>31111.05</v>
      </c>
      <c r="F3246" s="27" t="s">
        <v>2842</v>
      </c>
      <c r="G3246" s="28">
        <v>-3.3E-3</v>
      </c>
      <c r="H3246">
        <f t="shared" si="56"/>
        <v>-5.2634850902459288E-3</v>
      </c>
    </row>
    <row r="3247" spans="1:8" x14ac:dyDescent="0.3">
      <c r="A3247" s="19">
        <v>43871</v>
      </c>
      <c r="B3247" s="20">
        <v>31058.15</v>
      </c>
      <c r="C3247" s="20">
        <v>31248.65</v>
      </c>
      <c r="D3247" s="20">
        <v>31248.799999999999</v>
      </c>
      <c r="E3247" s="20">
        <v>30957.200000000001</v>
      </c>
      <c r="F3247" s="20" t="s">
        <v>2843</v>
      </c>
      <c r="G3247" s="21">
        <v>-4.5999999999999999E-3</v>
      </c>
      <c r="H3247">
        <f t="shared" si="56"/>
        <v>-6.0962633585770901E-3</v>
      </c>
    </row>
    <row r="3248" spans="1:8" x14ac:dyDescent="0.3">
      <c r="A3248" s="26">
        <v>43872</v>
      </c>
      <c r="B3248" s="27">
        <v>31300.6</v>
      </c>
      <c r="C3248" s="27">
        <v>31230.2</v>
      </c>
      <c r="D3248" s="27">
        <v>31505.95</v>
      </c>
      <c r="E3248" s="27">
        <v>31225.9</v>
      </c>
      <c r="F3248" s="27" t="s">
        <v>2844</v>
      </c>
      <c r="G3248" s="28">
        <v>7.7999999999999996E-3</v>
      </c>
      <c r="H3248">
        <f t="shared" si="56"/>
        <v>2.2542282790375284E-3</v>
      </c>
    </row>
    <row r="3249" spans="1:8" x14ac:dyDescent="0.3">
      <c r="A3249" s="19">
        <v>43873</v>
      </c>
      <c r="B3249" s="20">
        <v>31492.9</v>
      </c>
      <c r="C3249" s="20">
        <v>31441.15</v>
      </c>
      <c r="D3249" s="20">
        <v>31588.6</v>
      </c>
      <c r="E3249" s="20">
        <v>31398.15</v>
      </c>
      <c r="F3249" s="20" t="s">
        <v>2845</v>
      </c>
      <c r="G3249" s="21">
        <v>6.1000000000000004E-3</v>
      </c>
      <c r="H3249">
        <f t="shared" si="56"/>
        <v>1.6459321621505574E-3</v>
      </c>
    </row>
    <row r="3250" spans="1:8" x14ac:dyDescent="0.3">
      <c r="A3250" s="26">
        <v>43874</v>
      </c>
      <c r="B3250" s="27">
        <v>31230.25</v>
      </c>
      <c r="C3250" s="27">
        <v>31586.55</v>
      </c>
      <c r="D3250" s="27">
        <v>31649.45</v>
      </c>
      <c r="E3250" s="27">
        <v>31180.6</v>
      </c>
      <c r="F3250" s="27" t="s">
        <v>2846</v>
      </c>
      <c r="G3250" s="28">
        <v>-8.3000000000000001E-3</v>
      </c>
      <c r="H3250">
        <f t="shared" si="56"/>
        <v>-1.1280117645010274E-2</v>
      </c>
    </row>
    <row r="3251" spans="1:8" x14ac:dyDescent="0.3">
      <c r="A3251" s="19">
        <v>43875</v>
      </c>
      <c r="B3251" s="20">
        <v>30834.799999999999</v>
      </c>
      <c r="C3251" s="20">
        <v>31281.85</v>
      </c>
      <c r="D3251" s="20">
        <v>31436.65</v>
      </c>
      <c r="E3251" s="20">
        <v>30776.1</v>
      </c>
      <c r="F3251" s="20" t="s">
        <v>2847</v>
      </c>
      <c r="G3251" s="21">
        <v>-1.2699999999999999E-2</v>
      </c>
      <c r="H3251">
        <f t="shared" si="56"/>
        <v>-1.429103457755853E-2</v>
      </c>
    </row>
    <row r="3252" spans="1:8" x14ac:dyDescent="0.3">
      <c r="A3252" s="26">
        <v>43878</v>
      </c>
      <c r="B3252" s="27">
        <v>30680.7</v>
      </c>
      <c r="C3252" s="27">
        <v>30873.85</v>
      </c>
      <c r="D3252" s="27">
        <v>30998.15</v>
      </c>
      <c r="E3252" s="27">
        <v>30630.5</v>
      </c>
      <c r="F3252" s="27" t="s">
        <v>2848</v>
      </c>
      <c r="G3252" s="28">
        <v>-5.0000000000000001E-3</v>
      </c>
      <c r="H3252">
        <f t="shared" si="56"/>
        <v>-6.2561034662019094E-3</v>
      </c>
    </row>
    <row r="3253" spans="1:8" x14ac:dyDescent="0.3">
      <c r="A3253" s="19">
        <v>43879</v>
      </c>
      <c r="B3253" s="20">
        <v>30562.5</v>
      </c>
      <c r="C3253" s="20">
        <v>30661.5</v>
      </c>
      <c r="D3253" s="20">
        <v>30692.75</v>
      </c>
      <c r="E3253" s="20">
        <v>30252.45</v>
      </c>
      <c r="F3253" s="20" t="s">
        <v>2849</v>
      </c>
      <c r="G3253" s="21">
        <v>-3.8999999999999998E-3</v>
      </c>
      <c r="H3253">
        <f t="shared" si="56"/>
        <v>-3.2288048529915368E-3</v>
      </c>
    </row>
    <row r="3254" spans="1:8" x14ac:dyDescent="0.3">
      <c r="A3254" s="26">
        <v>43880</v>
      </c>
      <c r="B3254" s="27">
        <v>30838.2</v>
      </c>
      <c r="C3254" s="27">
        <v>30905</v>
      </c>
      <c r="D3254" s="27">
        <v>30947.15</v>
      </c>
      <c r="E3254" s="27">
        <v>30606.15</v>
      </c>
      <c r="F3254" s="27" t="s">
        <v>2850</v>
      </c>
      <c r="G3254" s="28">
        <v>8.9999999999999993E-3</v>
      </c>
      <c r="H3254">
        <f t="shared" si="56"/>
        <v>-2.1614625465134858E-3</v>
      </c>
    </row>
    <row r="3255" spans="1:8" x14ac:dyDescent="0.3">
      <c r="A3255" s="19">
        <v>43881</v>
      </c>
      <c r="B3255" s="20">
        <v>30942.85</v>
      </c>
      <c r="C3255" s="20">
        <v>30862.3</v>
      </c>
      <c r="D3255" s="20">
        <v>31085.3</v>
      </c>
      <c r="E3255" s="20">
        <v>30702.45</v>
      </c>
      <c r="F3255" s="20" t="s">
        <v>2851</v>
      </c>
      <c r="G3255" s="21">
        <v>3.3999999999999998E-3</v>
      </c>
      <c r="H3255">
        <f t="shared" si="56"/>
        <v>2.6099804615987558E-3</v>
      </c>
    </row>
    <row r="3256" spans="1:8" x14ac:dyDescent="0.3">
      <c r="A3256" s="26">
        <v>43885</v>
      </c>
      <c r="B3256" s="27">
        <v>30455.1</v>
      </c>
      <c r="C3256" s="27">
        <v>30666.35</v>
      </c>
      <c r="D3256" s="27">
        <v>30702.15</v>
      </c>
      <c r="E3256" s="27">
        <v>30428</v>
      </c>
      <c r="F3256" s="27" t="s">
        <v>2852</v>
      </c>
      <c r="G3256" s="28">
        <v>-1.5800000000000002E-2</v>
      </c>
      <c r="H3256">
        <f t="shared" si="56"/>
        <v>-6.8886580894041843E-3</v>
      </c>
    </row>
    <row r="3257" spans="1:8" x14ac:dyDescent="0.3">
      <c r="A3257" s="19">
        <v>43886</v>
      </c>
      <c r="B3257" s="20">
        <v>30432.7</v>
      </c>
      <c r="C3257" s="20">
        <v>30517</v>
      </c>
      <c r="D3257" s="20">
        <v>30610.7</v>
      </c>
      <c r="E3257" s="20">
        <v>30329.95</v>
      </c>
      <c r="F3257" s="20" t="s">
        <v>2853</v>
      </c>
      <c r="G3257" s="21">
        <v>-6.9999999999999999E-4</v>
      </c>
      <c r="H3257">
        <f t="shared" si="56"/>
        <v>-2.7623947308057567E-3</v>
      </c>
    </row>
    <row r="3258" spans="1:8" x14ac:dyDescent="0.3">
      <c r="A3258" s="26">
        <v>43887</v>
      </c>
      <c r="B3258" s="27">
        <v>30306.85</v>
      </c>
      <c r="C3258" s="27">
        <v>30279.95</v>
      </c>
      <c r="D3258" s="27">
        <v>30515.35</v>
      </c>
      <c r="E3258" s="27">
        <v>30131.75</v>
      </c>
      <c r="F3258" s="27" t="s">
        <v>2854</v>
      </c>
      <c r="G3258" s="28">
        <v>-4.1000000000000003E-3</v>
      </c>
      <c r="H3258">
        <f t="shared" si="56"/>
        <v>8.8837663206173777E-4</v>
      </c>
    </row>
    <row r="3259" spans="1:8" x14ac:dyDescent="0.3">
      <c r="A3259" s="19">
        <v>43888</v>
      </c>
      <c r="B3259" s="20">
        <v>30187</v>
      </c>
      <c r="C3259" s="20">
        <v>30270</v>
      </c>
      <c r="D3259" s="20">
        <v>30271.95</v>
      </c>
      <c r="E3259" s="20">
        <v>29914.15</v>
      </c>
      <c r="F3259" s="20" t="s">
        <v>2855</v>
      </c>
      <c r="G3259" s="21">
        <v>-4.0000000000000001E-3</v>
      </c>
      <c r="H3259">
        <f t="shared" si="56"/>
        <v>-2.7419887677568549E-3</v>
      </c>
    </row>
    <row r="3260" spans="1:8" x14ac:dyDescent="0.3">
      <c r="A3260" s="26">
        <v>43889</v>
      </c>
      <c r="B3260" s="27">
        <v>29147.15</v>
      </c>
      <c r="C3260" s="27">
        <v>29501.55</v>
      </c>
      <c r="D3260" s="27">
        <v>29564.1</v>
      </c>
      <c r="E3260" s="27">
        <v>29051.5</v>
      </c>
      <c r="F3260" s="27" t="s">
        <v>2856</v>
      </c>
      <c r="G3260" s="28">
        <v>-3.44E-2</v>
      </c>
      <c r="H3260">
        <f t="shared" si="56"/>
        <v>-1.2012928134284397E-2</v>
      </c>
    </row>
    <row r="3261" spans="1:8" x14ac:dyDescent="0.3">
      <c r="A3261" s="19">
        <v>43892</v>
      </c>
      <c r="B3261" s="20">
        <v>28868.400000000001</v>
      </c>
      <c r="C3261" s="20">
        <v>29701</v>
      </c>
      <c r="D3261" s="20">
        <v>29791.15</v>
      </c>
      <c r="E3261" s="20">
        <v>28571.7</v>
      </c>
      <c r="F3261" s="20" t="s">
        <v>2857</v>
      </c>
      <c r="G3261" s="21">
        <v>-9.5999999999999992E-3</v>
      </c>
      <c r="H3261" s="15">
        <f t="shared" si="56"/>
        <v>-2.803272617083595E-2</v>
      </c>
    </row>
    <row r="3262" spans="1:8" x14ac:dyDescent="0.3">
      <c r="A3262" s="26">
        <v>43893</v>
      </c>
      <c r="B3262" s="27">
        <v>29177.05</v>
      </c>
      <c r="C3262" s="27">
        <v>29012.55</v>
      </c>
      <c r="D3262" s="27">
        <v>29285.35</v>
      </c>
      <c r="E3262" s="27">
        <v>28749.55</v>
      </c>
      <c r="F3262" s="27" t="s">
        <v>2858</v>
      </c>
      <c r="G3262" s="28">
        <v>1.0699999999999999E-2</v>
      </c>
      <c r="H3262">
        <f t="shared" si="56"/>
        <v>5.6699600690046205E-3</v>
      </c>
    </row>
    <row r="3263" spans="1:8" x14ac:dyDescent="0.3">
      <c r="A3263" s="19">
        <v>43894</v>
      </c>
      <c r="B3263" s="20">
        <v>28653.7</v>
      </c>
      <c r="C3263" s="20">
        <v>29252.95</v>
      </c>
      <c r="D3263" s="20">
        <v>29273.65</v>
      </c>
      <c r="E3263" s="20">
        <v>28125.15</v>
      </c>
      <c r="F3263" s="20" t="s">
        <v>2859</v>
      </c>
      <c r="G3263" s="21">
        <v>-1.7899999999999999E-2</v>
      </c>
      <c r="H3263" s="15">
        <f t="shared" si="56"/>
        <v>-2.048511346718878E-2</v>
      </c>
    </row>
    <row r="3264" spans="1:8" x14ac:dyDescent="0.3">
      <c r="A3264" s="26">
        <v>43895</v>
      </c>
      <c r="B3264" s="27">
        <v>28815.35</v>
      </c>
      <c r="C3264" s="27">
        <v>28830.3</v>
      </c>
      <c r="D3264" s="27">
        <v>29134.3</v>
      </c>
      <c r="E3264" s="27">
        <v>28535.599999999999</v>
      </c>
      <c r="F3264" s="27" t="s">
        <v>2860</v>
      </c>
      <c r="G3264" s="28">
        <v>5.5999999999999999E-3</v>
      </c>
      <c r="H3264">
        <f t="shared" si="56"/>
        <v>-5.1855166266049008E-4</v>
      </c>
    </row>
    <row r="3265" spans="1:8" x14ac:dyDescent="0.3">
      <c r="A3265" s="19">
        <v>43896</v>
      </c>
      <c r="B3265" s="20">
        <v>27801.45</v>
      </c>
      <c r="C3265" s="20">
        <v>27649.95</v>
      </c>
      <c r="D3265" s="20">
        <v>28047.200000000001</v>
      </c>
      <c r="E3265" s="20">
        <v>27162.3</v>
      </c>
      <c r="F3265" s="20" t="s">
        <v>2861</v>
      </c>
      <c r="G3265" s="21">
        <v>-3.5200000000000002E-2</v>
      </c>
      <c r="H3265">
        <f t="shared" si="56"/>
        <v>5.4792142481270307E-3</v>
      </c>
    </row>
    <row r="3266" spans="1:8" x14ac:dyDescent="0.3">
      <c r="A3266" s="26">
        <v>43899</v>
      </c>
      <c r="B3266" s="27">
        <v>26462.6</v>
      </c>
      <c r="C3266" s="27">
        <v>27031.45</v>
      </c>
      <c r="D3266" s="27">
        <v>27091.599999999999</v>
      </c>
      <c r="E3266" s="27">
        <v>25923.4</v>
      </c>
      <c r="F3266" s="27" t="s">
        <v>2862</v>
      </c>
      <c r="G3266" s="28">
        <v>-4.82E-2</v>
      </c>
      <c r="H3266" s="15">
        <f t="shared" si="56"/>
        <v>-2.1044006148393895E-2</v>
      </c>
    </row>
    <row r="3267" spans="1:8" x14ac:dyDescent="0.3">
      <c r="A3267" s="19">
        <v>43901</v>
      </c>
      <c r="B3267" s="20">
        <v>26487.8</v>
      </c>
      <c r="C3267" s="20">
        <v>26272.75</v>
      </c>
      <c r="D3267" s="20">
        <v>26791.45</v>
      </c>
      <c r="E3267" s="20">
        <v>26234.1</v>
      </c>
      <c r="F3267" s="20" t="s">
        <v>2863</v>
      </c>
      <c r="G3267" s="21">
        <v>1E-3</v>
      </c>
      <c r="H3267">
        <f t="shared" si="56"/>
        <v>8.1852870369489017E-3</v>
      </c>
    </row>
    <row r="3268" spans="1:8" x14ac:dyDescent="0.3">
      <c r="A3268" s="26">
        <v>43902</v>
      </c>
      <c r="B3268" s="27">
        <v>23971.15</v>
      </c>
      <c r="C3268" s="27">
        <v>25175.9</v>
      </c>
      <c r="D3268" s="27">
        <v>25223.1</v>
      </c>
      <c r="E3268" s="27">
        <v>23536.35</v>
      </c>
      <c r="F3268" s="27" t="s">
        <v>2864</v>
      </c>
      <c r="G3268" s="28">
        <v>-9.5000000000000001E-2</v>
      </c>
      <c r="H3268" s="15">
        <f t="shared" si="56"/>
        <v>-4.7853304151986617E-2</v>
      </c>
    </row>
    <row r="3269" spans="1:8" x14ac:dyDescent="0.3">
      <c r="A3269" s="19">
        <v>43903</v>
      </c>
      <c r="B3269" s="20">
        <v>25166.45</v>
      </c>
      <c r="C3269" s="20">
        <v>22720.75</v>
      </c>
      <c r="D3269" s="20">
        <v>25670.75</v>
      </c>
      <c r="E3269" s="20">
        <v>21351.7</v>
      </c>
      <c r="F3269" s="20" t="s">
        <v>2865</v>
      </c>
      <c r="G3269" s="21">
        <v>4.99E-2</v>
      </c>
      <c r="H3269" s="15">
        <f t="shared" si="56"/>
        <v>0.10764169316593866</v>
      </c>
    </row>
    <row r="3270" spans="1:8" x14ac:dyDescent="0.3">
      <c r="A3270" s="26">
        <v>43906</v>
      </c>
      <c r="B3270" s="27">
        <v>23101.15</v>
      </c>
      <c r="C3270" s="27">
        <v>24061.599999999999</v>
      </c>
      <c r="D3270" s="27">
        <v>24074.15</v>
      </c>
      <c r="E3270" s="27">
        <v>23008.25</v>
      </c>
      <c r="F3270" s="27" t="s">
        <v>2866</v>
      </c>
      <c r="G3270" s="28">
        <v>-8.2100000000000006E-2</v>
      </c>
      <c r="H3270" s="15">
        <f t="shared" si="56"/>
        <v>-3.9916298168035255E-2</v>
      </c>
    </row>
    <row r="3271" spans="1:8" x14ac:dyDescent="0.3">
      <c r="A3271" s="19">
        <v>43907</v>
      </c>
      <c r="B3271" s="20">
        <v>22155.15</v>
      </c>
      <c r="C3271" s="20">
        <v>23348.05</v>
      </c>
      <c r="D3271" s="20">
        <v>23449.5</v>
      </c>
      <c r="E3271" s="20">
        <v>22002</v>
      </c>
      <c r="F3271" s="20" t="s">
        <v>2867</v>
      </c>
      <c r="G3271" s="21">
        <v>-4.1000000000000002E-2</v>
      </c>
      <c r="H3271" s="15">
        <f t="shared" ref="H3271:H3334" si="57">(B3271-C3271)/C3271</f>
        <v>-5.1092061221386702E-2</v>
      </c>
    </row>
    <row r="3272" spans="1:8" x14ac:dyDescent="0.3">
      <c r="A3272" s="26">
        <v>43908</v>
      </c>
      <c r="B3272" s="27">
        <v>20580.2</v>
      </c>
      <c r="C3272" s="27">
        <v>22411.85</v>
      </c>
      <c r="D3272" s="27">
        <v>22544.05</v>
      </c>
      <c r="E3272" s="27">
        <v>20267.95</v>
      </c>
      <c r="F3272" s="27" t="s">
        <v>2868</v>
      </c>
      <c r="G3272" s="28">
        <v>-7.1099999999999997E-2</v>
      </c>
      <c r="H3272" s="15">
        <f t="shared" si="57"/>
        <v>-8.1726854320370607E-2</v>
      </c>
    </row>
    <row r="3273" spans="1:8" x14ac:dyDescent="0.3">
      <c r="A3273" s="19">
        <v>43909</v>
      </c>
      <c r="B3273" s="20">
        <v>20083.5</v>
      </c>
      <c r="C3273" s="20">
        <v>19428.95</v>
      </c>
      <c r="D3273" s="20">
        <v>21035.05</v>
      </c>
      <c r="E3273" s="20">
        <v>18675.650000000001</v>
      </c>
      <c r="F3273" s="20" t="s">
        <v>2869</v>
      </c>
      <c r="G3273" s="21">
        <v>-2.41E-2</v>
      </c>
      <c r="H3273" s="15">
        <f t="shared" si="57"/>
        <v>3.3689417081211245E-2</v>
      </c>
    </row>
    <row r="3274" spans="1:8" x14ac:dyDescent="0.3">
      <c r="A3274" s="26">
        <v>43910</v>
      </c>
      <c r="B3274" s="27">
        <v>20317.599999999999</v>
      </c>
      <c r="C3274" s="27">
        <v>19898.3</v>
      </c>
      <c r="D3274" s="27">
        <v>20924.55</v>
      </c>
      <c r="E3274" s="27">
        <v>19265</v>
      </c>
      <c r="F3274" s="27" t="s">
        <v>2870</v>
      </c>
      <c r="G3274" s="28">
        <v>1.17E-2</v>
      </c>
      <c r="H3274" s="15">
        <f t="shared" si="57"/>
        <v>2.107215189237268E-2</v>
      </c>
    </row>
    <row r="3275" spans="1:8" x14ac:dyDescent="0.3">
      <c r="A3275" s="19">
        <v>43913</v>
      </c>
      <c r="B3275" s="20">
        <v>16917.650000000001</v>
      </c>
      <c r="C3275" s="20">
        <v>18311.3</v>
      </c>
      <c r="D3275" s="20">
        <v>18895.650000000001</v>
      </c>
      <c r="E3275" s="20">
        <v>16791.05</v>
      </c>
      <c r="F3275" s="20" t="s">
        <v>2871</v>
      </c>
      <c r="G3275" s="21">
        <v>-0.1673</v>
      </c>
      <c r="H3275" s="15">
        <f t="shared" si="57"/>
        <v>-7.6108741596718849E-2</v>
      </c>
    </row>
    <row r="3276" spans="1:8" x14ac:dyDescent="0.3">
      <c r="A3276" s="26">
        <v>43914</v>
      </c>
      <c r="B3276" s="27">
        <v>17107.3</v>
      </c>
      <c r="C3276" s="27">
        <v>17705.849999999999</v>
      </c>
      <c r="D3276" s="27">
        <v>17841.400000000001</v>
      </c>
      <c r="E3276" s="27">
        <v>16116.25</v>
      </c>
      <c r="F3276" s="27" t="s">
        <v>2872</v>
      </c>
      <c r="G3276" s="28">
        <v>1.12E-2</v>
      </c>
      <c r="H3276" s="15">
        <f t="shared" si="57"/>
        <v>-3.380521127198069E-2</v>
      </c>
    </row>
    <row r="3277" spans="1:8" x14ac:dyDescent="0.3">
      <c r="A3277" s="19">
        <v>43915</v>
      </c>
      <c r="B3277" s="20">
        <v>18481.05</v>
      </c>
      <c r="C3277" s="20">
        <v>16759.95</v>
      </c>
      <c r="D3277" s="20">
        <v>18740.2</v>
      </c>
      <c r="E3277" s="20">
        <v>16635.5</v>
      </c>
      <c r="F3277" s="20" t="s">
        <v>2873</v>
      </c>
      <c r="G3277" s="21">
        <v>8.0299999999999996E-2</v>
      </c>
      <c r="H3277" s="15">
        <f t="shared" si="57"/>
        <v>0.10269123714569545</v>
      </c>
    </row>
    <row r="3278" spans="1:8" x14ac:dyDescent="0.3">
      <c r="A3278" s="26">
        <v>43916</v>
      </c>
      <c r="B3278" s="27">
        <v>19613.900000000001</v>
      </c>
      <c r="C3278" s="27">
        <v>18781.849999999999</v>
      </c>
      <c r="D3278" s="27">
        <v>20409.349999999999</v>
      </c>
      <c r="E3278" s="27">
        <v>18364.5</v>
      </c>
      <c r="F3278" s="27" t="s">
        <v>2874</v>
      </c>
      <c r="G3278" s="28">
        <v>6.13E-2</v>
      </c>
      <c r="H3278" s="15">
        <f t="shared" si="57"/>
        <v>4.4300747796409988E-2</v>
      </c>
    </row>
    <row r="3279" spans="1:8" x14ac:dyDescent="0.3">
      <c r="A3279" s="19">
        <v>43917</v>
      </c>
      <c r="B3279" s="20">
        <v>19969</v>
      </c>
      <c r="C3279" s="20">
        <v>20801.599999999999</v>
      </c>
      <c r="D3279" s="20">
        <v>21462.400000000001</v>
      </c>
      <c r="E3279" s="20">
        <v>19580.099999999999</v>
      </c>
      <c r="F3279" s="20" t="s">
        <v>2875</v>
      </c>
      <c r="G3279" s="21">
        <v>1.8100000000000002E-2</v>
      </c>
      <c r="H3279" s="15">
        <f t="shared" si="57"/>
        <v>-4.0025767248673114E-2</v>
      </c>
    </row>
    <row r="3280" spans="1:8" x14ac:dyDescent="0.3">
      <c r="A3280" s="26">
        <v>43920</v>
      </c>
      <c r="B3280" s="27">
        <v>18782.400000000001</v>
      </c>
      <c r="C3280" s="27">
        <v>19254.45</v>
      </c>
      <c r="D3280" s="27">
        <v>19716.25</v>
      </c>
      <c r="E3280" s="27">
        <v>18668.7</v>
      </c>
      <c r="F3280" s="27" t="s">
        <v>2876</v>
      </c>
      <c r="G3280" s="28">
        <v>-5.9400000000000001E-2</v>
      </c>
      <c r="H3280" s="15">
        <f t="shared" si="57"/>
        <v>-2.4516410492119965E-2</v>
      </c>
    </row>
    <row r="3281" spans="1:8" x14ac:dyDescent="0.3">
      <c r="A3281" s="19">
        <v>43921</v>
      </c>
      <c r="B3281" s="20">
        <v>19144</v>
      </c>
      <c r="C3281" s="20">
        <v>19307.650000000001</v>
      </c>
      <c r="D3281" s="20">
        <v>19466.3</v>
      </c>
      <c r="E3281" s="20">
        <v>18792.400000000001</v>
      </c>
      <c r="F3281" s="20" t="s">
        <v>2877</v>
      </c>
      <c r="G3281" s="21">
        <v>1.9300000000000001E-2</v>
      </c>
      <c r="H3281">
        <f t="shared" si="57"/>
        <v>-8.4759149870647869E-3</v>
      </c>
    </row>
    <row r="3282" spans="1:8" x14ac:dyDescent="0.3">
      <c r="A3282" s="26">
        <v>43922</v>
      </c>
      <c r="B3282" s="27">
        <v>18208.349999999999</v>
      </c>
      <c r="C3282" s="27">
        <v>19122.400000000001</v>
      </c>
      <c r="D3282" s="27">
        <v>19154.75</v>
      </c>
      <c r="E3282" s="27">
        <v>18042.25</v>
      </c>
      <c r="F3282" s="27" t="s">
        <v>2878</v>
      </c>
      <c r="G3282" s="28">
        <v>-4.8899999999999999E-2</v>
      </c>
      <c r="H3282" s="15">
        <f t="shared" si="57"/>
        <v>-4.7799962347822599E-2</v>
      </c>
    </row>
    <row r="3283" spans="1:8" x14ac:dyDescent="0.3">
      <c r="A3283" s="19">
        <v>43924</v>
      </c>
      <c r="B3283" s="20">
        <v>17249.3</v>
      </c>
      <c r="C3283" s="20">
        <v>18325.05</v>
      </c>
      <c r="D3283" s="20">
        <v>18326.099999999999</v>
      </c>
      <c r="E3283" s="20">
        <v>17143.2</v>
      </c>
      <c r="F3283" s="20" t="s">
        <v>2879</v>
      </c>
      <c r="G3283" s="21">
        <v>-5.2699999999999997E-2</v>
      </c>
      <c r="H3283" s="15">
        <f t="shared" si="57"/>
        <v>-5.870379616972396E-2</v>
      </c>
    </row>
    <row r="3284" spans="1:8" x14ac:dyDescent="0.3">
      <c r="A3284" s="26">
        <v>43928</v>
      </c>
      <c r="B3284" s="27">
        <v>19062.5</v>
      </c>
      <c r="C3284" s="27">
        <v>18454.55</v>
      </c>
      <c r="D3284" s="27">
        <v>19190.55</v>
      </c>
      <c r="E3284" s="27">
        <v>17953.75</v>
      </c>
      <c r="F3284" s="27" t="s">
        <v>2880</v>
      </c>
      <c r="G3284" s="28">
        <v>0.1051</v>
      </c>
      <c r="H3284" s="15">
        <f t="shared" si="57"/>
        <v>3.294309533421301E-2</v>
      </c>
    </row>
    <row r="3285" spans="1:8" x14ac:dyDescent="0.3">
      <c r="A3285" s="19">
        <v>43929</v>
      </c>
      <c r="B3285" s="20">
        <v>18946.45</v>
      </c>
      <c r="C3285" s="20">
        <v>18799.400000000001</v>
      </c>
      <c r="D3285" s="20">
        <v>20324.099999999999</v>
      </c>
      <c r="E3285" s="20">
        <v>18482.900000000001</v>
      </c>
      <c r="F3285" s="20" t="s">
        <v>2881</v>
      </c>
      <c r="G3285" s="21">
        <v>-6.1000000000000004E-3</v>
      </c>
      <c r="H3285">
        <f t="shared" si="57"/>
        <v>7.8220581507920071E-3</v>
      </c>
    </row>
    <row r="3286" spans="1:8" x14ac:dyDescent="0.3">
      <c r="A3286" s="26">
        <v>43930</v>
      </c>
      <c r="B3286" s="27">
        <v>19913.599999999999</v>
      </c>
      <c r="C3286" s="27">
        <v>19553.150000000001</v>
      </c>
      <c r="D3286" s="27">
        <v>19988.3</v>
      </c>
      <c r="E3286" s="27">
        <v>19166.900000000001</v>
      </c>
      <c r="F3286" s="27" t="s">
        <v>2882</v>
      </c>
      <c r="G3286" s="28">
        <v>5.0999999999999997E-2</v>
      </c>
      <c r="H3286" s="15">
        <f t="shared" si="57"/>
        <v>1.8434369909707492E-2</v>
      </c>
    </row>
    <row r="3287" spans="1:8" x14ac:dyDescent="0.3">
      <c r="A3287" s="19">
        <v>43934</v>
      </c>
      <c r="B3287" s="20">
        <v>19488</v>
      </c>
      <c r="C3287" s="20">
        <v>19854.900000000001</v>
      </c>
      <c r="D3287" s="20">
        <v>19887.05</v>
      </c>
      <c r="E3287" s="20">
        <v>19294</v>
      </c>
      <c r="F3287" s="20" t="s">
        <v>2883</v>
      </c>
      <c r="G3287" s="21">
        <v>-2.1399999999999999E-2</v>
      </c>
      <c r="H3287" s="15">
        <f t="shared" si="57"/>
        <v>-1.8479065621081016E-2</v>
      </c>
    </row>
    <row r="3288" spans="1:8" x14ac:dyDescent="0.3">
      <c r="A3288" s="26">
        <v>43936</v>
      </c>
      <c r="B3288" s="27">
        <v>19057.05</v>
      </c>
      <c r="C3288" s="27">
        <v>20096.349999999999</v>
      </c>
      <c r="D3288" s="27">
        <v>20184.099999999999</v>
      </c>
      <c r="E3288" s="27">
        <v>18776.75</v>
      </c>
      <c r="F3288" s="27" t="s">
        <v>2884</v>
      </c>
      <c r="G3288" s="28">
        <v>-2.2100000000000002E-2</v>
      </c>
      <c r="H3288" s="15">
        <f t="shared" si="57"/>
        <v>-5.1715858849990137E-2</v>
      </c>
    </row>
    <row r="3289" spans="1:8" x14ac:dyDescent="0.3">
      <c r="A3289" s="19">
        <v>43937</v>
      </c>
      <c r="B3289" s="20">
        <v>19400</v>
      </c>
      <c r="C3289" s="20">
        <v>18957.150000000001</v>
      </c>
      <c r="D3289" s="20">
        <v>19520.3</v>
      </c>
      <c r="E3289" s="20">
        <v>18703.45</v>
      </c>
      <c r="F3289" s="20" t="s">
        <v>2885</v>
      </c>
      <c r="G3289" s="21">
        <v>1.7999999999999999E-2</v>
      </c>
      <c r="H3289" s="15">
        <f t="shared" si="57"/>
        <v>2.3360578989985229E-2</v>
      </c>
    </row>
    <row r="3290" spans="1:8" x14ac:dyDescent="0.3">
      <c r="A3290" s="26">
        <v>43938</v>
      </c>
      <c r="B3290" s="27">
        <v>20681.45</v>
      </c>
      <c r="C3290" s="27">
        <v>20394.75</v>
      </c>
      <c r="D3290" s="27">
        <v>20866.55</v>
      </c>
      <c r="E3290" s="27">
        <v>19729.3</v>
      </c>
      <c r="F3290" s="27" t="s">
        <v>2886</v>
      </c>
      <c r="G3290" s="28">
        <v>6.6100000000000006E-2</v>
      </c>
      <c r="H3290">
        <f t="shared" si="57"/>
        <v>1.4057539317716606E-2</v>
      </c>
    </row>
    <row r="3291" spans="1:8" x14ac:dyDescent="0.3">
      <c r="A3291" s="19">
        <v>43941</v>
      </c>
      <c r="B3291" s="20">
        <v>20522.650000000001</v>
      </c>
      <c r="C3291" s="20">
        <v>21104.7</v>
      </c>
      <c r="D3291" s="20">
        <v>21122.1</v>
      </c>
      <c r="E3291" s="20">
        <v>20444.25</v>
      </c>
      <c r="F3291" s="20" t="s">
        <v>2887</v>
      </c>
      <c r="G3291" s="21">
        <v>-7.7000000000000002E-3</v>
      </c>
      <c r="H3291" s="15">
        <f t="shared" si="57"/>
        <v>-2.7579164830582727E-2</v>
      </c>
    </row>
    <row r="3292" spans="1:8" x14ac:dyDescent="0.3">
      <c r="A3292" s="26">
        <v>43942</v>
      </c>
      <c r="B3292" s="27">
        <v>19409.349999999999</v>
      </c>
      <c r="C3292" s="27">
        <v>19812.05</v>
      </c>
      <c r="D3292" s="27">
        <v>19891.45</v>
      </c>
      <c r="E3292" s="27">
        <v>19247.95</v>
      </c>
      <c r="F3292" s="27" t="s">
        <v>2888</v>
      </c>
      <c r="G3292" s="28">
        <v>-5.4199999999999998E-2</v>
      </c>
      <c r="H3292" s="15">
        <f t="shared" si="57"/>
        <v>-2.0326013713876188E-2</v>
      </c>
    </row>
    <row r="3293" spans="1:8" x14ac:dyDescent="0.3">
      <c r="A3293" s="19">
        <v>43943</v>
      </c>
      <c r="B3293" s="20">
        <v>19701.849999999999</v>
      </c>
      <c r="C3293" s="20">
        <v>19306.95</v>
      </c>
      <c r="D3293" s="20">
        <v>19806.349999999999</v>
      </c>
      <c r="E3293" s="20">
        <v>19051.95</v>
      </c>
      <c r="F3293" s="20" t="s">
        <v>2889</v>
      </c>
      <c r="G3293" s="21">
        <v>1.5100000000000001E-2</v>
      </c>
      <c r="H3293" s="15">
        <f t="shared" si="57"/>
        <v>2.0453774418020342E-2</v>
      </c>
    </row>
    <row r="3294" spans="1:8" x14ac:dyDescent="0.3">
      <c r="A3294" s="26">
        <v>43944</v>
      </c>
      <c r="B3294" s="27">
        <v>20267.95</v>
      </c>
      <c r="C3294" s="27">
        <v>19871.349999999999</v>
      </c>
      <c r="D3294" s="27">
        <v>20356.5</v>
      </c>
      <c r="E3294" s="27">
        <v>19584.400000000001</v>
      </c>
      <c r="F3294" s="27" t="s">
        <v>2890</v>
      </c>
      <c r="G3294" s="28">
        <v>2.87E-2</v>
      </c>
      <c r="H3294" s="15">
        <f t="shared" si="57"/>
        <v>1.9958382294106954E-2</v>
      </c>
    </row>
    <row r="3295" spans="1:8" x14ac:dyDescent="0.3">
      <c r="A3295" s="19">
        <v>43945</v>
      </c>
      <c r="B3295" s="20">
        <v>19586.650000000001</v>
      </c>
      <c r="C3295" s="20">
        <v>19697.650000000001</v>
      </c>
      <c r="D3295" s="20">
        <v>19950.150000000001</v>
      </c>
      <c r="E3295" s="20">
        <v>19515.400000000001</v>
      </c>
      <c r="F3295" s="20" t="s">
        <v>2891</v>
      </c>
      <c r="G3295" s="21">
        <v>-3.3599999999999998E-2</v>
      </c>
      <c r="H3295">
        <f t="shared" si="57"/>
        <v>-5.6351899845920699E-3</v>
      </c>
    </row>
    <row r="3296" spans="1:8" x14ac:dyDescent="0.3">
      <c r="A3296" s="26">
        <v>43948</v>
      </c>
      <c r="B3296" s="27">
        <v>20081.150000000001</v>
      </c>
      <c r="C3296" s="27">
        <v>19870.8</v>
      </c>
      <c r="D3296" s="27">
        <v>20224.75</v>
      </c>
      <c r="E3296" s="27">
        <v>19847.650000000001</v>
      </c>
      <c r="F3296" s="27" t="s">
        <v>2892</v>
      </c>
      <c r="G3296" s="28">
        <v>2.52E-2</v>
      </c>
      <c r="H3296">
        <f t="shared" si="57"/>
        <v>1.0585884815910895E-2</v>
      </c>
    </row>
    <row r="3297" spans="1:8" x14ac:dyDescent="0.3">
      <c r="A3297" s="19">
        <v>43949</v>
      </c>
      <c r="B3297" s="20">
        <v>20671.099999999999</v>
      </c>
      <c r="C3297" s="20">
        <v>20436.599999999999</v>
      </c>
      <c r="D3297" s="20">
        <v>20751.3</v>
      </c>
      <c r="E3297" s="20">
        <v>20260.8</v>
      </c>
      <c r="F3297" s="20" t="s">
        <v>2893</v>
      </c>
      <c r="G3297" s="21">
        <v>2.9399999999999999E-2</v>
      </c>
      <c r="H3297">
        <f t="shared" si="57"/>
        <v>1.1474511415793235E-2</v>
      </c>
    </row>
    <row r="3298" spans="1:8" x14ac:dyDescent="0.3">
      <c r="A3298" s="26">
        <v>43950</v>
      </c>
      <c r="B3298" s="27">
        <v>21090.2</v>
      </c>
      <c r="C3298" s="27">
        <v>20440.400000000001</v>
      </c>
      <c r="D3298" s="27">
        <v>21348.15</v>
      </c>
      <c r="E3298" s="27">
        <v>20393.650000000001</v>
      </c>
      <c r="F3298" s="27" t="s">
        <v>2894</v>
      </c>
      <c r="G3298" s="28">
        <v>2.0299999999999999E-2</v>
      </c>
      <c r="H3298" s="15">
        <f t="shared" si="57"/>
        <v>3.1789984540419917E-2</v>
      </c>
    </row>
    <row r="3299" spans="1:8" x14ac:dyDescent="0.3">
      <c r="A3299" s="19">
        <v>43951</v>
      </c>
      <c r="B3299" s="20">
        <v>21534.5</v>
      </c>
      <c r="C3299" s="20">
        <v>21589.200000000001</v>
      </c>
      <c r="D3299" s="20">
        <v>21967</v>
      </c>
      <c r="E3299" s="20">
        <v>21353.65</v>
      </c>
      <c r="F3299" s="20" t="s">
        <v>2895</v>
      </c>
      <c r="G3299" s="21">
        <v>2.1100000000000001E-2</v>
      </c>
      <c r="H3299">
        <f t="shared" si="57"/>
        <v>-2.533674244529706E-3</v>
      </c>
    </row>
    <row r="3300" spans="1:8" x14ac:dyDescent="0.3">
      <c r="A3300" s="26">
        <v>43955</v>
      </c>
      <c r="B3300" s="27">
        <v>19743.75</v>
      </c>
      <c r="C3300" s="27">
        <v>20514.75</v>
      </c>
      <c r="D3300" s="27">
        <v>20530.45</v>
      </c>
      <c r="E3300" s="27">
        <v>19643.599999999999</v>
      </c>
      <c r="F3300" s="27" t="s">
        <v>2896</v>
      </c>
      <c r="G3300" s="28">
        <v>-8.3199999999999996E-2</v>
      </c>
      <c r="H3300" s="15">
        <f t="shared" si="57"/>
        <v>-3.7582714875881988E-2</v>
      </c>
    </row>
    <row r="3301" spans="1:8" x14ac:dyDescent="0.3">
      <c r="A3301" s="19">
        <v>43956</v>
      </c>
      <c r="B3301" s="20">
        <v>19271.75</v>
      </c>
      <c r="C3301" s="20">
        <v>20147.3</v>
      </c>
      <c r="D3301" s="20">
        <v>20223.150000000001</v>
      </c>
      <c r="E3301" s="20">
        <v>19212.349999999999</v>
      </c>
      <c r="F3301" s="20" t="s">
        <v>2897</v>
      </c>
      <c r="G3301" s="21">
        <v>-2.3900000000000001E-2</v>
      </c>
      <c r="H3301" s="15">
        <f t="shared" si="57"/>
        <v>-4.3457435983977964E-2</v>
      </c>
    </row>
    <row r="3302" spans="1:8" x14ac:dyDescent="0.3">
      <c r="A3302" s="26">
        <v>43957</v>
      </c>
      <c r="B3302" s="27">
        <v>19694.55</v>
      </c>
      <c r="C3302" s="27">
        <v>19302.45</v>
      </c>
      <c r="D3302" s="27">
        <v>19806.599999999999</v>
      </c>
      <c r="E3302" s="27">
        <v>18941</v>
      </c>
      <c r="F3302" s="27" t="s">
        <v>2898</v>
      </c>
      <c r="G3302" s="28">
        <v>2.1899999999999999E-2</v>
      </c>
      <c r="H3302" s="15">
        <f t="shared" si="57"/>
        <v>2.0313483521521802E-2</v>
      </c>
    </row>
    <row r="3303" spans="1:8" x14ac:dyDescent="0.3">
      <c r="A3303" s="19">
        <v>43958</v>
      </c>
      <c r="B3303" s="20">
        <v>19491.8</v>
      </c>
      <c r="C3303" s="20">
        <v>19536.05</v>
      </c>
      <c r="D3303" s="20">
        <v>19757.25</v>
      </c>
      <c r="E3303" s="20">
        <v>19332.150000000001</v>
      </c>
      <c r="F3303" s="20" t="s">
        <v>2899</v>
      </c>
      <c r="G3303" s="21">
        <v>-1.03E-2</v>
      </c>
      <c r="H3303">
        <f t="shared" si="57"/>
        <v>-2.2650433429480372E-3</v>
      </c>
    </row>
    <row r="3304" spans="1:8" x14ac:dyDescent="0.3">
      <c r="A3304" s="26">
        <v>43959</v>
      </c>
      <c r="B3304" s="27">
        <v>19352.900000000001</v>
      </c>
      <c r="C3304" s="27">
        <v>19844</v>
      </c>
      <c r="D3304" s="27">
        <v>19969.599999999999</v>
      </c>
      <c r="E3304" s="27">
        <v>19285.05</v>
      </c>
      <c r="F3304" s="27" t="s">
        <v>2900</v>
      </c>
      <c r="G3304" s="28">
        <v>-7.1000000000000004E-3</v>
      </c>
      <c r="H3304" s="15">
        <f t="shared" si="57"/>
        <v>-2.4748034670429277E-2</v>
      </c>
    </row>
    <row r="3305" spans="1:8" x14ac:dyDescent="0.3">
      <c r="A3305" s="19">
        <v>43962</v>
      </c>
      <c r="B3305" s="20">
        <v>18950.5</v>
      </c>
      <c r="C3305" s="20">
        <v>19610.45</v>
      </c>
      <c r="D3305" s="20">
        <v>19733.400000000001</v>
      </c>
      <c r="E3305" s="20">
        <v>18900.900000000001</v>
      </c>
      <c r="F3305" s="20" t="s">
        <v>2901</v>
      </c>
      <c r="G3305" s="21">
        <v>-2.0799999999999999E-2</v>
      </c>
      <c r="H3305" s="15">
        <f t="shared" si="57"/>
        <v>-3.3652975836862525E-2</v>
      </c>
    </row>
    <row r="3306" spans="1:8" x14ac:dyDescent="0.3">
      <c r="A3306" s="26">
        <v>43963</v>
      </c>
      <c r="B3306" s="27">
        <v>18862.849999999999</v>
      </c>
      <c r="C3306" s="27">
        <v>18751.400000000001</v>
      </c>
      <c r="D3306" s="27">
        <v>18993.400000000001</v>
      </c>
      <c r="E3306" s="27">
        <v>18287</v>
      </c>
      <c r="F3306" s="27" t="s">
        <v>2902</v>
      </c>
      <c r="G3306" s="28">
        <v>-4.5999999999999999E-3</v>
      </c>
      <c r="H3306">
        <f t="shared" si="57"/>
        <v>5.9435562144691638E-3</v>
      </c>
    </row>
    <row r="3307" spans="1:8" x14ac:dyDescent="0.3">
      <c r="A3307" s="19">
        <v>43964</v>
      </c>
      <c r="B3307" s="20">
        <v>19634.95</v>
      </c>
      <c r="C3307" s="20">
        <v>20017.75</v>
      </c>
      <c r="D3307" s="20">
        <v>20122.25</v>
      </c>
      <c r="E3307" s="20">
        <v>19429.900000000001</v>
      </c>
      <c r="F3307" s="20" t="s">
        <v>2903</v>
      </c>
      <c r="G3307" s="21">
        <v>4.0899999999999999E-2</v>
      </c>
      <c r="H3307" s="15">
        <f t="shared" si="57"/>
        <v>-1.9123028312372732E-2</v>
      </c>
    </row>
    <row r="3308" spans="1:8" x14ac:dyDescent="0.3">
      <c r="A3308" s="26">
        <v>43965</v>
      </c>
      <c r="B3308" s="27">
        <v>19068.5</v>
      </c>
      <c r="C3308" s="27">
        <v>19197.7</v>
      </c>
      <c r="D3308" s="27">
        <v>19380.099999999999</v>
      </c>
      <c r="E3308" s="27">
        <v>19024.75</v>
      </c>
      <c r="F3308" s="27" t="s">
        <v>2904</v>
      </c>
      <c r="G3308" s="28">
        <v>-2.8799999999999999E-2</v>
      </c>
      <c r="H3308">
        <f t="shared" si="57"/>
        <v>-6.7299728613323846E-3</v>
      </c>
    </row>
    <row r="3309" spans="1:8" x14ac:dyDescent="0.3">
      <c r="A3309" s="19">
        <v>43966</v>
      </c>
      <c r="B3309" s="20">
        <v>18833.95</v>
      </c>
      <c r="C3309" s="20">
        <v>19098.8</v>
      </c>
      <c r="D3309" s="20">
        <v>19119.099999999999</v>
      </c>
      <c r="E3309" s="20">
        <v>18683.650000000001</v>
      </c>
      <c r="F3309" s="20" t="s">
        <v>2905</v>
      </c>
      <c r="G3309" s="21">
        <v>-1.23E-2</v>
      </c>
      <c r="H3309">
        <f t="shared" si="57"/>
        <v>-1.3867363394558744E-2</v>
      </c>
    </row>
    <row r="3310" spans="1:8" x14ac:dyDescent="0.3">
      <c r="A3310" s="26">
        <v>43969</v>
      </c>
      <c r="B3310" s="27">
        <v>17573.2</v>
      </c>
      <c r="C3310" s="27">
        <v>18795.099999999999</v>
      </c>
      <c r="D3310" s="27">
        <v>18795.099999999999</v>
      </c>
      <c r="E3310" s="27">
        <v>17514.2</v>
      </c>
      <c r="F3310" s="27" t="s">
        <v>2906</v>
      </c>
      <c r="G3310" s="28">
        <v>-6.6900000000000001E-2</v>
      </c>
      <c r="H3310" s="15">
        <f t="shared" si="57"/>
        <v>-6.501162537044218E-2</v>
      </c>
    </row>
    <row r="3311" spans="1:8" x14ac:dyDescent="0.3">
      <c r="A3311" s="19">
        <v>43970</v>
      </c>
      <c r="B3311" s="20">
        <v>17486.25</v>
      </c>
      <c r="C3311" s="20">
        <v>18037.150000000001</v>
      </c>
      <c r="D3311" s="20">
        <v>18175.3</v>
      </c>
      <c r="E3311" s="20">
        <v>17390.650000000001</v>
      </c>
      <c r="F3311" s="20" t="s">
        <v>2907</v>
      </c>
      <c r="G3311" s="21">
        <v>-4.8999999999999998E-3</v>
      </c>
      <c r="H3311" s="15">
        <f t="shared" si="57"/>
        <v>-3.054251918956162E-2</v>
      </c>
    </row>
    <row r="3312" spans="1:8" x14ac:dyDescent="0.3">
      <c r="A3312" s="26">
        <v>43971</v>
      </c>
      <c r="B3312" s="27">
        <v>17840.2</v>
      </c>
      <c r="C3312" s="27">
        <v>17486.5</v>
      </c>
      <c r="D3312" s="27">
        <v>18002.650000000001</v>
      </c>
      <c r="E3312" s="27">
        <v>17407.7</v>
      </c>
      <c r="F3312" s="27" t="s">
        <v>2908</v>
      </c>
      <c r="G3312" s="28">
        <v>2.0199999999999999E-2</v>
      </c>
      <c r="H3312" s="15">
        <f t="shared" si="57"/>
        <v>2.0227032282046191E-2</v>
      </c>
    </row>
    <row r="3313" spans="1:8" x14ac:dyDescent="0.3">
      <c r="A3313" s="19">
        <v>43972</v>
      </c>
      <c r="B3313" s="20">
        <v>17735.099999999999</v>
      </c>
      <c r="C3313" s="20">
        <v>17901.95</v>
      </c>
      <c r="D3313" s="20">
        <v>18200.7</v>
      </c>
      <c r="E3313" s="20">
        <v>17658.55</v>
      </c>
      <c r="F3313" s="20" t="s">
        <v>2909</v>
      </c>
      <c r="G3313" s="21">
        <v>-5.8999999999999999E-3</v>
      </c>
      <c r="H3313">
        <f t="shared" si="57"/>
        <v>-9.3202137197345644E-3</v>
      </c>
    </row>
    <row r="3314" spans="1:8" x14ac:dyDescent="0.3">
      <c r="A3314" s="26">
        <v>43973</v>
      </c>
      <c r="B3314" s="27">
        <v>17278.900000000001</v>
      </c>
      <c r="C3314" s="27">
        <v>17554.25</v>
      </c>
      <c r="D3314" s="27">
        <v>17952.25</v>
      </c>
      <c r="E3314" s="27">
        <v>17105</v>
      </c>
      <c r="F3314" s="27" t="s">
        <v>2910</v>
      </c>
      <c r="G3314" s="28">
        <v>-2.5700000000000001E-2</v>
      </c>
      <c r="H3314">
        <f t="shared" si="57"/>
        <v>-1.5685660167765559E-2</v>
      </c>
    </row>
    <row r="3315" spans="1:8" x14ac:dyDescent="0.3">
      <c r="A3315" s="19">
        <v>43977</v>
      </c>
      <c r="B3315" s="20">
        <v>17440.349999999999</v>
      </c>
      <c r="C3315" s="20">
        <v>17537.650000000001</v>
      </c>
      <c r="D3315" s="20">
        <v>17681.7</v>
      </c>
      <c r="E3315" s="20">
        <v>17311.25</v>
      </c>
      <c r="F3315" s="20" t="s">
        <v>2911</v>
      </c>
      <c r="G3315" s="21">
        <v>9.2999999999999992E-3</v>
      </c>
      <c r="H3315">
        <f t="shared" si="57"/>
        <v>-5.5480637371599336E-3</v>
      </c>
    </row>
    <row r="3316" spans="1:8" x14ac:dyDescent="0.3">
      <c r="A3316" s="26">
        <v>43978</v>
      </c>
      <c r="B3316" s="27">
        <v>18710.55</v>
      </c>
      <c r="C3316" s="27">
        <v>17603.400000000001</v>
      </c>
      <c r="D3316" s="27">
        <v>18874.25</v>
      </c>
      <c r="E3316" s="27">
        <v>17560.349999999999</v>
      </c>
      <c r="F3316" s="27" t="s">
        <v>2912</v>
      </c>
      <c r="G3316" s="28">
        <v>7.2800000000000004E-2</v>
      </c>
      <c r="H3316" s="15">
        <f t="shared" si="57"/>
        <v>6.289410000340831E-2</v>
      </c>
    </row>
    <row r="3317" spans="1:8" x14ac:dyDescent="0.3">
      <c r="A3317" s="19">
        <v>43979</v>
      </c>
      <c r="B3317" s="20">
        <v>19169.8</v>
      </c>
      <c r="C3317" s="20">
        <v>18924.45</v>
      </c>
      <c r="D3317" s="20">
        <v>19455.55</v>
      </c>
      <c r="E3317" s="20">
        <v>18818.95</v>
      </c>
      <c r="F3317" s="20" t="s">
        <v>2913</v>
      </c>
      <c r="G3317" s="21">
        <v>2.4500000000000001E-2</v>
      </c>
      <c r="H3317">
        <f t="shared" si="57"/>
        <v>1.2964709674521508E-2</v>
      </c>
    </row>
    <row r="3318" spans="1:8" x14ac:dyDescent="0.3">
      <c r="A3318" s="26">
        <v>43980</v>
      </c>
      <c r="B3318" s="27">
        <v>19297.25</v>
      </c>
      <c r="C3318" s="27">
        <v>18962</v>
      </c>
      <c r="D3318" s="27">
        <v>19358.05</v>
      </c>
      <c r="E3318" s="27">
        <v>18729.900000000001</v>
      </c>
      <c r="F3318" s="27" t="s">
        <v>2914</v>
      </c>
      <c r="G3318" s="28">
        <v>6.6E-3</v>
      </c>
      <c r="H3318" s="15">
        <f t="shared" si="57"/>
        <v>1.7680097036177619E-2</v>
      </c>
    </row>
    <row r="3319" spans="1:8" x14ac:dyDescent="0.3">
      <c r="A3319" s="19">
        <v>43983</v>
      </c>
      <c r="B3319" s="20">
        <v>19959.900000000001</v>
      </c>
      <c r="C3319" s="20">
        <v>19728.900000000001</v>
      </c>
      <c r="D3319" s="20">
        <v>20225.349999999999</v>
      </c>
      <c r="E3319" s="20">
        <v>19632.900000000001</v>
      </c>
      <c r="F3319" s="20" t="s">
        <v>2915</v>
      </c>
      <c r="G3319" s="21">
        <v>3.4299999999999997E-2</v>
      </c>
      <c r="H3319">
        <f t="shared" si="57"/>
        <v>1.1708711585542021E-2</v>
      </c>
    </row>
    <row r="3320" spans="1:8" x14ac:dyDescent="0.3">
      <c r="A3320" s="26">
        <v>43984</v>
      </c>
      <c r="B3320" s="27">
        <v>20530.2</v>
      </c>
      <c r="C3320" s="27">
        <v>20120.599999999999</v>
      </c>
      <c r="D3320" s="27">
        <v>20615.75</v>
      </c>
      <c r="E3320" s="27">
        <v>19852.55</v>
      </c>
      <c r="F3320" s="27" t="s">
        <v>2916</v>
      </c>
      <c r="G3320" s="28">
        <v>2.86E-2</v>
      </c>
      <c r="H3320" s="15">
        <f t="shared" si="57"/>
        <v>2.0357245807779201E-2</v>
      </c>
    </row>
    <row r="3321" spans="1:8" x14ac:dyDescent="0.3">
      <c r="A3321" s="19">
        <v>43985</v>
      </c>
      <c r="B3321" s="20">
        <v>20940.7</v>
      </c>
      <c r="C3321" s="20">
        <v>20966.599999999999</v>
      </c>
      <c r="D3321" s="20">
        <v>21619.55</v>
      </c>
      <c r="E3321" s="20">
        <v>20822</v>
      </c>
      <c r="F3321" s="20" t="s">
        <v>2917</v>
      </c>
      <c r="G3321" s="21">
        <v>0.02</v>
      </c>
      <c r="H3321">
        <f t="shared" si="57"/>
        <v>-1.2352980454626795E-3</v>
      </c>
    </row>
    <row r="3322" spans="1:8" x14ac:dyDescent="0.3">
      <c r="A3322" s="26">
        <v>43986</v>
      </c>
      <c r="B3322" s="27">
        <v>20390.45</v>
      </c>
      <c r="C3322" s="27">
        <v>20932.349999999999</v>
      </c>
      <c r="D3322" s="27">
        <v>21141.8</v>
      </c>
      <c r="E3322" s="27">
        <v>20316.2</v>
      </c>
      <c r="F3322" s="27" t="s">
        <v>2918</v>
      </c>
      <c r="G3322" s="28">
        <v>-2.63E-2</v>
      </c>
      <c r="H3322" s="15">
        <f t="shared" si="57"/>
        <v>-2.5888158759049883E-2</v>
      </c>
    </row>
    <row r="3323" spans="1:8" x14ac:dyDescent="0.3">
      <c r="A3323" s="19">
        <v>43987</v>
      </c>
      <c r="B3323" s="20">
        <v>21034.5</v>
      </c>
      <c r="C3323" s="20">
        <v>20516.400000000001</v>
      </c>
      <c r="D3323" s="20">
        <v>21198.7</v>
      </c>
      <c r="E3323" s="20">
        <v>20425.05</v>
      </c>
      <c r="F3323" s="20" t="s">
        <v>2919</v>
      </c>
      <c r="G3323" s="21">
        <v>3.1600000000000003E-2</v>
      </c>
      <c r="H3323" s="15">
        <f t="shared" si="57"/>
        <v>2.5252968357021628E-2</v>
      </c>
    </row>
    <row r="3324" spans="1:8" x14ac:dyDescent="0.3">
      <c r="A3324" s="26">
        <v>43990</v>
      </c>
      <c r="B3324" s="27">
        <v>21187.35</v>
      </c>
      <c r="C3324" s="27">
        <v>21636.1</v>
      </c>
      <c r="D3324" s="27">
        <v>21807.4</v>
      </c>
      <c r="E3324" s="27">
        <v>20911.25</v>
      </c>
      <c r="F3324" s="27" t="s">
        <v>2920</v>
      </c>
      <c r="G3324" s="28">
        <v>7.3000000000000001E-3</v>
      </c>
      <c r="H3324" s="15">
        <f t="shared" si="57"/>
        <v>-2.0740798942508125E-2</v>
      </c>
    </row>
    <row r="3325" spans="1:8" x14ac:dyDescent="0.3">
      <c r="A3325" s="19">
        <v>43991</v>
      </c>
      <c r="B3325" s="20">
        <v>20724.900000000001</v>
      </c>
      <c r="C3325" s="20">
        <v>21295.5</v>
      </c>
      <c r="D3325" s="20">
        <v>21568.85</v>
      </c>
      <c r="E3325" s="20">
        <v>20629.7</v>
      </c>
      <c r="F3325" s="20" t="s">
        <v>2921</v>
      </c>
      <c r="G3325" s="21">
        <v>-2.18E-2</v>
      </c>
      <c r="H3325" s="15">
        <f t="shared" si="57"/>
        <v>-2.6794393181658029E-2</v>
      </c>
    </row>
    <row r="3326" spans="1:8" x14ac:dyDescent="0.3">
      <c r="A3326" s="26">
        <v>43992</v>
      </c>
      <c r="B3326" s="27">
        <v>21100.1</v>
      </c>
      <c r="C3326" s="27">
        <v>20760.95</v>
      </c>
      <c r="D3326" s="27">
        <v>21251.45</v>
      </c>
      <c r="E3326" s="27">
        <v>20671.55</v>
      </c>
      <c r="F3326" s="27" t="s">
        <v>2922</v>
      </c>
      <c r="G3326" s="28">
        <v>1.8100000000000002E-2</v>
      </c>
      <c r="H3326" s="15">
        <f t="shared" si="57"/>
        <v>1.6335957651263444E-2</v>
      </c>
    </row>
    <row r="3327" spans="1:8" x14ac:dyDescent="0.3">
      <c r="A3327" s="19">
        <v>43993</v>
      </c>
      <c r="B3327" s="20">
        <v>20525.150000000001</v>
      </c>
      <c r="C3327" s="20">
        <v>21084.7</v>
      </c>
      <c r="D3327" s="20">
        <v>21244.45</v>
      </c>
      <c r="E3327" s="20">
        <v>20458.3</v>
      </c>
      <c r="F3327" s="20" t="s">
        <v>2923</v>
      </c>
      <c r="G3327" s="21">
        <v>-2.7199999999999998E-2</v>
      </c>
      <c r="H3327" s="15">
        <f t="shared" si="57"/>
        <v>-2.6538200685805313E-2</v>
      </c>
    </row>
    <row r="3328" spans="1:8" x14ac:dyDescent="0.3">
      <c r="A3328" s="26">
        <v>43994</v>
      </c>
      <c r="B3328" s="27">
        <v>20654.55</v>
      </c>
      <c r="C3328" s="27">
        <v>19529.3</v>
      </c>
      <c r="D3328" s="27">
        <v>20747.7</v>
      </c>
      <c r="E3328" s="27">
        <v>19526.099999999999</v>
      </c>
      <c r="F3328" s="27" t="s">
        <v>2924</v>
      </c>
      <c r="G3328" s="28">
        <v>6.3E-3</v>
      </c>
      <c r="H3328" s="15">
        <f t="shared" si="57"/>
        <v>5.7618552636295207E-2</v>
      </c>
    </row>
    <row r="3329" spans="1:8" x14ac:dyDescent="0.3">
      <c r="A3329" s="19">
        <v>43997</v>
      </c>
      <c r="B3329" s="20">
        <v>19912.900000000001</v>
      </c>
      <c r="C3329" s="20">
        <v>20457.150000000001</v>
      </c>
      <c r="D3329" s="20">
        <v>20470.849999999999</v>
      </c>
      <c r="E3329" s="20">
        <v>19740.2</v>
      </c>
      <c r="F3329" s="20" t="s">
        <v>2925</v>
      </c>
      <c r="G3329" s="21">
        <v>-3.5900000000000001E-2</v>
      </c>
      <c r="H3329" s="15">
        <f t="shared" si="57"/>
        <v>-2.6604390152098409E-2</v>
      </c>
    </row>
    <row r="3330" spans="1:8" x14ac:dyDescent="0.3">
      <c r="A3330" s="26">
        <v>43998</v>
      </c>
      <c r="B3330" s="27">
        <v>20296.7</v>
      </c>
      <c r="C3330" s="27">
        <v>20500.650000000001</v>
      </c>
      <c r="D3330" s="27">
        <v>20638.849999999999</v>
      </c>
      <c r="E3330" s="27">
        <v>19507.05</v>
      </c>
      <c r="F3330" s="27" t="s">
        <v>2926</v>
      </c>
      <c r="G3330" s="28">
        <v>1.9300000000000001E-2</v>
      </c>
      <c r="H3330">
        <f t="shared" si="57"/>
        <v>-9.9484650486692233E-3</v>
      </c>
    </row>
    <row r="3331" spans="1:8" x14ac:dyDescent="0.3">
      <c r="A3331" s="19">
        <v>43999</v>
      </c>
      <c r="B3331" s="20">
        <v>20201.75</v>
      </c>
      <c r="C3331" s="20">
        <v>20137.45</v>
      </c>
      <c r="D3331" s="20">
        <v>20627.900000000001</v>
      </c>
      <c r="E3331" s="20">
        <v>19978.150000000001</v>
      </c>
      <c r="F3331" s="20" t="s">
        <v>2927</v>
      </c>
      <c r="G3331" s="21">
        <v>-4.7000000000000002E-3</v>
      </c>
      <c r="H3331">
        <f t="shared" si="57"/>
        <v>3.1930557245331099E-3</v>
      </c>
    </row>
    <row r="3332" spans="1:8" x14ac:dyDescent="0.3">
      <c r="A3332" s="26">
        <v>44000</v>
      </c>
      <c r="B3332" s="27">
        <v>20956.3</v>
      </c>
      <c r="C3332" s="27">
        <v>20137.599999999999</v>
      </c>
      <c r="D3332" s="27">
        <v>21028.35</v>
      </c>
      <c r="E3332" s="27">
        <v>20030.349999999999</v>
      </c>
      <c r="F3332" s="27" t="s">
        <v>2928</v>
      </c>
      <c r="G3332" s="28">
        <v>3.7400000000000003E-2</v>
      </c>
      <c r="H3332" s="15">
        <f t="shared" si="57"/>
        <v>4.0655291593834457E-2</v>
      </c>
    </row>
    <row r="3333" spans="1:8" x14ac:dyDescent="0.3">
      <c r="A3333" s="19">
        <v>44001</v>
      </c>
      <c r="B3333" s="20">
        <v>21338.1</v>
      </c>
      <c r="C3333" s="20">
        <v>20970.099999999999</v>
      </c>
      <c r="D3333" s="20">
        <v>21467.65</v>
      </c>
      <c r="E3333" s="20">
        <v>20878.25</v>
      </c>
      <c r="F3333" s="20" t="s">
        <v>2929</v>
      </c>
      <c r="G3333" s="21">
        <v>1.8200000000000001E-2</v>
      </c>
      <c r="H3333" s="15">
        <f t="shared" si="57"/>
        <v>1.7548795666210464E-2</v>
      </c>
    </row>
    <row r="3334" spans="1:8" x14ac:dyDescent="0.3">
      <c r="A3334" s="26">
        <v>44004</v>
      </c>
      <c r="B3334" s="27">
        <v>21708.35</v>
      </c>
      <c r="C3334" s="27">
        <v>21491.55</v>
      </c>
      <c r="D3334" s="27">
        <v>22078.25</v>
      </c>
      <c r="E3334" s="27">
        <v>21425.55</v>
      </c>
      <c r="F3334" s="27" t="s">
        <v>2930</v>
      </c>
      <c r="G3334" s="28">
        <v>1.7399999999999999E-2</v>
      </c>
      <c r="H3334">
        <f t="shared" si="57"/>
        <v>1.0087685625280601E-2</v>
      </c>
    </row>
    <row r="3335" spans="1:8" x14ac:dyDescent="0.3">
      <c r="A3335" s="19">
        <v>44005</v>
      </c>
      <c r="B3335" s="20">
        <v>22264.9</v>
      </c>
      <c r="C3335" s="20">
        <v>21859.25</v>
      </c>
      <c r="D3335" s="20">
        <v>22322.3</v>
      </c>
      <c r="E3335" s="20">
        <v>21647.8</v>
      </c>
      <c r="F3335" s="20" t="s">
        <v>2931</v>
      </c>
      <c r="G3335" s="21">
        <v>2.5600000000000001E-2</v>
      </c>
      <c r="H3335" s="15">
        <f t="shared" ref="H3335:H3398" si="58">(B3335-C3335)/C3335</f>
        <v>1.8557361300136164E-2</v>
      </c>
    </row>
    <row r="3336" spans="1:8" x14ac:dyDescent="0.3">
      <c r="A3336" s="26">
        <v>44006</v>
      </c>
      <c r="B3336" s="27">
        <v>21426.799999999999</v>
      </c>
      <c r="C3336" s="27">
        <v>22479.35</v>
      </c>
      <c r="D3336" s="27">
        <v>22479.55</v>
      </c>
      <c r="E3336" s="27">
        <v>21336.35</v>
      </c>
      <c r="F3336" s="27" t="s">
        <v>2932</v>
      </c>
      <c r="G3336" s="28">
        <v>-3.7600000000000001E-2</v>
      </c>
      <c r="H3336" s="15">
        <f t="shared" si="58"/>
        <v>-4.6822973084186127E-2</v>
      </c>
    </row>
    <row r="3337" spans="1:8" x14ac:dyDescent="0.3">
      <c r="A3337" s="19">
        <v>44007</v>
      </c>
      <c r="B3337" s="20">
        <v>21506.15</v>
      </c>
      <c r="C3337" s="20">
        <v>21218.05</v>
      </c>
      <c r="D3337" s="20">
        <v>21703.5</v>
      </c>
      <c r="E3337" s="20">
        <v>20926.45</v>
      </c>
      <c r="F3337" s="20" t="s">
        <v>2933</v>
      </c>
      <c r="G3337" s="21">
        <v>3.7000000000000002E-3</v>
      </c>
      <c r="H3337">
        <f t="shared" si="58"/>
        <v>1.3578062074507421E-2</v>
      </c>
    </row>
    <row r="3338" spans="1:8" x14ac:dyDescent="0.3">
      <c r="A3338" s="26">
        <v>44008</v>
      </c>
      <c r="B3338" s="27">
        <v>21592.05</v>
      </c>
      <c r="C3338" s="27">
        <v>21735.05</v>
      </c>
      <c r="D3338" s="27">
        <v>21784.65</v>
      </c>
      <c r="E3338" s="27">
        <v>21320.1</v>
      </c>
      <c r="F3338" s="27" t="s">
        <v>2934</v>
      </c>
      <c r="G3338" s="28">
        <v>4.0000000000000001E-3</v>
      </c>
      <c r="H3338">
        <f t="shared" si="58"/>
        <v>-6.5792349223949336E-3</v>
      </c>
    </row>
    <row r="3339" spans="1:8" x14ac:dyDescent="0.3">
      <c r="A3339" s="19">
        <v>44011</v>
      </c>
      <c r="B3339" s="20">
        <v>21359</v>
      </c>
      <c r="C3339" s="20">
        <v>21291.55</v>
      </c>
      <c r="D3339" s="20">
        <v>21440.05</v>
      </c>
      <c r="E3339" s="20">
        <v>21026.45</v>
      </c>
      <c r="F3339" s="20" t="s">
        <v>2935</v>
      </c>
      <c r="G3339" s="21">
        <v>-1.0800000000000001E-2</v>
      </c>
      <c r="H3339">
        <f t="shared" si="58"/>
        <v>3.1679234250207586E-3</v>
      </c>
    </row>
    <row r="3340" spans="1:8" x14ac:dyDescent="0.3">
      <c r="A3340" s="26">
        <v>44012</v>
      </c>
      <c r="B3340" s="27">
        <v>21370.15</v>
      </c>
      <c r="C3340" s="27">
        <v>21524.3</v>
      </c>
      <c r="D3340" s="27">
        <v>21650.5</v>
      </c>
      <c r="E3340" s="27">
        <v>21212</v>
      </c>
      <c r="F3340" s="27" t="s">
        <v>2936</v>
      </c>
      <c r="G3340" s="28">
        <v>5.0000000000000001E-4</v>
      </c>
      <c r="H3340">
        <f t="shared" si="58"/>
        <v>-7.161673085768077E-3</v>
      </c>
    </row>
    <row r="3341" spans="1:8" x14ac:dyDescent="0.3">
      <c r="A3341" s="19">
        <v>44013</v>
      </c>
      <c r="B3341" s="20">
        <v>21977.599999999999</v>
      </c>
      <c r="C3341" s="20">
        <v>21354.1</v>
      </c>
      <c r="D3341" s="20">
        <v>22061.599999999999</v>
      </c>
      <c r="E3341" s="20">
        <v>21281.85</v>
      </c>
      <c r="F3341" s="20" t="s">
        <v>2937</v>
      </c>
      <c r="G3341" s="21">
        <v>2.8400000000000002E-2</v>
      </c>
      <c r="H3341" s="15">
        <f t="shared" si="58"/>
        <v>2.9198139935656387E-2</v>
      </c>
    </row>
    <row r="3342" spans="1:8" x14ac:dyDescent="0.3">
      <c r="A3342" s="26">
        <v>44014</v>
      </c>
      <c r="B3342" s="27">
        <v>21953.200000000001</v>
      </c>
      <c r="C3342" s="27">
        <v>22133.8</v>
      </c>
      <c r="D3342" s="27">
        <v>22344.85</v>
      </c>
      <c r="E3342" s="27">
        <v>21890.5</v>
      </c>
      <c r="F3342" s="27" t="s">
        <v>2938</v>
      </c>
      <c r="G3342" s="28">
        <v>-1.1000000000000001E-3</v>
      </c>
      <c r="H3342">
        <f t="shared" si="58"/>
        <v>-8.1594665172721615E-3</v>
      </c>
    </row>
    <row r="3343" spans="1:8" x14ac:dyDescent="0.3">
      <c r="A3343" s="19">
        <v>44015</v>
      </c>
      <c r="B3343" s="20">
        <v>21852.400000000001</v>
      </c>
      <c r="C3343" s="20">
        <v>22101.75</v>
      </c>
      <c r="D3343" s="20">
        <v>22130.3</v>
      </c>
      <c r="E3343" s="20">
        <v>21768</v>
      </c>
      <c r="F3343" s="20" t="s">
        <v>2939</v>
      </c>
      <c r="G3343" s="21">
        <v>-4.5999999999999999E-3</v>
      </c>
      <c r="H3343">
        <f t="shared" si="58"/>
        <v>-1.1281912065786579E-2</v>
      </c>
    </row>
    <row r="3344" spans="1:8" x14ac:dyDescent="0.3">
      <c r="A3344" s="26">
        <v>44018</v>
      </c>
      <c r="B3344" s="27">
        <v>22198.95</v>
      </c>
      <c r="C3344" s="27">
        <v>22270.95</v>
      </c>
      <c r="D3344" s="27">
        <v>22399.25</v>
      </c>
      <c r="E3344" s="27">
        <v>22171.05</v>
      </c>
      <c r="F3344" s="27" t="s">
        <v>2940</v>
      </c>
      <c r="G3344" s="28">
        <v>1.5900000000000001E-2</v>
      </c>
      <c r="H3344">
        <f t="shared" si="58"/>
        <v>-3.2329110343294739E-3</v>
      </c>
    </row>
    <row r="3345" spans="1:8" x14ac:dyDescent="0.3">
      <c r="A3345" s="19">
        <v>44019</v>
      </c>
      <c r="B3345" s="20">
        <v>22628</v>
      </c>
      <c r="C3345" s="20">
        <v>22254.3</v>
      </c>
      <c r="D3345" s="20">
        <v>22674.5</v>
      </c>
      <c r="E3345" s="20">
        <v>22040.35</v>
      </c>
      <c r="F3345" s="20" t="s">
        <v>2941</v>
      </c>
      <c r="G3345" s="21">
        <v>1.9300000000000001E-2</v>
      </c>
      <c r="H3345" s="15">
        <f t="shared" si="58"/>
        <v>1.6792260372152829E-2</v>
      </c>
    </row>
    <row r="3346" spans="1:8" x14ac:dyDescent="0.3">
      <c r="A3346" s="26">
        <v>44020</v>
      </c>
      <c r="B3346" s="27">
        <v>22584.65</v>
      </c>
      <c r="C3346" s="27">
        <v>22700.9</v>
      </c>
      <c r="D3346" s="27">
        <v>23080.6</v>
      </c>
      <c r="E3346" s="27">
        <v>22499.5</v>
      </c>
      <c r="F3346" s="27" t="s">
        <v>2942</v>
      </c>
      <c r="G3346" s="28">
        <v>-1.9E-3</v>
      </c>
      <c r="H3346">
        <f t="shared" si="58"/>
        <v>-5.1209423414930681E-3</v>
      </c>
    </row>
    <row r="3347" spans="1:8" x14ac:dyDescent="0.3">
      <c r="A3347" s="19">
        <v>44021</v>
      </c>
      <c r="B3347" s="20">
        <v>22907.200000000001</v>
      </c>
      <c r="C3347" s="20">
        <v>22753.15</v>
      </c>
      <c r="D3347" s="20">
        <v>22998.3</v>
      </c>
      <c r="E3347" s="20">
        <v>22673.4</v>
      </c>
      <c r="F3347" s="20" t="s">
        <v>2943</v>
      </c>
      <c r="G3347" s="21">
        <v>1.43E-2</v>
      </c>
      <c r="H3347">
        <f t="shared" si="58"/>
        <v>6.7704911188120878E-3</v>
      </c>
    </row>
    <row r="3348" spans="1:8" x14ac:dyDescent="0.3">
      <c r="A3348" s="26">
        <v>44022</v>
      </c>
      <c r="B3348" s="27">
        <v>22398.45</v>
      </c>
      <c r="C3348" s="27">
        <v>22720.95</v>
      </c>
      <c r="D3348" s="27">
        <v>22835.200000000001</v>
      </c>
      <c r="E3348" s="27">
        <v>22320.05</v>
      </c>
      <c r="F3348" s="27" t="s">
        <v>2944</v>
      </c>
      <c r="G3348" s="28">
        <v>-2.2200000000000001E-2</v>
      </c>
      <c r="H3348">
        <f t="shared" si="58"/>
        <v>-1.419394875654407E-2</v>
      </c>
    </row>
    <row r="3349" spans="1:8" x14ac:dyDescent="0.3">
      <c r="A3349" s="19">
        <v>44025</v>
      </c>
      <c r="B3349" s="20">
        <v>22089.25</v>
      </c>
      <c r="C3349" s="20">
        <v>22613.25</v>
      </c>
      <c r="D3349" s="20">
        <v>22657.4</v>
      </c>
      <c r="E3349" s="20">
        <v>21981.65</v>
      </c>
      <c r="F3349" s="20" t="s">
        <v>2945</v>
      </c>
      <c r="G3349" s="21">
        <v>-1.38E-2</v>
      </c>
      <c r="H3349" s="15">
        <f t="shared" si="58"/>
        <v>-2.3172255204360274E-2</v>
      </c>
    </row>
    <row r="3350" spans="1:8" x14ac:dyDescent="0.3">
      <c r="A3350" s="26">
        <v>44026</v>
      </c>
      <c r="B3350" s="27">
        <v>21392.2</v>
      </c>
      <c r="C3350" s="27">
        <v>21877.599999999999</v>
      </c>
      <c r="D3350" s="27">
        <v>21909.7</v>
      </c>
      <c r="E3350" s="27">
        <v>21222.45</v>
      </c>
      <c r="F3350" s="27" t="s">
        <v>2946</v>
      </c>
      <c r="G3350" s="28">
        <v>-3.1600000000000003E-2</v>
      </c>
      <c r="H3350" s="15">
        <f t="shared" si="58"/>
        <v>-2.2187077193110662E-2</v>
      </c>
    </row>
    <row r="3351" spans="1:8" x14ac:dyDescent="0.3">
      <c r="A3351" s="19">
        <v>44027</v>
      </c>
      <c r="B3351" s="20">
        <v>21340.75</v>
      </c>
      <c r="C3351" s="20">
        <v>21634.25</v>
      </c>
      <c r="D3351" s="20">
        <v>21935.5</v>
      </c>
      <c r="E3351" s="20">
        <v>21230.55</v>
      </c>
      <c r="F3351" s="20" t="s">
        <v>2947</v>
      </c>
      <c r="G3351" s="21">
        <v>-2.3999999999999998E-3</v>
      </c>
      <c r="H3351">
        <f t="shared" si="58"/>
        <v>-1.3566451344511597E-2</v>
      </c>
    </row>
    <row r="3352" spans="1:8" x14ac:dyDescent="0.3">
      <c r="A3352" s="26">
        <v>44028</v>
      </c>
      <c r="B3352" s="27">
        <v>21597.15</v>
      </c>
      <c r="C3352" s="27">
        <v>21453.25</v>
      </c>
      <c r="D3352" s="27">
        <v>21671.25</v>
      </c>
      <c r="E3352" s="27">
        <v>21027.85</v>
      </c>
      <c r="F3352" s="27" t="s">
        <v>2948</v>
      </c>
      <c r="G3352" s="28">
        <v>1.2E-2</v>
      </c>
      <c r="H3352">
        <f t="shared" si="58"/>
        <v>6.7076084043210917E-3</v>
      </c>
    </row>
    <row r="3353" spans="1:8" x14ac:dyDescent="0.3">
      <c r="A3353" s="19">
        <v>44029</v>
      </c>
      <c r="B3353" s="20">
        <v>21966.799999999999</v>
      </c>
      <c r="C3353" s="20">
        <v>21608.05</v>
      </c>
      <c r="D3353" s="20">
        <v>22065</v>
      </c>
      <c r="E3353" s="20">
        <v>21550.799999999999</v>
      </c>
      <c r="F3353" s="20" t="s">
        <v>2949</v>
      </c>
      <c r="G3353" s="21">
        <v>1.7100000000000001E-2</v>
      </c>
      <c r="H3353" s="15">
        <f t="shared" si="58"/>
        <v>1.6602608749979753E-2</v>
      </c>
    </row>
    <row r="3354" spans="1:8" x14ac:dyDescent="0.3">
      <c r="A3354" s="26">
        <v>44032</v>
      </c>
      <c r="B3354" s="27">
        <v>22321.85</v>
      </c>
      <c r="C3354" s="27">
        <v>22307.3</v>
      </c>
      <c r="D3354" s="27">
        <v>22520.45</v>
      </c>
      <c r="E3354" s="27">
        <v>22187.8</v>
      </c>
      <c r="F3354" s="27" t="s">
        <v>2950</v>
      </c>
      <c r="G3354" s="28">
        <v>1.6199999999999999E-2</v>
      </c>
      <c r="H3354">
        <f t="shared" si="58"/>
        <v>6.5225284996388061E-4</v>
      </c>
    </row>
    <row r="3355" spans="1:8" x14ac:dyDescent="0.3">
      <c r="A3355" s="19">
        <v>44033</v>
      </c>
      <c r="B3355" s="20">
        <v>22782</v>
      </c>
      <c r="C3355" s="20">
        <v>22639.85</v>
      </c>
      <c r="D3355" s="20">
        <v>22861.9</v>
      </c>
      <c r="E3355" s="20">
        <v>22597.95</v>
      </c>
      <c r="F3355" s="20" t="s">
        <v>2951</v>
      </c>
      <c r="G3355" s="21">
        <v>2.06E-2</v>
      </c>
      <c r="H3355">
        <f t="shared" si="58"/>
        <v>6.2787518468541735E-3</v>
      </c>
    </row>
    <row r="3356" spans="1:8" x14ac:dyDescent="0.3">
      <c r="A3356" s="26">
        <v>44034</v>
      </c>
      <c r="B3356" s="27">
        <v>22882.6</v>
      </c>
      <c r="C3356" s="27">
        <v>23159</v>
      </c>
      <c r="D3356" s="27">
        <v>23211.35</v>
      </c>
      <c r="E3356" s="27">
        <v>22658.2</v>
      </c>
      <c r="F3356" s="27" t="s">
        <v>2952</v>
      </c>
      <c r="G3356" s="28">
        <v>4.4000000000000003E-3</v>
      </c>
      <c r="H3356">
        <f t="shared" si="58"/>
        <v>-1.1934884925946779E-2</v>
      </c>
    </row>
    <row r="3357" spans="1:8" x14ac:dyDescent="0.3">
      <c r="A3357" s="19">
        <v>44035</v>
      </c>
      <c r="B3357" s="20">
        <v>23083.9</v>
      </c>
      <c r="C3357" s="20">
        <v>22854.85</v>
      </c>
      <c r="D3357" s="20">
        <v>23122.35</v>
      </c>
      <c r="E3357" s="20">
        <v>22734.9</v>
      </c>
      <c r="F3357" s="20" t="s">
        <v>2953</v>
      </c>
      <c r="G3357" s="21">
        <v>8.8000000000000005E-3</v>
      </c>
      <c r="H3357">
        <f t="shared" si="58"/>
        <v>1.0021942826139876E-2</v>
      </c>
    </row>
    <row r="3358" spans="1:8" x14ac:dyDescent="0.3">
      <c r="A3358" s="26">
        <v>44036</v>
      </c>
      <c r="B3358" s="27">
        <v>22662.05</v>
      </c>
      <c r="C3358" s="27">
        <v>22853.200000000001</v>
      </c>
      <c r="D3358" s="27">
        <v>22854.05</v>
      </c>
      <c r="E3358" s="27">
        <v>22417.200000000001</v>
      </c>
      <c r="F3358" s="27" t="s">
        <v>2954</v>
      </c>
      <c r="G3358" s="28">
        <v>-1.83E-2</v>
      </c>
      <c r="H3358">
        <f t="shared" si="58"/>
        <v>-8.3642553340451866E-3</v>
      </c>
    </row>
    <row r="3359" spans="1:8" x14ac:dyDescent="0.3">
      <c r="A3359" s="19">
        <v>44039</v>
      </c>
      <c r="B3359" s="20">
        <v>21848.75</v>
      </c>
      <c r="C3359" s="20">
        <v>22664.6</v>
      </c>
      <c r="D3359" s="20">
        <v>22668.05</v>
      </c>
      <c r="E3359" s="20">
        <v>21801.35</v>
      </c>
      <c r="F3359" s="20" t="s">
        <v>2955</v>
      </c>
      <c r="G3359" s="21">
        <v>-3.5900000000000001E-2</v>
      </c>
      <c r="H3359" s="15">
        <f t="shared" si="58"/>
        <v>-3.5996664401754218E-2</v>
      </c>
    </row>
    <row r="3360" spans="1:8" x14ac:dyDescent="0.3">
      <c r="A3360" s="26">
        <v>44040</v>
      </c>
      <c r="B3360" s="27">
        <v>22105.200000000001</v>
      </c>
      <c r="C3360" s="27">
        <v>21940.15</v>
      </c>
      <c r="D3360" s="27">
        <v>22233</v>
      </c>
      <c r="E3360" s="27">
        <v>21611.4</v>
      </c>
      <c r="F3360" s="27" t="s">
        <v>2956</v>
      </c>
      <c r="G3360" s="28">
        <v>1.17E-2</v>
      </c>
      <c r="H3360">
        <f t="shared" si="58"/>
        <v>7.5227379940428513E-3</v>
      </c>
    </row>
    <row r="3361" spans="1:8" x14ac:dyDescent="0.3">
      <c r="A3361" s="19">
        <v>44041</v>
      </c>
      <c r="B3361" s="20">
        <v>22076.6</v>
      </c>
      <c r="C3361" s="20">
        <v>22075</v>
      </c>
      <c r="D3361" s="20">
        <v>22346.400000000001</v>
      </c>
      <c r="E3361" s="20">
        <v>21906.35</v>
      </c>
      <c r="F3361" s="20" t="s">
        <v>2957</v>
      </c>
      <c r="G3361" s="21">
        <v>-1.2999999999999999E-3</v>
      </c>
      <c r="H3361">
        <f t="shared" si="58"/>
        <v>7.2480181200387076E-5</v>
      </c>
    </row>
    <row r="3362" spans="1:8" x14ac:dyDescent="0.3">
      <c r="A3362" s="26">
        <v>44042</v>
      </c>
      <c r="B3362" s="27">
        <v>21646.85</v>
      </c>
      <c r="C3362" s="27">
        <v>22195.05</v>
      </c>
      <c r="D3362" s="27">
        <v>22252.6</v>
      </c>
      <c r="E3362" s="27">
        <v>21580.15</v>
      </c>
      <c r="F3362" s="27" t="s">
        <v>2958</v>
      </c>
      <c r="G3362" s="28">
        <v>-1.95E-2</v>
      </c>
      <c r="H3362" s="15">
        <f t="shared" si="58"/>
        <v>-2.469920094795915E-2</v>
      </c>
    </row>
    <row r="3363" spans="1:8" x14ac:dyDescent="0.3">
      <c r="A3363" s="19">
        <v>44043</v>
      </c>
      <c r="B3363" s="20">
        <v>21640.05</v>
      </c>
      <c r="C3363" s="20">
        <v>21730.55</v>
      </c>
      <c r="D3363" s="20">
        <v>21806.95</v>
      </c>
      <c r="E3363" s="20">
        <v>21375</v>
      </c>
      <c r="F3363" s="20" t="s">
        <v>2959</v>
      </c>
      <c r="G3363" s="21">
        <v>-2.9999999999999997E-4</v>
      </c>
      <c r="H3363">
        <f t="shared" si="58"/>
        <v>-4.1646437849019013E-3</v>
      </c>
    </row>
    <row r="3364" spans="1:8" x14ac:dyDescent="0.3">
      <c r="A3364" s="26">
        <v>44046</v>
      </c>
      <c r="B3364" s="27">
        <v>21072.1</v>
      </c>
      <c r="C3364" s="27">
        <v>21543.8</v>
      </c>
      <c r="D3364" s="27">
        <v>21543.8</v>
      </c>
      <c r="E3364" s="27">
        <v>21031.45</v>
      </c>
      <c r="F3364" s="27" t="s">
        <v>2960</v>
      </c>
      <c r="G3364" s="28">
        <v>-2.6200000000000001E-2</v>
      </c>
      <c r="H3364" s="15">
        <f t="shared" si="58"/>
        <v>-2.1894930327983026E-2</v>
      </c>
    </row>
    <row r="3365" spans="1:8" x14ac:dyDescent="0.3">
      <c r="A3365" s="19">
        <v>44047</v>
      </c>
      <c r="B3365" s="20">
        <v>21490.5</v>
      </c>
      <c r="C3365" s="20">
        <v>21248.25</v>
      </c>
      <c r="D3365" s="20">
        <v>21576.35</v>
      </c>
      <c r="E3365" s="20">
        <v>21057.75</v>
      </c>
      <c r="F3365" s="20" t="s">
        <v>2961</v>
      </c>
      <c r="G3365" s="21">
        <v>1.9900000000000001E-2</v>
      </c>
      <c r="H3365">
        <f t="shared" si="58"/>
        <v>1.1400938900850659E-2</v>
      </c>
    </row>
    <row r="3366" spans="1:8" x14ac:dyDescent="0.3">
      <c r="A3366" s="26">
        <v>44048</v>
      </c>
      <c r="B3366" s="27">
        <v>21509.95</v>
      </c>
      <c r="C3366" s="27">
        <v>21686.85</v>
      </c>
      <c r="D3366" s="27">
        <v>21936.5</v>
      </c>
      <c r="E3366" s="27">
        <v>21448.400000000001</v>
      </c>
      <c r="F3366" s="27" t="s">
        <v>2962</v>
      </c>
      <c r="G3366" s="28">
        <v>8.9999999999999998E-4</v>
      </c>
      <c r="H3366">
        <f t="shared" si="58"/>
        <v>-8.1570168097256091E-3</v>
      </c>
    </row>
    <row r="3367" spans="1:8" x14ac:dyDescent="0.3">
      <c r="A3367" s="19">
        <v>44049</v>
      </c>
      <c r="B3367" s="20">
        <v>21642.6</v>
      </c>
      <c r="C3367" s="20">
        <v>21644.25</v>
      </c>
      <c r="D3367" s="20">
        <v>21926.55</v>
      </c>
      <c r="E3367" s="20">
        <v>21370.3</v>
      </c>
      <c r="F3367" s="20" t="s">
        <v>2963</v>
      </c>
      <c r="G3367" s="21">
        <v>6.1999999999999998E-3</v>
      </c>
      <c r="H3367">
        <f t="shared" si="58"/>
        <v>-7.6232717696453114E-5</v>
      </c>
    </row>
    <row r="3368" spans="1:8" x14ac:dyDescent="0.3">
      <c r="A3368" s="26">
        <v>44050</v>
      </c>
      <c r="B3368" s="27">
        <v>21754</v>
      </c>
      <c r="C3368" s="27">
        <v>21620.25</v>
      </c>
      <c r="D3368" s="27">
        <v>21787.25</v>
      </c>
      <c r="E3368" s="27">
        <v>21451.3</v>
      </c>
      <c r="F3368" s="27" t="s">
        <v>2964</v>
      </c>
      <c r="G3368" s="28">
        <v>5.1000000000000004E-3</v>
      </c>
      <c r="H3368">
        <f t="shared" si="58"/>
        <v>6.1863299453059056E-3</v>
      </c>
    </row>
    <row r="3369" spans="1:8" x14ac:dyDescent="0.3">
      <c r="A3369" s="19">
        <v>44053</v>
      </c>
      <c r="B3369" s="20">
        <v>21900.25</v>
      </c>
      <c r="C3369" s="20">
        <v>21824.9</v>
      </c>
      <c r="D3369" s="20">
        <v>22071.95</v>
      </c>
      <c r="E3369" s="20">
        <v>21795.1</v>
      </c>
      <c r="F3369" s="20" t="s">
        <v>2965</v>
      </c>
      <c r="G3369" s="21">
        <v>6.7000000000000002E-3</v>
      </c>
      <c r="H3369">
        <f t="shared" si="58"/>
        <v>3.4524785909671313E-3</v>
      </c>
    </row>
    <row r="3370" spans="1:8" x14ac:dyDescent="0.3">
      <c r="A3370" s="26">
        <v>44054</v>
      </c>
      <c r="B3370" s="27">
        <v>22227.200000000001</v>
      </c>
      <c r="C3370" s="27">
        <v>22050.2</v>
      </c>
      <c r="D3370" s="27">
        <v>22277.599999999999</v>
      </c>
      <c r="E3370" s="27">
        <v>22039.85</v>
      </c>
      <c r="F3370" s="27" t="s">
        <v>2966</v>
      </c>
      <c r="G3370" s="28">
        <v>1.49E-2</v>
      </c>
      <c r="H3370">
        <f t="shared" si="58"/>
        <v>8.0271380758451163E-3</v>
      </c>
    </row>
    <row r="3371" spans="1:8" x14ac:dyDescent="0.3">
      <c r="A3371" s="19">
        <v>44055</v>
      </c>
      <c r="B3371" s="20">
        <v>22264</v>
      </c>
      <c r="C3371" s="20">
        <v>22135.95</v>
      </c>
      <c r="D3371" s="20">
        <v>22326.55</v>
      </c>
      <c r="E3371" s="20">
        <v>21990.2</v>
      </c>
      <c r="F3371" s="20" t="s">
        <v>2967</v>
      </c>
      <c r="G3371" s="21">
        <v>1.6999999999999999E-3</v>
      </c>
      <c r="H3371">
        <f t="shared" si="58"/>
        <v>5.7847076813960672E-3</v>
      </c>
    </row>
    <row r="3372" spans="1:8" x14ac:dyDescent="0.3">
      <c r="A3372" s="26">
        <v>44056</v>
      </c>
      <c r="B3372" s="27">
        <v>22196.35</v>
      </c>
      <c r="C3372" s="27">
        <v>22395.200000000001</v>
      </c>
      <c r="D3372" s="27">
        <v>22439.95</v>
      </c>
      <c r="E3372" s="27">
        <v>22139.599999999999</v>
      </c>
      <c r="F3372" s="27" t="s">
        <v>2968</v>
      </c>
      <c r="G3372" s="28">
        <v>-3.0000000000000001E-3</v>
      </c>
      <c r="H3372">
        <f t="shared" si="58"/>
        <v>-8.8791348146032272E-3</v>
      </c>
    </row>
    <row r="3373" spans="1:8" x14ac:dyDescent="0.3">
      <c r="A3373" s="19">
        <v>44057</v>
      </c>
      <c r="B3373" s="20">
        <v>21679.4</v>
      </c>
      <c r="C3373" s="20">
        <v>22334.95</v>
      </c>
      <c r="D3373" s="20">
        <v>22334.95</v>
      </c>
      <c r="E3373" s="20">
        <v>21459.1</v>
      </c>
      <c r="F3373" s="20" t="s">
        <v>2969</v>
      </c>
      <c r="G3373" s="21">
        <v>-2.3300000000000001E-2</v>
      </c>
      <c r="H3373" s="15">
        <f t="shared" si="58"/>
        <v>-2.9350860422790257E-2</v>
      </c>
    </row>
    <row r="3374" spans="1:8" x14ac:dyDescent="0.3">
      <c r="A3374" s="26">
        <v>44060</v>
      </c>
      <c r="B3374" s="27">
        <v>21700.85</v>
      </c>
      <c r="C3374" s="27">
        <v>21906.95</v>
      </c>
      <c r="D3374" s="27">
        <v>21909.4</v>
      </c>
      <c r="E3374" s="27">
        <v>21403.15</v>
      </c>
      <c r="F3374" s="27" t="s">
        <v>2970</v>
      </c>
      <c r="G3374" s="28">
        <v>1E-3</v>
      </c>
      <c r="H3374">
        <f t="shared" si="58"/>
        <v>-9.4079732687572751E-3</v>
      </c>
    </row>
    <row r="3375" spans="1:8" x14ac:dyDescent="0.3">
      <c r="A3375" s="19">
        <v>44061</v>
      </c>
      <c r="B3375" s="20">
        <v>22170.6</v>
      </c>
      <c r="C3375" s="20">
        <v>21702</v>
      </c>
      <c r="D3375" s="20">
        <v>22227.75</v>
      </c>
      <c r="E3375" s="20">
        <v>21629.4</v>
      </c>
      <c r="F3375" s="20" t="s">
        <v>2971</v>
      </c>
      <c r="G3375" s="21">
        <v>2.1600000000000001E-2</v>
      </c>
      <c r="H3375" s="15">
        <f t="shared" si="58"/>
        <v>2.1592479955764379E-2</v>
      </c>
    </row>
    <row r="3376" spans="1:8" x14ac:dyDescent="0.3">
      <c r="A3376" s="26">
        <v>44062</v>
      </c>
      <c r="B3376" s="27">
        <v>22285.9</v>
      </c>
      <c r="C3376" s="27">
        <v>22315.4</v>
      </c>
      <c r="D3376" s="27">
        <v>22419.35</v>
      </c>
      <c r="E3376" s="27">
        <v>22234.25</v>
      </c>
      <c r="F3376" s="27" t="s">
        <v>2972</v>
      </c>
      <c r="G3376" s="28">
        <v>5.1999999999999998E-3</v>
      </c>
      <c r="H3376">
        <f t="shared" si="58"/>
        <v>-1.3219570341557847E-3</v>
      </c>
    </row>
    <row r="3377" spans="1:8" x14ac:dyDescent="0.3">
      <c r="A3377" s="19">
        <v>44063</v>
      </c>
      <c r="B3377" s="20">
        <v>21999.45</v>
      </c>
      <c r="C3377" s="20">
        <v>21989.9</v>
      </c>
      <c r="D3377" s="20">
        <v>22079.9</v>
      </c>
      <c r="E3377" s="20">
        <v>21886.7</v>
      </c>
      <c r="F3377" s="20" t="s">
        <v>2973</v>
      </c>
      <c r="G3377" s="21">
        <v>-1.29E-2</v>
      </c>
      <c r="H3377">
        <f t="shared" si="58"/>
        <v>4.3429028781391782E-4</v>
      </c>
    </row>
    <row r="3378" spans="1:8" x14ac:dyDescent="0.3">
      <c r="A3378" s="26">
        <v>44064</v>
      </c>
      <c r="B3378" s="27">
        <v>22299.599999999999</v>
      </c>
      <c r="C3378" s="27">
        <v>22190.7</v>
      </c>
      <c r="D3378" s="27">
        <v>22344.05</v>
      </c>
      <c r="E3378" s="27">
        <v>22165.05</v>
      </c>
      <c r="F3378" s="27" t="s">
        <v>2974</v>
      </c>
      <c r="G3378" s="28">
        <v>1.3599999999999999E-2</v>
      </c>
      <c r="H3378">
        <f t="shared" si="58"/>
        <v>4.9074612337599898E-3</v>
      </c>
    </row>
    <row r="3379" spans="1:8" x14ac:dyDescent="0.3">
      <c r="A3379" s="19">
        <v>44067</v>
      </c>
      <c r="B3379" s="20">
        <v>22833</v>
      </c>
      <c r="C3379" s="20">
        <v>22436.85</v>
      </c>
      <c r="D3379" s="20">
        <v>22897.5</v>
      </c>
      <c r="E3379" s="20">
        <v>22410.05</v>
      </c>
      <c r="F3379" s="20" t="s">
        <v>2975</v>
      </c>
      <c r="G3379" s="21">
        <v>2.3900000000000001E-2</v>
      </c>
      <c r="H3379" s="15">
        <f t="shared" si="58"/>
        <v>1.765622179584039E-2</v>
      </c>
    </row>
    <row r="3380" spans="1:8" x14ac:dyDescent="0.3">
      <c r="A3380" s="26">
        <v>44068</v>
      </c>
      <c r="B3380" s="27">
        <v>23092.15</v>
      </c>
      <c r="C3380" s="27">
        <v>22973.4</v>
      </c>
      <c r="D3380" s="27">
        <v>23180.3</v>
      </c>
      <c r="E3380" s="27">
        <v>22857.9</v>
      </c>
      <c r="F3380" s="27" t="s">
        <v>2976</v>
      </c>
      <c r="G3380" s="28">
        <v>1.1299999999999999E-2</v>
      </c>
      <c r="H3380">
        <f t="shared" si="58"/>
        <v>5.1690215640697503E-3</v>
      </c>
    </row>
    <row r="3381" spans="1:8" x14ac:dyDescent="0.3">
      <c r="A3381" s="19">
        <v>44069</v>
      </c>
      <c r="B3381" s="20">
        <v>23414.2</v>
      </c>
      <c r="C3381" s="20">
        <v>23175.55</v>
      </c>
      <c r="D3381" s="20">
        <v>23453.4</v>
      </c>
      <c r="E3381" s="20">
        <v>23093.15</v>
      </c>
      <c r="F3381" s="20" t="s">
        <v>2977</v>
      </c>
      <c r="G3381" s="21">
        <v>1.3899999999999999E-2</v>
      </c>
      <c r="H3381">
        <f t="shared" si="58"/>
        <v>1.0297490242950069E-2</v>
      </c>
    </row>
    <row r="3382" spans="1:8" x14ac:dyDescent="0.3">
      <c r="A3382" s="26">
        <v>44070</v>
      </c>
      <c r="B3382" s="27">
        <v>23600.35</v>
      </c>
      <c r="C3382" s="27">
        <v>23511.45</v>
      </c>
      <c r="D3382" s="27">
        <v>23704.05</v>
      </c>
      <c r="E3382" s="27">
        <v>23464.15</v>
      </c>
      <c r="F3382" s="27" t="s">
        <v>2978</v>
      </c>
      <c r="G3382" s="28">
        <v>8.0000000000000002E-3</v>
      </c>
      <c r="H3382">
        <f t="shared" si="58"/>
        <v>3.7811364250183556E-3</v>
      </c>
    </row>
    <row r="3383" spans="1:8" x14ac:dyDescent="0.3">
      <c r="A3383" s="19">
        <v>44071</v>
      </c>
      <c r="B3383" s="20">
        <v>24523.8</v>
      </c>
      <c r="C3383" s="20">
        <v>23635.3</v>
      </c>
      <c r="D3383" s="20">
        <v>24611.8</v>
      </c>
      <c r="E3383" s="20">
        <v>23599.200000000001</v>
      </c>
      <c r="F3383" s="20" t="s">
        <v>2979</v>
      </c>
      <c r="G3383" s="21">
        <v>3.9100000000000003E-2</v>
      </c>
      <c r="H3383" s="15">
        <f t="shared" si="58"/>
        <v>3.7592076258816262E-2</v>
      </c>
    </row>
    <row r="3384" spans="1:8" x14ac:dyDescent="0.3">
      <c r="A3384" s="26">
        <v>44074</v>
      </c>
      <c r="B3384" s="27">
        <v>23754.35</v>
      </c>
      <c r="C3384" s="27">
        <v>25038.799999999999</v>
      </c>
      <c r="D3384" s="27">
        <v>25232.6</v>
      </c>
      <c r="E3384" s="27">
        <v>23385.3</v>
      </c>
      <c r="F3384" s="27" t="s">
        <v>2980</v>
      </c>
      <c r="G3384" s="28">
        <v>-3.1399999999999997E-2</v>
      </c>
      <c r="H3384" s="15">
        <f t="shared" si="58"/>
        <v>-5.1298384906624951E-2</v>
      </c>
    </row>
    <row r="3385" spans="1:8" x14ac:dyDescent="0.3">
      <c r="A3385" s="19">
        <v>44075</v>
      </c>
      <c r="B3385" s="20">
        <v>23812</v>
      </c>
      <c r="C3385" s="20">
        <v>23893.8</v>
      </c>
      <c r="D3385" s="20">
        <v>24199.65</v>
      </c>
      <c r="E3385" s="20">
        <v>23473.15</v>
      </c>
      <c r="F3385" s="20" t="s">
        <v>2981</v>
      </c>
      <c r="G3385" s="21">
        <v>2.3999999999999998E-3</v>
      </c>
      <c r="H3385">
        <f t="shared" si="58"/>
        <v>-3.4234822422552829E-3</v>
      </c>
    </row>
    <row r="3386" spans="1:8" x14ac:dyDescent="0.3">
      <c r="A3386" s="26">
        <v>44076</v>
      </c>
      <c r="B3386" s="27">
        <v>23874.55</v>
      </c>
      <c r="C3386" s="27">
        <v>23769</v>
      </c>
      <c r="D3386" s="27">
        <v>23926.15</v>
      </c>
      <c r="E3386" s="27">
        <v>23482.55</v>
      </c>
      <c r="F3386" s="27" t="s">
        <v>2982</v>
      </c>
      <c r="G3386" s="28">
        <v>2.5999999999999999E-3</v>
      </c>
      <c r="H3386">
        <f t="shared" si="58"/>
        <v>4.4406579999158261E-3</v>
      </c>
    </row>
    <row r="3387" spans="1:8" x14ac:dyDescent="0.3">
      <c r="A3387" s="19">
        <v>44077</v>
      </c>
      <c r="B3387" s="20">
        <v>23530.85</v>
      </c>
      <c r="C3387" s="20">
        <v>23986.15</v>
      </c>
      <c r="D3387" s="20">
        <v>24051.599999999999</v>
      </c>
      <c r="E3387" s="20">
        <v>23451.65</v>
      </c>
      <c r="F3387" s="20" t="s">
        <v>2983</v>
      </c>
      <c r="G3387" s="21">
        <v>-1.44E-2</v>
      </c>
      <c r="H3387" s="15">
        <f t="shared" si="58"/>
        <v>-1.8981787406482611E-2</v>
      </c>
    </row>
    <row r="3388" spans="1:8" x14ac:dyDescent="0.3">
      <c r="A3388" s="26">
        <v>44078</v>
      </c>
      <c r="B3388" s="27">
        <v>23011.5</v>
      </c>
      <c r="C3388" s="27">
        <v>23119.15</v>
      </c>
      <c r="D3388" s="27">
        <v>23394.799999999999</v>
      </c>
      <c r="E3388" s="27">
        <v>22876.9</v>
      </c>
      <c r="F3388" s="27" t="s">
        <v>2984</v>
      </c>
      <c r="G3388" s="28">
        <v>-2.2100000000000002E-2</v>
      </c>
      <c r="H3388">
        <f t="shared" si="58"/>
        <v>-4.6563130564921916E-3</v>
      </c>
    </row>
    <row r="3389" spans="1:8" x14ac:dyDescent="0.3">
      <c r="A3389" s="19">
        <v>44081</v>
      </c>
      <c r="B3389" s="20">
        <v>22945.05</v>
      </c>
      <c r="C3389" s="20">
        <v>23036.25</v>
      </c>
      <c r="D3389" s="20">
        <v>23109.1</v>
      </c>
      <c r="E3389" s="20">
        <v>22716.25</v>
      </c>
      <c r="F3389" s="20" t="s">
        <v>2985</v>
      </c>
      <c r="G3389" s="21">
        <v>-2.8999999999999998E-3</v>
      </c>
      <c r="H3389">
        <f t="shared" si="58"/>
        <v>-3.9589776981930969E-3</v>
      </c>
    </row>
    <row r="3390" spans="1:8" x14ac:dyDescent="0.3">
      <c r="A3390" s="26">
        <v>44082</v>
      </c>
      <c r="B3390" s="27">
        <v>22744.400000000001</v>
      </c>
      <c r="C3390" s="27">
        <v>22971.200000000001</v>
      </c>
      <c r="D3390" s="27">
        <v>23064.15</v>
      </c>
      <c r="E3390" s="27">
        <v>22641.4</v>
      </c>
      <c r="F3390" s="27" t="s">
        <v>2986</v>
      </c>
      <c r="G3390" s="28">
        <v>-8.6999999999999994E-3</v>
      </c>
      <c r="H3390">
        <f t="shared" si="58"/>
        <v>-9.873232569478271E-3</v>
      </c>
    </row>
    <row r="3391" spans="1:8" x14ac:dyDescent="0.3">
      <c r="A3391" s="19">
        <v>44083</v>
      </c>
      <c r="B3391" s="20">
        <v>22267</v>
      </c>
      <c r="C3391" s="20">
        <v>22486.7</v>
      </c>
      <c r="D3391" s="20">
        <v>22554.6</v>
      </c>
      <c r="E3391" s="20">
        <v>22080.400000000001</v>
      </c>
      <c r="F3391" s="20" t="s">
        <v>2987</v>
      </c>
      <c r="G3391" s="21">
        <v>-2.1000000000000001E-2</v>
      </c>
      <c r="H3391">
        <f t="shared" si="58"/>
        <v>-9.770219729884809E-3</v>
      </c>
    </row>
    <row r="3392" spans="1:8" x14ac:dyDescent="0.3">
      <c r="A3392" s="26">
        <v>44084</v>
      </c>
      <c r="B3392" s="27">
        <v>22466.2</v>
      </c>
      <c r="C3392" s="27">
        <v>22466.55</v>
      </c>
      <c r="D3392" s="27">
        <v>22678.65</v>
      </c>
      <c r="E3392" s="27">
        <v>22225.25</v>
      </c>
      <c r="F3392" s="27" t="s">
        <v>2988</v>
      </c>
      <c r="G3392" s="28">
        <v>8.8999999999999999E-3</v>
      </c>
      <c r="H3392">
        <f t="shared" si="58"/>
        <v>-1.5578715913148427E-5</v>
      </c>
    </row>
    <row r="3393" spans="1:8" x14ac:dyDescent="0.3">
      <c r="A3393" s="19">
        <v>44085</v>
      </c>
      <c r="B3393" s="20">
        <v>22479.95</v>
      </c>
      <c r="C3393" s="20">
        <v>22509.95</v>
      </c>
      <c r="D3393" s="20">
        <v>22668.75</v>
      </c>
      <c r="E3393" s="20">
        <v>22205.95</v>
      </c>
      <c r="F3393" s="20" t="s">
        <v>2989</v>
      </c>
      <c r="G3393" s="21">
        <v>5.9999999999999995E-4</v>
      </c>
      <c r="H3393">
        <f t="shared" si="58"/>
        <v>-1.3327439643357716E-3</v>
      </c>
    </row>
    <row r="3394" spans="1:8" x14ac:dyDescent="0.3">
      <c r="A3394" s="26">
        <v>44088</v>
      </c>
      <c r="B3394" s="27">
        <v>22101.25</v>
      </c>
      <c r="C3394" s="27">
        <v>22683.35</v>
      </c>
      <c r="D3394" s="27">
        <v>22757.3</v>
      </c>
      <c r="E3394" s="27">
        <v>22028.15</v>
      </c>
      <c r="F3394" s="27" t="s">
        <v>2990</v>
      </c>
      <c r="G3394" s="28">
        <v>-1.6799999999999999E-2</v>
      </c>
      <c r="H3394" s="15">
        <f t="shared" si="58"/>
        <v>-2.5661994370320018E-2</v>
      </c>
    </row>
    <row r="3395" spans="1:8" x14ac:dyDescent="0.3">
      <c r="A3395" s="19">
        <v>44089</v>
      </c>
      <c r="B3395" s="20">
        <v>22465.65</v>
      </c>
      <c r="C3395" s="20">
        <v>22202.799999999999</v>
      </c>
      <c r="D3395" s="20">
        <v>22514.15</v>
      </c>
      <c r="E3395" s="20">
        <v>22062.35</v>
      </c>
      <c r="F3395" s="20" t="s">
        <v>2991</v>
      </c>
      <c r="G3395" s="21">
        <v>1.6500000000000001E-2</v>
      </c>
      <c r="H3395">
        <f t="shared" si="58"/>
        <v>1.183859693372017E-2</v>
      </c>
    </row>
    <row r="3396" spans="1:8" x14ac:dyDescent="0.3">
      <c r="A3396" s="26">
        <v>44090</v>
      </c>
      <c r="B3396" s="27">
        <v>22573.55</v>
      </c>
      <c r="C3396" s="27">
        <v>22476.3</v>
      </c>
      <c r="D3396" s="27">
        <v>22659.4</v>
      </c>
      <c r="E3396" s="27">
        <v>22216.5</v>
      </c>
      <c r="F3396" s="27" t="s">
        <v>2992</v>
      </c>
      <c r="G3396" s="28">
        <v>4.7999999999999996E-3</v>
      </c>
      <c r="H3396">
        <f t="shared" si="58"/>
        <v>4.3267797635731858E-3</v>
      </c>
    </row>
    <row r="3397" spans="1:8" x14ac:dyDescent="0.3">
      <c r="A3397" s="19">
        <v>44091</v>
      </c>
      <c r="B3397" s="20">
        <v>22320.35</v>
      </c>
      <c r="C3397" s="20">
        <v>22352</v>
      </c>
      <c r="D3397" s="20">
        <v>22504.45</v>
      </c>
      <c r="E3397" s="20">
        <v>22267.05</v>
      </c>
      <c r="F3397" s="20" t="s">
        <v>2993</v>
      </c>
      <c r="G3397" s="21">
        <v>-1.12E-2</v>
      </c>
      <c r="H3397">
        <f t="shared" si="58"/>
        <v>-1.4159806728705018E-3</v>
      </c>
    </row>
    <row r="3398" spans="1:8" x14ac:dyDescent="0.3">
      <c r="A3398" s="26">
        <v>44092</v>
      </c>
      <c r="B3398" s="27">
        <v>22031.05</v>
      </c>
      <c r="C3398" s="27">
        <v>22439.35</v>
      </c>
      <c r="D3398" s="27">
        <v>22469.4</v>
      </c>
      <c r="E3398" s="27">
        <v>21784.9</v>
      </c>
      <c r="F3398" s="27" t="s">
        <v>2994</v>
      </c>
      <c r="G3398" s="28">
        <v>-1.2999999999999999E-2</v>
      </c>
      <c r="H3398" s="15">
        <f t="shared" si="58"/>
        <v>-1.8195714225233764E-2</v>
      </c>
    </row>
    <row r="3399" spans="1:8" x14ac:dyDescent="0.3">
      <c r="A3399" s="19">
        <v>44095</v>
      </c>
      <c r="B3399" s="20">
        <v>21366.799999999999</v>
      </c>
      <c r="C3399" s="20">
        <v>21983.4</v>
      </c>
      <c r="D3399" s="20">
        <v>22098.85</v>
      </c>
      <c r="E3399" s="20">
        <v>21274.3</v>
      </c>
      <c r="F3399" s="20" t="s">
        <v>2995</v>
      </c>
      <c r="G3399" s="21">
        <v>-3.0200000000000001E-2</v>
      </c>
      <c r="H3399" s="15">
        <f t="shared" ref="H3399:H3462" si="59">(B3399-C3399)/C3399</f>
        <v>-2.8048436547576907E-2</v>
      </c>
    </row>
    <row r="3400" spans="1:8" x14ac:dyDescent="0.3">
      <c r="A3400" s="26">
        <v>44096</v>
      </c>
      <c r="B3400" s="27">
        <v>21139.1</v>
      </c>
      <c r="C3400" s="27">
        <v>21445.25</v>
      </c>
      <c r="D3400" s="27">
        <v>21473.35</v>
      </c>
      <c r="E3400" s="27">
        <v>20958.45</v>
      </c>
      <c r="F3400" s="27" t="s">
        <v>2996</v>
      </c>
      <c r="G3400" s="28">
        <v>-1.0699999999999999E-2</v>
      </c>
      <c r="H3400">
        <f t="shared" si="59"/>
        <v>-1.4275888600039704E-2</v>
      </c>
    </row>
    <row r="3401" spans="1:8" x14ac:dyDescent="0.3">
      <c r="A3401" s="19">
        <v>44097</v>
      </c>
      <c r="B3401" s="20">
        <v>21178.5</v>
      </c>
      <c r="C3401" s="20">
        <v>21350.799999999999</v>
      </c>
      <c r="D3401" s="20">
        <v>21365.05</v>
      </c>
      <c r="E3401" s="20">
        <v>20821</v>
      </c>
      <c r="F3401" s="20" t="s">
        <v>2997</v>
      </c>
      <c r="G3401" s="21">
        <v>1.9E-3</v>
      </c>
      <c r="H3401">
        <f t="shared" si="59"/>
        <v>-8.0699552241601854E-3</v>
      </c>
    </row>
    <row r="3402" spans="1:8" x14ac:dyDescent="0.3">
      <c r="A3402" s="26">
        <v>44098</v>
      </c>
      <c r="B3402" s="27">
        <v>20456.849999999999</v>
      </c>
      <c r="C3402" s="27">
        <v>20898.8</v>
      </c>
      <c r="D3402" s="27">
        <v>20955.599999999999</v>
      </c>
      <c r="E3402" s="27">
        <v>20404.900000000001</v>
      </c>
      <c r="F3402" s="27" t="s">
        <v>2998</v>
      </c>
      <c r="G3402" s="28">
        <v>-3.4099999999999998E-2</v>
      </c>
      <c r="H3402" s="15">
        <f t="shared" si="59"/>
        <v>-2.1147147204624225E-2</v>
      </c>
    </row>
    <row r="3403" spans="1:8" x14ac:dyDescent="0.3">
      <c r="A3403" s="19">
        <v>44099</v>
      </c>
      <c r="B3403" s="20">
        <v>20982.35</v>
      </c>
      <c r="C3403" s="20">
        <v>20740.8</v>
      </c>
      <c r="D3403" s="20">
        <v>21064.3</v>
      </c>
      <c r="E3403" s="20">
        <v>20430.7</v>
      </c>
      <c r="F3403" s="20" t="s">
        <v>2999</v>
      </c>
      <c r="G3403" s="21">
        <v>2.5700000000000001E-2</v>
      </c>
      <c r="H3403">
        <f t="shared" si="59"/>
        <v>1.1646127439635853E-2</v>
      </c>
    </row>
    <row r="3404" spans="1:8" x14ac:dyDescent="0.3">
      <c r="A3404" s="26">
        <v>44102</v>
      </c>
      <c r="B3404" s="27">
        <v>21665.5</v>
      </c>
      <c r="C3404" s="27">
        <v>21152.05</v>
      </c>
      <c r="D3404" s="27">
        <v>21708.85</v>
      </c>
      <c r="E3404" s="27">
        <v>21055.1</v>
      </c>
      <c r="F3404" s="27" t="s">
        <v>3000</v>
      </c>
      <c r="G3404" s="28">
        <v>3.2599999999999997E-2</v>
      </c>
      <c r="H3404" s="15">
        <f t="shared" si="59"/>
        <v>2.4274242922080875E-2</v>
      </c>
    </row>
    <row r="3405" spans="1:8" x14ac:dyDescent="0.3">
      <c r="A3405" s="19">
        <v>44103</v>
      </c>
      <c r="B3405" s="20">
        <v>21411.3</v>
      </c>
      <c r="C3405" s="20">
        <v>21770.9</v>
      </c>
      <c r="D3405" s="20">
        <v>21811.5</v>
      </c>
      <c r="E3405" s="20">
        <v>21280.6</v>
      </c>
      <c r="F3405" s="20" t="s">
        <v>2697</v>
      </c>
      <c r="G3405" s="21">
        <v>-1.17E-2</v>
      </c>
      <c r="H3405">
        <f t="shared" si="59"/>
        <v>-1.6517461381936539E-2</v>
      </c>
    </row>
    <row r="3406" spans="1:8" x14ac:dyDescent="0.3">
      <c r="A3406" s="26">
        <v>44104</v>
      </c>
      <c r="B3406" s="27">
        <v>21451.8</v>
      </c>
      <c r="C3406" s="27">
        <v>21405.25</v>
      </c>
      <c r="D3406" s="27">
        <v>21549.35</v>
      </c>
      <c r="E3406" s="27">
        <v>21128.5</v>
      </c>
      <c r="F3406" s="27" t="s">
        <v>3001</v>
      </c>
      <c r="G3406" s="28">
        <v>1.9E-3</v>
      </c>
      <c r="H3406">
        <f t="shared" si="59"/>
        <v>2.1747001319769345E-3</v>
      </c>
    </row>
    <row r="3407" spans="1:8" x14ac:dyDescent="0.3">
      <c r="A3407" s="19">
        <v>44105</v>
      </c>
      <c r="B3407" s="20">
        <v>22246</v>
      </c>
      <c r="C3407" s="20">
        <v>21685.25</v>
      </c>
      <c r="D3407" s="20">
        <v>22293.75</v>
      </c>
      <c r="E3407" s="20">
        <v>21664.15</v>
      </c>
      <c r="F3407" s="20" t="s">
        <v>3002</v>
      </c>
      <c r="G3407" s="21">
        <v>3.6999999999999998E-2</v>
      </c>
      <c r="H3407" s="15">
        <f t="shared" si="59"/>
        <v>2.5858590516595382E-2</v>
      </c>
    </row>
    <row r="3408" spans="1:8" x14ac:dyDescent="0.3">
      <c r="A3408" s="26">
        <v>44109</v>
      </c>
      <c r="B3408" s="27">
        <v>22370.95</v>
      </c>
      <c r="C3408" s="27">
        <v>22352.1</v>
      </c>
      <c r="D3408" s="27">
        <v>22768.55</v>
      </c>
      <c r="E3408" s="27">
        <v>22247.25</v>
      </c>
      <c r="F3408" s="27" t="s">
        <v>3003</v>
      </c>
      <c r="G3408" s="28">
        <v>5.5999999999999999E-3</v>
      </c>
      <c r="H3408">
        <f t="shared" si="59"/>
        <v>8.4332120919296998E-4</v>
      </c>
    </row>
    <row r="3409" spans="1:8" x14ac:dyDescent="0.3">
      <c r="A3409" s="19">
        <v>44110</v>
      </c>
      <c r="B3409" s="20">
        <v>22853.7</v>
      </c>
      <c r="C3409" s="20">
        <v>22673.05</v>
      </c>
      <c r="D3409" s="20">
        <v>22893.5</v>
      </c>
      <c r="E3409" s="20">
        <v>22521.05</v>
      </c>
      <c r="F3409" s="20" t="s">
        <v>3004</v>
      </c>
      <c r="G3409" s="21">
        <v>2.1600000000000001E-2</v>
      </c>
      <c r="H3409">
        <f t="shared" si="59"/>
        <v>7.9676091218429564E-3</v>
      </c>
    </row>
    <row r="3410" spans="1:8" x14ac:dyDescent="0.3">
      <c r="A3410" s="26">
        <v>44111</v>
      </c>
      <c r="B3410" s="27">
        <v>22964.799999999999</v>
      </c>
      <c r="C3410" s="27">
        <v>22836.95</v>
      </c>
      <c r="D3410" s="27">
        <v>23036.2</v>
      </c>
      <c r="E3410" s="27">
        <v>22607.8</v>
      </c>
      <c r="F3410" s="27" t="s">
        <v>3005</v>
      </c>
      <c r="G3410" s="28">
        <v>4.8999999999999998E-3</v>
      </c>
      <c r="H3410">
        <f t="shared" si="59"/>
        <v>5.5983833217657583E-3</v>
      </c>
    </row>
    <row r="3411" spans="1:8" x14ac:dyDescent="0.3">
      <c r="A3411" s="19">
        <v>44112</v>
      </c>
      <c r="B3411" s="20">
        <v>23191.35</v>
      </c>
      <c r="C3411" s="20">
        <v>23150.25</v>
      </c>
      <c r="D3411" s="20">
        <v>23450.9</v>
      </c>
      <c r="E3411" s="20">
        <v>23063.599999999999</v>
      </c>
      <c r="F3411" s="20" t="s">
        <v>3006</v>
      </c>
      <c r="G3411" s="21">
        <v>9.9000000000000008E-3</v>
      </c>
      <c r="H3411">
        <f t="shared" si="59"/>
        <v>1.7753587974211314E-3</v>
      </c>
    </row>
    <row r="3412" spans="1:8" x14ac:dyDescent="0.3">
      <c r="A3412" s="26">
        <v>44113</v>
      </c>
      <c r="B3412" s="27">
        <v>23846.799999999999</v>
      </c>
      <c r="C3412" s="27">
        <v>23312.6</v>
      </c>
      <c r="D3412" s="27">
        <v>23904.1</v>
      </c>
      <c r="E3412" s="27">
        <v>23132.45</v>
      </c>
      <c r="F3412" s="27" t="s">
        <v>3007</v>
      </c>
      <c r="G3412" s="28">
        <v>2.8299999999999999E-2</v>
      </c>
      <c r="H3412" s="15">
        <f t="shared" si="59"/>
        <v>2.2914647014919003E-2</v>
      </c>
    </row>
    <row r="3413" spans="1:8" x14ac:dyDescent="0.3">
      <c r="A3413" s="19">
        <v>44116</v>
      </c>
      <c r="B3413" s="20">
        <v>23712.799999999999</v>
      </c>
      <c r="C3413" s="20">
        <v>23955.599999999999</v>
      </c>
      <c r="D3413" s="20">
        <v>24190.35</v>
      </c>
      <c r="E3413" s="20">
        <v>23552.6</v>
      </c>
      <c r="F3413" s="20" t="s">
        <v>3008</v>
      </c>
      <c r="G3413" s="21">
        <v>-5.5999999999999999E-3</v>
      </c>
      <c r="H3413">
        <f t="shared" si="59"/>
        <v>-1.0135417188465298E-2</v>
      </c>
    </row>
    <row r="3414" spans="1:8" x14ac:dyDescent="0.3">
      <c r="A3414" s="26">
        <v>44117</v>
      </c>
      <c r="B3414" s="27">
        <v>23492.2</v>
      </c>
      <c r="C3414" s="27">
        <v>23663.05</v>
      </c>
      <c r="D3414" s="27">
        <v>23775.15</v>
      </c>
      <c r="E3414" s="27">
        <v>23431.5</v>
      </c>
      <c r="F3414" s="27" t="s">
        <v>3009</v>
      </c>
      <c r="G3414" s="28">
        <v>-9.2999999999999992E-3</v>
      </c>
      <c r="H3414">
        <f t="shared" si="59"/>
        <v>-7.2201174404820405E-3</v>
      </c>
    </row>
    <row r="3415" spans="1:8" x14ac:dyDescent="0.3">
      <c r="A3415" s="19">
        <v>44118</v>
      </c>
      <c r="B3415" s="20">
        <v>23874.65</v>
      </c>
      <c r="C3415" s="20">
        <v>23353.15</v>
      </c>
      <c r="D3415" s="20">
        <v>23962.7</v>
      </c>
      <c r="E3415" s="20">
        <v>23149.45</v>
      </c>
      <c r="F3415" s="20" t="s">
        <v>3010</v>
      </c>
      <c r="G3415" s="21">
        <v>1.6299999999999999E-2</v>
      </c>
      <c r="H3415" s="15">
        <f t="shared" si="59"/>
        <v>2.2331034571353329E-2</v>
      </c>
    </row>
    <row r="3416" spans="1:8" x14ac:dyDescent="0.3">
      <c r="A3416" s="26">
        <v>44119</v>
      </c>
      <c r="B3416" s="27">
        <v>23072.400000000001</v>
      </c>
      <c r="C3416" s="27">
        <v>23920.35</v>
      </c>
      <c r="D3416" s="27">
        <v>24087.85</v>
      </c>
      <c r="E3416" s="27">
        <v>22970.95</v>
      </c>
      <c r="F3416" s="27" t="s">
        <v>3011</v>
      </c>
      <c r="G3416" s="28">
        <v>-3.3599999999999998E-2</v>
      </c>
      <c r="H3416" s="15">
        <f t="shared" si="59"/>
        <v>-3.5448896023678463E-2</v>
      </c>
    </row>
    <row r="3417" spans="1:8" x14ac:dyDescent="0.3">
      <c r="A3417" s="19">
        <v>44120</v>
      </c>
      <c r="B3417" s="20">
        <v>23533.25</v>
      </c>
      <c r="C3417" s="20">
        <v>23219.85</v>
      </c>
      <c r="D3417" s="20">
        <v>23646.2</v>
      </c>
      <c r="E3417" s="20">
        <v>23148.95</v>
      </c>
      <c r="F3417" s="20" t="s">
        <v>3012</v>
      </c>
      <c r="G3417" s="21">
        <v>0.02</v>
      </c>
      <c r="H3417">
        <f t="shared" si="59"/>
        <v>1.3497072547841674E-2</v>
      </c>
    </row>
    <row r="3418" spans="1:8" x14ac:dyDescent="0.3">
      <c r="A3418" s="26">
        <v>44123</v>
      </c>
      <c r="B3418" s="27">
        <v>24266.75</v>
      </c>
      <c r="C3418" s="27">
        <v>23902.9</v>
      </c>
      <c r="D3418" s="27">
        <v>24320.95</v>
      </c>
      <c r="E3418" s="27">
        <v>23754.85</v>
      </c>
      <c r="F3418" s="27" t="s">
        <v>3013</v>
      </c>
      <c r="G3418" s="28">
        <v>3.1199999999999999E-2</v>
      </c>
      <c r="H3418">
        <f t="shared" si="59"/>
        <v>1.5222002351179084E-2</v>
      </c>
    </row>
    <row r="3419" spans="1:8" x14ac:dyDescent="0.3">
      <c r="A3419" s="19">
        <v>44124</v>
      </c>
      <c r="B3419" s="20">
        <v>24311.8</v>
      </c>
      <c r="C3419" s="20">
        <v>24117.35</v>
      </c>
      <c r="D3419" s="20">
        <v>24410.9</v>
      </c>
      <c r="E3419" s="20">
        <v>24039.85</v>
      </c>
      <c r="F3419" s="20" t="s">
        <v>3014</v>
      </c>
      <c r="G3419" s="21">
        <v>1.9E-3</v>
      </c>
      <c r="H3419">
        <f t="shared" si="59"/>
        <v>8.0626602839864552E-3</v>
      </c>
    </row>
    <row r="3420" spans="1:8" x14ac:dyDescent="0.3">
      <c r="A3420" s="26">
        <v>44125</v>
      </c>
      <c r="B3420" s="27">
        <v>24635.05</v>
      </c>
      <c r="C3420" s="27">
        <v>24444.2</v>
      </c>
      <c r="D3420" s="27">
        <v>24823.599999999999</v>
      </c>
      <c r="E3420" s="27">
        <v>24099.85</v>
      </c>
      <c r="F3420" s="27" t="s">
        <v>3015</v>
      </c>
      <c r="G3420" s="28">
        <v>1.3299999999999999E-2</v>
      </c>
      <c r="H3420">
        <f t="shared" si="59"/>
        <v>7.8075780757806985E-3</v>
      </c>
    </row>
    <row r="3421" spans="1:8" x14ac:dyDescent="0.3">
      <c r="A3421" s="19">
        <v>44126</v>
      </c>
      <c r="B3421" s="20">
        <v>24484.15</v>
      </c>
      <c r="C3421" s="20">
        <v>24447.35</v>
      </c>
      <c r="D3421" s="20">
        <v>24691.15</v>
      </c>
      <c r="E3421" s="20">
        <v>24250.2</v>
      </c>
      <c r="F3421" s="20" t="s">
        <v>3016</v>
      </c>
      <c r="G3421" s="21">
        <v>-6.1000000000000004E-3</v>
      </c>
      <c r="H3421">
        <f t="shared" si="59"/>
        <v>1.5052756229203947E-3</v>
      </c>
    </row>
    <row r="3422" spans="1:8" x14ac:dyDescent="0.3">
      <c r="A3422" s="26">
        <v>44127</v>
      </c>
      <c r="B3422" s="27">
        <v>24478.3</v>
      </c>
      <c r="C3422" s="27">
        <v>24669.200000000001</v>
      </c>
      <c r="D3422" s="27">
        <v>24764.15</v>
      </c>
      <c r="E3422" s="27">
        <v>24360.85</v>
      </c>
      <c r="F3422" s="27" t="s">
        <v>3017</v>
      </c>
      <c r="G3422" s="28">
        <v>-2.0000000000000001E-4</v>
      </c>
      <c r="H3422">
        <f t="shared" si="59"/>
        <v>-7.7383944351661765E-3</v>
      </c>
    </row>
    <row r="3423" spans="1:8" x14ac:dyDescent="0.3">
      <c r="A3423" s="19">
        <v>44130</v>
      </c>
      <c r="B3423" s="20">
        <v>24075.45</v>
      </c>
      <c r="C3423" s="20">
        <v>24525.8</v>
      </c>
      <c r="D3423" s="20">
        <v>24577.3</v>
      </c>
      <c r="E3423" s="20">
        <v>23867.75</v>
      </c>
      <c r="F3423" s="20" t="s">
        <v>3018</v>
      </c>
      <c r="G3423" s="21">
        <v>-1.6500000000000001E-2</v>
      </c>
      <c r="H3423" s="15">
        <f t="shared" si="59"/>
        <v>-1.8362296031118192E-2</v>
      </c>
    </row>
    <row r="3424" spans="1:8" x14ac:dyDescent="0.3">
      <c r="A3424" s="26">
        <v>44131</v>
      </c>
      <c r="B3424" s="27">
        <v>24769.5</v>
      </c>
      <c r="C3424" s="27">
        <v>24288.05</v>
      </c>
      <c r="D3424" s="27">
        <v>24809.65</v>
      </c>
      <c r="E3424" s="27">
        <v>23924.2</v>
      </c>
      <c r="F3424" s="27" t="s">
        <v>3019</v>
      </c>
      <c r="G3424" s="28">
        <v>2.8799999999999999E-2</v>
      </c>
      <c r="H3424" s="15">
        <f t="shared" si="59"/>
        <v>1.9822505306107355E-2</v>
      </c>
    </row>
    <row r="3425" spans="1:8" x14ac:dyDescent="0.3">
      <c r="A3425" s="19">
        <v>44132</v>
      </c>
      <c r="B3425" s="20">
        <v>24232.5</v>
      </c>
      <c r="C3425" s="20">
        <v>24737.85</v>
      </c>
      <c r="D3425" s="20">
        <v>24780.7</v>
      </c>
      <c r="E3425" s="20">
        <v>24057.95</v>
      </c>
      <c r="F3425" s="20" t="s">
        <v>3020</v>
      </c>
      <c r="G3425" s="21">
        <v>-2.1700000000000001E-2</v>
      </c>
      <c r="H3425" s="15">
        <f t="shared" si="59"/>
        <v>-2.0428210212285972E-2</v>
      </c>
    </row>
    <row r="3426" spans="1:8" x14ac:dyDescent="0.3">
      <c r="A3426" s="26">
        <v>44133</v>
      </c>
      <c r="B3426" s="27">
        <v>24092</v>
      </c>
      <c r="C3426" s="27">
        <v>24063.5</v>
      </c>
      <c r="D3426" s="27">
        <v>24339.1</v>
      </c>
      <c r="E3426" s="27">
        <v>23822.05</v>
      </c>
      <c r="F3426" s="27" t="s">
        <v>3021</v>
      </c>
      <c r="G3426" s="28">
        <v>-5.7999999999999996E-3</v>
      </c>
      <c r="H3426">
        <f t="shared" si="59"/>
        <v>1.1843663639952626E-3</v>
      </c>
    </row>
    <row r="3427" spans="1:8" x14ac:dyDescent="0.3">
      <c r="A3427" s="19">
        <v>44134</v>
      </c>
      <c r="B3427" s="20">
        <v>23900.9</v>
      </c>
      <c r="C3427" s="20">
        <v>24090.15</v>
      </c>
      <c r="D3427" s="20">
        <v>24277.35</v>
      </c>
      <c r="E3427" s="20">
        <v>23612.7</v>
      </c>
      <c r="F3427" s="20" t="s">
        <v>3022</v>
      </c>
      <c r="G3427" s="21">
        <v>-7.9000000000000008E-3</v>
      </c>
      <c r="H3427">
        <f t="shared" si="59"/>
        <v>-7.8559079125700756E-3</v>
      </c>
    </row>
    <row r="3428" spans="1:8" x14ac:dyDescent="0.3">
      <c r="A3428" s="26">
        <v>44137</v>
      </c>
      <c r="B3428" s="27">
        <v>24892.5</v>
      </c>
      <c r="C3428" s="27">
        <v>24367.599999999999</v>
      </c>
      <c r="D3428" s="27">
        <v>25139</v>
      </c>
      <c r="E3428" s="27">
        <v>24120.6</v>
      </c>
      <c r="F3428" s="27" t="s">
        <v>3023</v>
      </c>
      <c r="G3428" s="28">
        <v>4.1500000000000002E-2</v>
      </c>
      <c r="H3428" s="15">
        <f t="shared" si="59"/>
        <v>2.1540898570232666E-2</v>
      </c>
    </row>
    <row r="3429" spans="1:8" x14ac:dyDescent="0.3">
      <c r="A3429" s="19">
        <v>44138</v>
      </c>
      <c r="B3429" s="20">
        <v>25682.799999999999</v>
      </c>
      <c r="C3429" s="20">
        <v>25108</v>
      </c>
      <c r="D3429" s="20">
        <v>25760.7</v>
      </c>
      <c r="E3429" s="20">
        <v>25085.7</v>
      </c>
      <c r="F3429" s="20" t="s">
        <v>3024</v>
      </c>
      <c r="G3429" s="21">
        <v>3.1699999999999999E-2</v>
      </c>
      <c r="H3429" s="15">
        <f t="shared" si="59"/>
        <v>2.2893101800223008E-2</v>
      </c>
    </row>
    <row r="3430" spans="1:8" x14ac:dyDescent="0.3">
      <c r="A3430" s="26">
        <v>44139</v>
      </c>
      <c r="B3430" s="27">
        <v>25771.599999999999</v>
      </c>
      <c r="C3430" s="27">
        <v>25539.55</v>
      </c>
      <c r="D3430" s="27">
        <v>25891</v>
      </c>
      <c r="E3430" s="27">
        <v>25142</v>
      </c>
      <c r="F3430" s="27" t="s">
        <v>3025</v>
      </c>
      <c r="G3430" s="28">
        <v>3.5000000000000001E-3</v>
      </c>
      <c r="H3430">
        <f t="shared" si="59"/>
        <v>9.0859079349479253E-3</v>
      </c>
    </row>
    <row r="3431" spans="1:8" x14ac:dyDescent="0.3">
      <c r="A3431" s="19">
        <v>44140</v>
      </c>
      <c r="B3431" s="20">
        <v>26313.1</v>
      </c>
      <c r="C3431" s="20">
        <v>26174.799999999999</v>
      </c>
      <c r="D3431" s="20">
        <v>26375.200000000001</v>
      </c>
      <c r="E3431" s="20">
        <v>26000.05</v>
      </c>
      <c r="F3431" s="20" t="s">
        <v>3026</v>
      </c>
      <c r="G3431" s="21">
        <v>2.1000000000000001E-2</v>
      </c>
      <c r="H3431">
        <f t="shared" si="59"/>
        <v>5.2837079939483502E-3</v>
      </c>
    </row>
    <row r="3432" spans="1:8" x14ac:dyDescent="0.3">
      <c r="A3432" s="26">
        <v>44141</v>
      </c>
      <c r="B3432" s="27">
        <v>26798.95</v>
      </c>
      <c r="C3432" s="27">
        <v>26274.1</v>
      </c>
      <c r="D3432" s="27">
        <v>26853.45</v>
      </c>
      <c r="E3432" s="27">
        <v>26135.3</v>
      </c>
      <c r="F3432" s="27" t="s">
        <v>3027</v>
      </c>
      <c r="G3432" s="28">
        <v>1.8499999999999999E-2</v>
      </c>
      <c r="H3432" s="15">
        <f t="shared" si="59"/>
        <v>1.9975945893484542E-2</v>
      </c>
    </row>
    <row r="3433" spans="1:8" x14ac:dyDescent="0.3">
      <c r="A3433" s="19">
        <v>44144</v>
      </c>
      <c r="B3433" s="20">
        <v>27534.1</v>
      </c>
      <c r="C3433" s="20">
        <v>27088.95</v>
      </c>
      <c r="D3433" s="20">
        <v>27595</v>
      </c>
      <c r="E3433" s="20">
        <v>27068.95</v>
      </c>
      <c r="F3433" s="20" t="s">
        <v>3028</v>
      </c>
      <c r="G3433" s="21">
        <v>2.7400000000000001E-2</v>
      </c>
      <c r="H3433" s="15">
        <f t="shared" si="59"/>
        <v>1.6432899761710876E-2</v>
      </c>
    </row>
    <row r="3434" spans="1:8" x14ac:dyDescent="0.3">
      <c r="A3434" s="26">
        <v>44145</v>
      </c>
      <c r="B3434" s="27">
        <v>28606</v>
      </c>
      <c r="C3434" s="27">
        <v>28039.45</v>
      </c>
      <c r="D3434" s="27">
        <v>28802.5</v>
      </c>
      <c r="E3434" s="27">
        <v>27916.9</v>
      </c>
      <c r="F3434" s="27" t="s">
        <v>3029</v>
      </c>
      <c r="G3434" s="28">
        <v>3.8899999999999997E-2</v>
      </c>
      <c r="H3434" s="15">
        <f t="shared" si="59"/>
        <v>2.0205460520801913E-2</v>
      </c>
    </row>
    <row r="3435" spans="1:8" x14ac:dyDescent="0.3">
      <c r="A3435" s="19">
        <v>44146</v>
      </c>
      <c r="B3435" s="20">
        <v>28845</v>
      </c>
      <c r="C3435" s="20">
        <v>28713.15</v>
      </c>
      <c r="D3435" s="20">
        <v>29030.9</v>
      </c>
      <c r="E3435" s="20">
        <v>28211.1</v>
      </c>
      <c r="F3435" s="20" t="s">
        <v>3030</v>
      </c>
      <c r="G3435" s="21">
        <v>8.3999999999999995E-3</v>
      </c>
      <c r="H3435">
        <f t="shared" si="59"/>
        <v>4.5919726675756074E-3</v>
      </c>
    </row>
    <row r="3436" spans="1:8" x14ac:dyDescent="0.3">
      <c r="A3436" s="26">
        <v>44147</v>
      </c>
      <c r="B3436" s="27">
        <v>28278.799999999999</v>
      </c>
      <c r="C3436" s="27">
        <v>28633.75</v>
      </c>
      <c r="D3436" s="27">
        <v>28672.9</v>
      </c>
      <c r="E3436" s="27">
        <v>28066.05</v>
      </c>
      <c r="F3436" s="27" t="s">
        <v>3031</v>
      </c>
      <c r="G3436" s="28">
        <v>-1.9599999999999999E-2</v>
      </c>
      <c r="H3436">
        <f t="shared" si="59"/>
        <v>-1.2396210765268284E-2</v>
      </c>
    </row>
    <row r="3437" spans="1:8" x14ac:dyDescent="0.3">
      <c r="A3437" s="19">
        <v>44148</v>
      </c>
      <c r="B3437" s="20">
        <v>28465.7</v>
      </c>
      <c r="C3437" s="20">
        <v>28108.7</v>
      </c>
      <c r="D3437" s="20">
        <v>28520.55</v>
      </c>
      <c r="E3437" s="20">
        <v>27703.3</v>
      </c>
      <c r="F3437" s="20" t="s">
        <v>3032</v>
      </c>
      <c r="G3437" s="21">
        <v>6.6E-3</v>
      </c>
      <c r="H3437">
        <f t="shared" si="59"/>
        <v>1.2700694091153273E-2</v>
      </c>
    </row>
    <row r="3438" spans="1:8" x14ac:dyDescent="0.3">
      <c r="A3438" s="26">
        <v>44152</v>
      </c>
      <c r="B3438" s="27">
        <v>29181.3</v>
      </c>
      <c r="C3438" s="27">
        <v>28792.25</v>
      </c>
      <c r="D3438" s="27">
        <v>29239.25</v>
      </c>
      <c r="E3438" s="27">
        <v>28722.9</v>
      </c>
      <c r="F3438" s="27" t="s">
        <v>2789</v>
      </c>
      <c r="G3438" s="28">
        <v>2.5100000000000001E-2</v>
      </c>
      <c r="H3438">
        <f t="shared" si="59"/>
        <v>1.3512316682440562E-2</v>
      </c>
    </row>
    <row r="3439" spans="1:8" x14ac:dyDescent="0.3">
      <c r="A3439" s="19">
        <v>44153</v>
      </c>
      <c r="B3439" s="20">
        <v>29749.85</v>
      </c>
      <c r="C3439" s="20">
        <v>29107.9</v>
      </c>
      <c r="D3439" s="20">
        <v>29784.75</v>
      </c>
      <c r="E3439" s="20">
        <v>29056.75</v>
      </c>
      <c r="F3439" s="20" t="s">
        <v>3033</v>
      </c>
      <c r="G3439" s="21">
        <v>1.95E-2</v>
      </c>
      <c r="H3439" s="15">
        <f t="shared" si="59"/>
        <v>2.2054150247870753E-2</v>
      </c>
    </row>
    <row r="3440" spans="1:8" x14ac:dyDescent="0.3">
      <c r="A3440" s="26">
        <v>44154</v>
      </c>
      <c r="B3440" s="27">
        <v>28903.05</v>
      </c>
      <c r="C3440" s="27">
        <v>29302.6</v>
      </c>
      <c r="D3440" s="27">
        <v>29627.200000000001</v>
      </c>
      <c r="E3440" s="27">
        <v>28819.55</v>
      </c>
      <c r="F3440" s="27" t="s">
        <v>3034</v>
      </c>
      <c r="G3440" s="28">
        <v>-2.8500000000000001E-2</v>
      </c>
      <c r="H3440">
        <f t="shared" si="59"/>
        <v>-1.363530881218729E-2</v>
      </c>
    </row>
    <row r="3441" spans="1:8" x14ac:dyDescent="0.3">
      <c r="A3441" s="19">
        <v>44155</v>
      </c>
      <c r="B3441" s="20">
        <v>29236</v>
      </c>
      <c r="C3441" s="20">
        <v>28935.75</v>
      </c>
      <c r="D3441" s="20">
        <v>29406.7</v>
      </c>
      <c r="E3441" s="20">
        <v>28580.9</v>
      </c>
      <c r="F3441" s="20" t="s">
        <v>3035</v>
      </c>
      <c r="G3441" s="21">
        <v>1.15E-2</v>
      </c>
      <c r="H3441">
        <f t="shared" si="59"/>
        <v>1.0376437451940938E-2</v>
      </c>
    </row>
    <row r="3442" spans="1:8" x14ac:dyDescent="0.3">
      <c r="A3442" s="26">
        <v>44158</v>
      </c>
      <c r="B3442" s="27">
        <v>29024.2</v>
      </c>
      <c r="C3442" s="27">
        <v>29432.799999999999</v>
      </c>
      <c r="D3442" s="27">
        <v>29492.3</v>
      </c>
      <c r="E3442" s="27">
        <v>28852.9</v>
      </c>
      <c r="F3442" s="27" t="s">
        <v>3036</v>
      </c>
      <c r="G3442" s="28">
        <v>-7.1999999999999998E-3</v>
      </c>
      <c r="H3442">
        <f t="shared" si="59"/>
        <v>-1.3882471256557262E-2</v>
      </c>
    </row>
    <row r="3443" spans="1:8" x14ac:dyDescent="0.3">
      <c r="A3443" s="19">
        <v>44159</v>
      </c>
      <c r="B3443" s="20">
        <v>29737.25</v>
      </c>
      <c r="C3443" s="20">
        <v>29265.599999999999</v>
      </c>
      <c r="D3443" s="20">
        <v>29827.8</v>
      </c>
      <c r="E3443" s="20">
        <v>29206.75</v>
      </c>
      <c r="F3443" s="20" t="s">
        <v>3037</v>
      </c>
      <c r="G3443" s="21">
        <v>2.46E-2</v>
      </c>
      <c r="H3443" s="15">
        <f t="shared" si="59"/>
        <v>1.611619102290749E-2</v>
      </c>
    </row>
    <row r="3444" spans="1:8" x14ac:dyDescent="0.3">
      <c r="A3444" s="26">
        <v>44160</v>
      </c>
      <c r="B3444" s="27">
        <v>29196.400000000001</v>
      </c>
      <c r="C3444" s="27">
        <v>30021.9</v>
      </c>
      <c r="D3444" s="27">
        <v>30197.85</v>
      </c>
      <c r="E3444" s="27">
        <v>29132.3</v>
      </c>
      <c r="F3444" s="27" t="s">
        <v>3038</v>
      </c>
      <c r="G3444" s="28">
        <v>-1.8200000000000001E-2</v>
      </c>
      <c r="H3444" s="15">
        <f t="shared" si="59"/>
        <v>-2.7496594152935021E-2</v>
      </c>
    </row>
    <row r="3445" spans="1:8" x14ac:dyDescent="0.3">
      <c r="A3445" s="19">
        <v>44161</v>
      </c>
      <c r="B3445" s="20">
        <v>29549.75</v>
      </c>
      <c r="C3445" s="20">
        <v>29370.400000000001</v>
      </c>
      <c r="D3445" s="20">
        <v>29623</v>
      </c>
      <c r="E3445" s="20">
        <v>28923.1</v>
      </c>
      <c r="F3445" s="20" t="s">
        <v>3039</v>
      </c>
      <c r="G3445" s="21">
        <v>1.21E-2</v>
      </c>
      <c r="H3445">
        <f t="shared" si="59"/>
        <v>6.1064881649551435E-3</v>
      </c>
    </row>
    <row r="3446" spans="1:8" x14ac:dyDescent="0.3">
      <c r="A3446" s="26">
        <v>44162</v>
      </c>
      <c r="B3446" s="27">
        <v>29609.05</v>
      </c>
      <c r="C3446" s="27">
        <v>29622</v>
      </c>
      <c r="D3446" s="27">
        <v>29716.85</v>
      </c>
      <c r="E3446" s="27">
        <v>29368.7</v>
      </c>
      <c r="F3446" s="27" t="s">
        <v>3040</v>
      </c>
      <c r="G3446" s="28">
        <v>2E-3</v>
      </c>
      <c r="H3446">
        <f t="shared" si="59"/>
        <v>-4.3717507258121419E-4</v>
      </c>
    </row>
    <row r="3447" spans="1:8" x14ac:dyDescent="0.3">
      <c r="A3447" s="19">
        <v>44166</v>
      </c>
      <c r="B3447" s="20">
        <v>29817.85</v>
      </c>
      <c r="C3447" s="20">
        <v>29844.799999999999</v>
      </c>
      <c r="D3447" s="20">
        <v>29919.75</v>
      </c>
      <c r="E3447" s="20">
        <v>29511</v>
      </c>
      <c r="F3447" s="20" t="s">
        <v>3041</v>
      </c>
      <c r="G3447" s="21">
        <v>7.1000000000000004E-3</v>
      </c>
      <c r="H3447">
        <f t="shared" si="59"/>
        <v>-9.0300487857183595E-4</v>
      </c>
    </row>
    <row r="3448" spans="1:8" x14ac:dyDescent="0.3">
      <c r="A3448" s="26">
        <v>44167</v>
      </c>
      <c r="B3448" s="27">
        <v>29463.15</v>
      </c>
      <c r="C3448" s="27">
        <v>29876.7</v>
      </c>
      <c r="D3448" s="27">
        <v>29886.25</v>
      </c>
      <c r="E3448" s="27">
        <v>29149.9</v>
      </c>
      <c r="F3448" s="27" t="s">
        <v>3042</v>
      </c>
      <c r="G3448" s="28">
        <v>-1.1900000000000001E-2</v>
      </c>
      <c r="H3448">
        <f t="shared" si="59"/>
        <v>-1.3841890168592892E-2</v>
      </c>
    </row>
    <row r="3449" spans="1:8" x14ac:dyDescent="0.3">
      <c r="A3449" s="19">
        <v>44168</v>
      </c>
      <c r="B3449" s="20">
        <v>29448.75</v>
      </c>
      <c r="C3449" s="20">
        <v>29728.9</v>
      </c>
      <c r="D3449" s="20">
        <v>29813</v>
      </c>
      <c r="E3449" s="20">
        <v>29379.4</v>
      </c>
      <c r="F3449" s="20" t="s">
        <v>3043</v>
      </c>
      <c r="G3449" s="21">
        <v>-5.0000000000000001E-4</v>
      </c>
      <c r="H3449">
        <f t="shared" si="59"/>
        <v>-9.4234902737740534E-3</v>
      </c>
    </row>
    <row r="3450" spans="1:8" x14ac:dyDescent="0.3">
      <c r="A3450" s="26">
        <v>44169</v>
      </c>
      <c r="B3450" s="27">
        <v>30052.400000000001</v>
      </c>
      <c r="C3450" s="27">
        <v>29573.4</v>
      </c>
      <c r="D3450" s="27">
        <v>30162.3</v>
      </c>
      <c r="E3450" s="27">
        <v>29473.5</v>
      </c>
      <c r="F3450" s="27" t="s">
        <v>3044</v>
      </c>
      <c r="G3450" s="28">
        <v>2.0500000000000001E-2</v>
      </c>
      <c r="H3450" s="15">
        <f t="shared" si="59"/>
        <v>1.619698783366133E-2</v>
      </c>
    </row>
    <row r="3451" spans="1:8" x14ac:dyDescent="0.3">
      <c r="A3451" s="19">
        <v>44172</v>
      </c>
      <c r="B3451" s="20">
        <v>30211.55</v>
      </c>
      <c r="C3451" s="20">
        <v>30062.6</v>
      </c>
      <c r="D3451" s="20">
        <v>30354.2</v>
      </c>
      <c r="E3451" s="20">
        <v>29950.6</v>
      </c>
      <c r="F3451" s="20" t="s">
        <v>3045</v>
      </c>
      <c r="G3451" s="21">
        <v>5.3E-3</v>
      </c>
      <c r="H3451">
        <f t="shared" si="59"/>
        <v>4.9546612734760378E-3</v>
      </c>
    </row>
    <row r="3452" spans="1:8" x14ac:dyDescent="0.3">
      <c r="A3452" s="26">
        <v>44173</v>
      </c>
      <c r="B3452" s="27">
        <v>30261.9</v>
      </c>
      <c r="C3452" s="27">
        <v>30300.3</v>
      </c>
      <c r="D3452" s="27">
        <v>30363.8</v>
      </c>
      <c r="E3452" s="27">
        <v>30025.200000000001</v>
      </c>
      <c r="F3452" s="27" t="s">
        <v>3046</v>
      </c>
      <c r="G3452" s="28">
        <v>1.6999999999999999E-3</v>
      </c>
      <c r="H3452">
        <f t="shared" si="59"/>
        <v>-1.2673141850079973E-3</v>
      </c>
    </row>
    <row r="3453" spans="1:8" x14ac:dyDescent="0.3">
      <c r="A3453" s="19">
        <v>44174</v>
      </c>
      <c r="B3453" s="20">
        <v>30709.4</v>
      </c>
      <c r="C3453" s="20">
        <v>30335.05</v>
      </c>
      <c r="D3453" s="20">
        <v>30807.25</v>
      </c>
      <c r="E3453" s="20">
        <v>30326.7</v>
      </c>
      <c r="F3453" s="20" t="s">
        <v>3047</v>
      </c>
      <c r="G3453" s="21">
        <v>1.4800000000000001E-2</v>
      </c>
      <c r="H3453">
        <f t="shared" si="59"/>
        <v>1.2340510399686243E-2</v>
      </c>
    </row>
    <row r="3454" spans="1:8" x14ac:dyDescent="0.3">
      <c r="A3454" s="26">
        <v>44175</v>
      </c>
      <c r="B3454" s="27">
        <v>30510.35</v>
      </c>
      <c r="C3454" s="27">
        <v>30545.35</v>
      </c>
      <c r="D3454" s="27">
        <v>30610</v>
      </c>
      <c r="E3454" s="27">
        <v>30202.1</v>
      </c>
      <c r="F3454" s="27" t="s">
        <v>3048</v>
      </c>
      <c r="G3454" s="28">
        <v>-6.4999999999999997E-3</v>
      </c>
      <c r="H3454">
        <f t="shared" si="59"/>
        <v>-1.1458372550977481E-3</v>
      </c>
    </row>
    <row r="3455" spans="1:8" x14ac:dyDescent="0.3">
      <c r="A3455" s="19">
        <v>44176</v>
      </c>
      <c r="B3455" s="20">
        <v>30604.85</v>
      </c>
      <c r="C3455" s="20">
        <v>30555.3</v>
      </c>
      <c r="D3455" s="20">
        <v>30811.8</v>
      </c>
      <c r="E3455" s="20">
        <v>30328.45</v>
      </c>
      <c r="F3455" s="20" t="s">
        <v>3049</v>
      </c>
      <c r="G3455" s="21">
        <v>3.0999999999999999E-3</v>
      </c>
      <c r="H3455">
        <f t="shared" si="59"/>
        <v>1.6216499265266345E-3</v>
      </c>
    </row>
    <row r="3456" spans="1:8" x14ac:dyDescent="0.3">
      <c r="A3456" s="26">
        <v>44179</v>
      </c>
      <c r="B3456" s="27">
        <v>30745.9</v>
      </c>
      <c r="C3456" s="27">
        <v>30735.15</v>
      </c>
      <c r="D3456" s="27">
        <v>30845.8</v>
      </c>
      <c r="E3456" s="27">
        <v>30624.25</v>
      </c>
      <c r="F3456" s="27" t="s">
        <v>3050</v>
      </c>
      <c r="G3456" s="28">
        <v>4.5999999999999999E-3</v>
      </c>
      <c r="H3456">
        <f t="shared" si="59"/>
        <v>3.4976240558448547E-4</v>
      </c>
    </row>
    <row r="3457" spans="1:8" x14ac:dyDescent="0.3">
      <c r="A3457" s="19">
        <v>44180</v>
      </c>
      <c r="B3457" s="20">
        <v>30691.05</v>
      </c>
      <c r="C3457" s="20">
        <v>30805.4</v>
      </c>
      <c r="D3457" s="20">
        <v>30805.85</v>
      </c>
      <c r="E3457" s="20">
        <v>30345.75</v>
      </c>
      <c r="F3457" s="20" t="s">
        <v>3051</v>
      </c>
      <c r="G3457" s="21">
        <v>-1.8E-3</v>
      </c>
      <c r="H3457">
        <f t="shared" si="59"/>
        <v>-3.7120115304460316E-3</v>
      </c>
    </row>
    <row r="3458" spans="1:8" x14ac:dyDescent="0.3">
      <c r="A3458" s="26">
        <v>44181</v>
      </c>
      <c r="B3458" s="27">
        <v>30698.400000000001</v>
      </c>
      <c r="C3458" s="27">
        <v>30920.35</v>
      </c>
      <c r="D3458" s="27">
        <v>30932.25</v>
      </c>
      <c r="E3458" s="27">
        <v>30587.1</v>
      </c>
      <c r="F3458" s="27" t="s">
        <v>3052</v>
      </c>
      <c r="G3458" s="28">
        <v>2.0000000000000001E-4</v>
      </c>
      <c r="H3458">
        <f t="shared" si="59"/>
        <v>-7.1781205581436533E-3</v>
      </c>
    </row>
    <row r="3459" spans="1:8" x14ac:dyDescent="0.3">
      <c r="A3459" s="19">
        <v>44182</v>
      </c>
      <c r="B3459" s="20">
        <v>30847.05</v>
      </c>
      <c r="C3459" s="20">
        <v>30791.200000000001</v>
      </c>
      <c r="D3459" s="20">
        <v>30945.200000000001</v>
      </c>
      <c r="E3459" s="20">
        <v>30643.9</v>
      </c>
      <c r="F3459" s="20" t="s">
        <v>3053</v>
      </c>
      <c r="G3459" s="21">
        <v>4.7999999999999996E-3</v>
      </c>
      <c r="H3459">
        <f t="shared" si="59"/>
        <v>1.8138299254331933E-3</v>
      </c>
    </row>
    <row r="3460" spans="1:8" x14ac:dyDescent="0.3">
      <c r="A3460" s="26">
        <v>44183</v>
      </c>
      <c r="B3460" s="27">
        <v>30714.65</v>
      </c>
      <c r="C3460" s="27">
        <v>30841.85</v>
      </c>
      <c r="D3460" s="27">
        <v>30854.05</v>
      </c>
      <c r="E3460" s="27">
        <v>30374.5</v>
      </c>
      <c r="F3460" s="27" t="s">
        <v>3054</v>
      </c>
      <c r="G3460" s="28">
        <v>-4.3E-3</v>
      </c>
      <c r="H3460">
        <f t="shared" si="59"/>
        <v>-4.1242662161964051E-3</v>
      </c>
    </row>
    <row r="3461" spans="1:8" x14ac:dyDescent="0.3">
      <c r="A3461" s="19">
        <v>44186</v>
      </c>
      <c r="B3461" s="20">
        <v>29456.45</v>
      </c>
      <c r="C3461" s="20">
        <v>30595.8</v>
      </c>
      <c r="D3461" s="20">
        <v>30607.5</v>
      </c>
      <c r="E3461" s="20">
        <v>29201.200000000001</v>
      </c>
      <c r="F3461" s="20" t="s">
        <v>3055</v>
      </c>
      <c r="G3461" s="21">
        <v>-4.1000000000000002E-2</v>
      </c>
      <c r="H3461" s="15">
        <f t="shared" si="59"/>
        <v>-3.7238771334627579E-2</v>
      </c>
    </row>
    <row r="3462" spans="1:8" x14ac:dyDescent="0.3">
      <c r="A3462" s="26">
        <v>44187</v>
      </c>
      <c r="B3462" s="27">
        <v>29625.95</v>
      </c>
      <c r="C3462" s="27">
        <v>29607.5</v>
      </c>
      <c r="D3462" s="27">
        <v>29711.15</v>
      </c>
      <c r="E3462" s="27">
        <v>28976.75</v>
      </c>
      <c r="F3462" s="27" t="s">
        <v>3056</v>
      </c>
      <c r="G3462" s="28">
        <v>5.7999999999999996E-3</v>
      </c>
      <c r="H3462">
        <f t="shared" si="59"/>
        <v>6.231529173351593E-4</v>
      </c>
    </row>
    <row r="3463" spans="1:8" x14ac:dyDescent="0.3">
      <c r="A3463" s="19">
        <v>44188</v>
      </c>
      <c r="B3463" s="20">
        <v>29883.3</v>
      </c>
      <c r="C3463" s="20">
        <v>29560.75</v>
      </c>
      <c r="D3463" s="20">
        <v>29941.4</v>
      </c>
      <c r="E3463" s="20">
        <v>29446</v>
      </c>
      <c r="F3463" s="20" t="s">
        <v>3057</v>
      </c>
      <c r="G3463" s="21">
        <v>8.6999999999999994E-3</v>
      </c>
      <c r="H3463">
        <f t="shared" ref="H3463:H3526" si="60">(B3463-C3463)/C3463</f>
        <v>1.0911428160652192E-2</v>
      </c>
    </row>
    <row r="3464" spans="1:8" x14ac:dyDescent="0.3">
      <c r="A3464" s="26">
        <v>44189</v>
      </c>
      <c r="B3464" s="27">
        <v>30402.2</v>
      </c>
      <c r="C3464" s="27">
        <v>30071.65</v>
      </c>
      <c r="D3464" s="27">
        <v>30545.85</v>
      </c>
      <c r="E3464" s="27">
        <v>30007.8</v>
      </c>
      <c r="F3464" s="27" t="s">
        <v>3058</v>
      </c>
      <c r="G3464" s="28">
        <v>1.7399999999999999E-2</v>
      </c>
      <c r="H3464">
        <f t="shared" si="60"/>
        <v>1.0992080580879308E-2</v>
      </c>
    </row>
    <row r="3465" spans="1:8" x14ac:dyDescent="0.3">
      <c r="A3465" s="19">
        <v>44193</v>
      </c>
      <c r="B3465" s="20">
        <v>30880.95</v>
      </c>
      <c r="C3465" s="20">
        <v>30558.85</v>
      </c>
      <c r="D3465" s="20">
        <v>30929.05</v>
      </c>
      <c r="E3465" s="20">
        <v>30538.15</v>
      </c>
      <c r="F3465" s="20" t="s">
        <v>3059</v>
      </c>
      <c r="G3465" s="21">
        <v>1.5699999999999999E-2</v>
      </c>
      <c r="H3465">
        <f t="shared" si="60"/>
        <v>1.0540318107520479E-2</v>
      </c>
    </row>
    <row r="3466" spans="1:8" x14ac:dyDescent="0.3">
      <c r="A3466" s="26">
        <v>44194</v>
      </c>
      <c r="B3466" s="27">
        <v>31322.5</v>
      </c>
      <c r="C3466" s="27">
        <v>31006.9</v>
      </c>
      <c r="D3466" s="27">
        <v>31359.35</v>
      </c>
      <c r="E3466" s="27">
        <v>31002.6</v>
      </c>
      <c r="F3466" s="27" t="s">
        <v>3060</v>
      </c>
      <c r="G3466" s="28">
        <v>1.43E-2</v>
      </c>
      <c r="H3466">
        <f t="shared" si="60"/>
        <v>1.0178379650980863E-2</v>
      </c>
    </row>
    <row r="3467" spans="1:8" x14ac:dyDescent="0.3">
      <c r="A3467" s="19">
        <v>44195</v>
      </c>
      <c r="B3467" s="20">
        <v>31303.05</v>
      </c>
      <c r="C3467" s="20">
        <v>31479.8</v>
      </c>
      <c r="D3467" s="20">
        <v>31510.25</v>
      </c>
      <c r="E3467" s="20">
        <v>31007.15</v>
      </c>
      <c r="F3467" s="20" t="s">
        <v>3061</v>
      </c>
      <c r="G3467" s="21">
        <v>-5.9999999999999995E-4</v>
      </c>
      <c r="H3467">
        <f t="shared" si="60"/>
        <v>-5.6147116563637633E-3</v>
      </c>
    </row>
    <row r="3468" spans="1:8" x14ac:dyDescent="0.3">
      <c r="A3468" s="26">
        <v>44196</v>
      </c>
      <c r="B3468" s="27">
        <v>31264.05</v>
      </c>
      <c r="C3468" s="27">
        <v>31295.9</v>
      </c>
      <c r="D3468" s="27">
        <v>31409.5</v>
      </c>
      <c r="E3468" s="27">
        <v>31088.1</v>
      </c>
      <c r="F3468" s="27" t="s">
        <v>3062</v>
      </c>
      <c r="G3468" s="28">
        <v>-1.1999999999999999E-3</v>
      </c>
      <c r="H3468">
        <f t="shared" si="60"/>
        <v>-1.0177051946102262E-3</v>
      </c>
    </row>
    <row r="3469" spans="1:8" x14ac:dyDescent="0.3">
      <c r="A3469" s="19">
        <v>44197</v>
      </c>
      <c r="B3469" s="20">
        <v>31225.85</v>
      </c>
      <c r="C3469" s="20">
        <v>31297.3</v>
      </c>
      <c r="D3469" s="20">
        <v>31384.35</v>
      </c>
      <c r="E3469" s="20">
        <v>31188.25</v>
      </c>
      <c r="F3469" s="20" t="s">
        <v>3063</v>
      </c>
      <c r="G3469" s="21">
        <v>-1.1999999999999999E-3</v>
      </c>
      <c r="H3469">
        <f t="shared" si="60"/>
        <v>-2.2829445351516178E-3</v>
      </c>
    </row>
    <row r="3470" spans="1:8" x14ac:dyDescent="0.3">
      <c r="A3470" s="26">
        <v>44200</v>
      </c>
      <c r="B3470" s="27">
        <v>31212.45</v>
      </c>
      <c r="C3470" s="27">
        <v>31485.15</v>
      </c>
      <c r="D3470" s="27">
        <v>31489.599999999999</v>
      </c>
      <c r="E3470" s="27">
        <v>30893.65</v>
      </c>
      <c r="F3470" s="27" t="s">
        <v>3064</v>
      </c>
      <c r="G3470" s="28">
        <v>-4.0000000000000002E-4</v>
      </c>
      <c r="H3470">
        <f t="shared" si="60"/>
        <v>-8.6612260065459662E-3</v>
      </c>
    </row>
    <row r="3471" spans="1:8" x14ac:dyDescent="0.3">
      <c r="A3471" s="19">
        <v>44201</v>
      </c>
      <c r="B3471" s="20">
        <v>31722.25</v>
      </c>
      <c r="C3471" s="20">
        <v>31041.1</v>
      </c>
      <c r="D3471" s="20">
        <v>31767.65</v>
      </c>
      <c r="E3471" s="20">
        <v>30935.55</v>
      </c>
      <c r="F3471" s="20" t="s">
        <v>3065</v>
      </c>
      <c r="G3471" s="21">
        <v>1.6299999999999999E-2</v>
      </c>
      <c r="H3471" s="15">
        <f t="shared" si="60"/>
        <v>2.1943487827428845E-2</v>
      </c>
    </row>
    <row r="3472" spans="1:8" x14ac:dyDescent="0.3">
      <c r="A3472" s="26">
        <v>44202</v>
      </c>
      <c r="B3472" s="27">
        <v>31797.9</v>
      </c>
      <c r="C3472" s="27">
        <v>31839.95</v>
      </c>
      <c r="D3472" s="27">
        <v>31982.3</v>
      </c>
      <c r="E3472" s="27">
        <v>31548.15</v>
      </c>
      <c r="F3472" s="27" t="s">
        <v>3066</v>
      </c>
      <c r="G3472" s="28">
        <v>2.3999999999999998E-3</v>
      </c>
      <c r="H3472">
        <f t="shared" si="60"/>
        <v>-1.3206679030588701E-3</v>
      </c>
    </row>
    <row r="3473" spans="1:8" x14ac:dyDescent="0.3">
      <c r="A3473" s="19">
        <v>44203</v>
      </c>
      <c r="B3473" s="20">
        <v>31956</v>
      </c>
      <c r="C3473" s="20">
        <v>32129.8</v>
      </c>
      <c r="D3473" s="20">
        <v>32177.4</v>
      </c>
      <c r="E3473" s="20">
        <v>31911.5</v>
      </c>
      <c r="F3473" s="20" t="s">
        <v>3067</v>
      </c>
      <c r="G3473" s="21">
        <v>5.0000000000000001E-3</v>
      </c>
      <c r="H3473">
        <f t="shared" si="60"/>
        <v>-5.4093084924275682E-3</v>
      </c>
    </row>
    <row r="3474" spans="1:8" x14ac:dyDescent="0.3">
      <c r="A3474" s="26">
        <v>44204</v>
      </c>
      <c r="B3474" s="27">
        <v>32084.2</v>
      </c>
      <c r="C3474" s="27">
        <v>32298.05</v>
      </c>
      <c r="D3474" s="27">
        <v>32298.05</v>
      </c>
      <c r="E3474" s="27">
        <v>32002.95</v>
      </c>
      <c r="F3474" s="27" t="s">
        <v>3068</v>
      </c>
      <c r="G3474" s="28">
        <v>4.0000000000000001E-3</v>
      </c>
      <c r="H3474">
        <f t="shared" si="60"/>
        <v>-6.6211427624887119E-3</v>
      </c>
    </row>
    <row r="3475" spans="1:8" x14ac:dyDescent="0.3">
      <c r="A3475" s="19">
        <v>44207</v>
      </c>
      <c r="B3475" s="20">
        <v>31998.9</v>
      </c>
      <c r="C3475" s="20">
        <v>32280.3</v>
      </c>
      <c r="D3475" s="20">
        <v>32288.45</v>
      </c>
      <c r="E3475" s="20">
        <v>31836.95</v>
      </c>
      <c r="F3475" s="20" t="s">
        <v>3069</v>
      </c>
      <c r="G3475" s="21">
        <v>-2.7000000000000001E-3</v>
      </c>
      <c r="H3475">
        <f t="shared" si="60"/>
        <v>-8.7173911023131073E-3</v>
      </c>
    </row>
    <row r="3476" spans="1:8" x14ac:dyDescent="0.3">
      <c r="A3476" s="26">
        <v>44208</v>
      </c>
      <c r="B3476" s="27">
        <v>32339</v>
      </c>
      <c r="C3476" s="27">
        <v>31835.05</v>
      </c>
      <c r="D3476" s="27">
        <v>32397.95</v>
      </c>
      <c r="E3476" s="27">
        <v>31725.85</v>
      </c>
      <c r="F3476" s="27" t="s">
        <v>3070</v>
      </c>
      <c r="G3476" s="28">
        <v>1.06E-2</v>
      </c>
      <c r="H3476">
        <f t="shared" si="60"/>
        <v>1.583003639070775E-2</v>
      </c>
    </row>
    <row r="3477" spans="1:8" x14ac:dyDescent="0.3">
      <c r="A3477" s="19">
        <v>44209</v>
      </c>
      <c r="B3477" s="20">
        <v>32574.65</v>
      </c>
      <c r="C3477" s="20">
        <v>32546.6</v>
      </c>
      <c r="D3477" s="20">
        <v>32683.5</v>
      </c>
      <c r="E3477" s="20">
        <v>32148.25</v>
      </c>
      <c r="F3477" s="20" t="s">
        <v>3071</v>
      </c>
      <c r="G3477" s="21">
        <v>7.3000000000000001E-3</v>
      </c>
      <c r="H3477">
        <f t="shared" si="60"/>
        <v>8.6184117542240698E-4</v>
      </c>
    </row>
    <row r="3478" spans="1:8" x14ac:dyDescent="0.3">
      <c r="A3478" s="26">
        <v>44210</v>
      </c>
      <c r="B3478" s="27">
        <v>32519.75</v>
      </c>
      <c r="C3478" s="27">
        <v>32526.7</v>
      </c>
      <c r="D3478" s="27">
        <v>32718.95</v>
      </c>
      <c r="E3478" s="27">
        <v>32442.35</v>
      </c>
      <c r="F3478" s="27" t="s">
        <v>3072</v>
      </c>
      <c r="G3478" s="28">
        <v>-1.6999999999999999E-3</v>
      </c>
      <c r="H3478">
        <f t="shared" si="60"/>
        <v>-2.1367061521767434E-4</v>
      </c>
    </row>
    <row r="3479" spans="1:8" x14ac:dyDescent="0.3">
      <c r="A3479" s="19">
        <v>44211</v>
      </c>
      <c r="B3479" s="20">
        <v>32246.799999999999</v>
      </c>
      <c r="C3479" s="20">
        <v>32508.9</v>
      </c>
      <c r="D3479" s="20">
        <v>32544.799999999999</v>
      </c>
      <c r="E3479" s="20">
        <v>32044.35</v>
      </c>
      <c r="F3479" s="20" t="s">
        <v>3073</v>
      </c>
      <c r="G3479" s="21">
        <v>-8.3999999999999995E-3</v>
      </c>
      <c r="H3479">
        <f t="shared" si="60"/>
        <v>-8.0624075253239013E-3</v>
      </c>
    </row>
    <row r="3480" spans="1:8" x14ac:dyDescent="0.3">
      <c r="A3480" s="26">
        <v>44214</v>
      </c>
      <c r="B3480" s="27">
        <v>31811.75</v>
      </c>
      <c r="C3480" s="27">
        <v>32275.15</v>
      </c>
      <c r="D3480" s="27">
        <v>32441.5</v>
      </c>
      <c r="E3480" s="27">
        <v>31650.9</v>
      </c>
      <c r="F3480" s="27" t="s">
        <v>3074</v>
      </c>
      <c r="G3480" s="28">
        <v>-1.35E-2</v>
      </c>
      <c r="H3480">
        <f t="shared" si="60"/>
        <v>-1.4357795393669787E-2</v>
      </c>
    </row>
    <row r="3481" spans="1:8" x14ac:dyDescent="0.3">
      <c r="A3481" s="19">
        <v>44215</v>
      </c>
      <c r="B3481" s="20">
        <v>32424.85</v>
      </c>
      <c r="C3481" s="20">
        <v>32082.9</v>
      </c>
      <c r="D3481" s="20">
        <v>32464.95</v>
      </c>
      <c r="E3481" s="20">
        <v>31863.95</v>
      </c>
      <c r="F3481" s="20" t="s">
        <v>3075</v>
      </c>
      <c r="G3481" s="21">
        <v>1.9300000000000001E-2</v>
      </c>
      <c r="H3481">
        <f t="shared" si="60"/>
        <v>1.0658325774789595E-2</v>
      </c>
    </row>
    <row r="3482" spans="1:8" x14ac:dyDescent="0.3">
      <c r="A3482" s="26">
        <v>44216</v>
      </c>
      <c r="B3482" s="27">
        <v>32543.7</v>
      </c>
      <c r="C3482" s="27">
        <v>32388.95</v>
      </c>
      <c r="D3482" s="27">
        <v>32607.45</v>
      </c>
      <c r="E3482" s="27">
        <v>32322.9</v>
      </c>
      <c r="F3482" s="27" t="s">
        <v>3076</v>
      </c>
      <c r="G3482" s="28">
        <v>3.7000000000000002E-3</v>
      </c>
      <c r="H3482">
        <f t="shared" si="60"/>
        <v>4.77786405548806E-3</v>
      </c>
    </row>
    <row r="3483" spans="1:8" x14ac:dyDescent="0.3">
      <c r="A3483" s="19">
        <v>44217</v>
      </c>
      <c r="B3483" s="20">
        <v>32186.9</v>
      </c>
      <c r="C3483" s="20">
        <v>32732.799999999999</v>
      </c>
      <c r="D3483" s="20">
        <v>32842.300000000003</v>
      </c>
      <c r="E3483" s="20">
        <v>31985.55</v>
      </c>
      <c r="F3483" s="20" t="s">
        <v>3077</v>
      </c>
      <c r="G3483" s="21">
        <v>-1.0999999999999999E-2</v>
      </c>
      <c r="H3483">
        <f t="shared" si="60"/>
        <v>-1.6677461139896307E-2</v>
      </c>
    </row>
    <row r="3484" spans="1:8" x14ac:dyDescent="0.3">
      <c r="A3484" s="26">
        <v>44218</v>
      </c>
      <c r="B3484" s="27">
        <v>31167.25</v>
      </c>
      <c r="C3484" s="27">
        <v>32088</v>
      </c>
      <c r="D3484" s="27">
        <v>32131.4</v>
      </c>
      <c r="E3484" s="27">
        <v>31119.9</v>
      </c>
      <c r="F3484" s="27" t="s">
        <v>3078</v>
      </c>
      <c r="G3484" s="28">
        <v>-3.1699999999999999E-2</v>
      </c>
      <c r="H3484" s="15">
        <f t="shared" si="60"/>
        <v>-2.8694527549239592E-2</v>
      </c>
    </row>
    <row r="3485" spans="1:8" x14ac:dyDescent="0.3">
      <c r="A3485" s="19">
        <v>44221</v>
      </c>
      <c r="B3485" s="20">
        <v>31198.400000000001</v>
      </c>
      <c r="C3485" s="20">
        <v>31507.15</v>
      </c>
      <c r="D3485" s="20">
        <v>31697.55</v>
      </c>
      <c r="E3485" s="20">
        <v>31013.65</v>
      </c>
      <c r="F3485" s="20" t="s">
        <v>3079</v>
      </c>
      <c r="G3485" s="21">
        <v>1E-3</v>
      </c>
      <c r="H3485">
        <f t="shared" si="60"/>
        <v>-9.7993630017313531E-3</v>
      </c>
    </row>
    <row r="3486" spans="1:8" x14ac:dyDescent="0.3">
      <c r="A3486" s="26">
        <v>44223</v>
      </c>
      <c r="B3486" s="27">
        <v>30284.55</v>
      </c>
      <c r="C3486" s="27">
        <v>31236.25</v>
      </c>
      <c r="D3486" s="27">
        <v>31287.05</v>
      </c>
      <c r="E3486" s="27">
        <v>30165.65</v>
      </c>
      <c r="F3486" s="27" t="s">
        <v>3080</v>
      </c>
      <c r="G3486" s="28">
        <v>-2.93E-2</v>
      </c>
      <c r="H3486" s="15">
        <f t="shared" si="60"/>
        <v>-3.0467805834567232E-2</v>
      </c>
    </row>
    <row r="3487" spans="1:8" x14ac:dyDescent="0.3">
      <c r="A3487" s="19">
        <v>44224</v>
      </c>
      <c r="B3487" s="20">
        <v>30358.3</v>
      </c>
      <c r="C3487" s="20">
        <v>29812.3</v>
      </c>
      <c r="D3487" s="20">
        <v>30464.400000000001</v>
      </c>
      <c r="E3487" s="20">
        <v>29687.7</v>
      </c>
      <c r="F3487" s="20" t="s">
        <v>3081</v>
      </c>
      <c r="G3487" s="21">
        <v>2.3999999999999998E-3</v>
      </c>
      <c r="H3487" s="15">
        <f t="shared" si="60"/>
        <v>1.8314588273967456E-2</v>
      </c>
    </row>
    <row r="3488" spans="1:8" x14ac:dyDescent="0.3">
      <c r="A3488" s="26">
        <v>44225</v>
      </c>
      <c r="B3488" s="27">
        <v>30565.5</v>
      </c>
      <c r="C3488" s="27">
        <v>30700.65</v>
      </c>
      <c r="D3488" s="27">
        <v>31111.95</v>
      </c>
      <c r="E3488" s="27">
        <v>30254.55</v>
      </c>
      <c r="F3488" s="27" t="s">
        <v>3082</v>
      </c>
      <c r="G3488" s="28">
        <v>6.7999999999999996E-3</v>
      </c>
      <c r="H3488">
        <f t="shared" si="60"/>
        <v>-4.402186924381127E-3</v>
      </c>
    </row>
    <row r="3489" spans="1:8" x14ac:dyDescent="0.3">
      <c r="A3489" s="19">
        <v>44228</v>
      </c>
      <c r="B3489" s="20">
        <v>33089.050000000003</v>
      </c>
      <c r="C3489" s="20">
        <v>30976.35</v>
      </c>
      <c r="D3489" s="20">
        <v>33305.300000000003</v>
      </c>
      <c r="E3489" s="20">
        <v>30906.45</v>
      </c>
      <c r="F3489" s="20" t="s">
        <v>3083</v>
      </c>
      <c r="G3489" s="21">
        <v>8.2600000000000007E-2</v>
      </c>
      <c r="H3489" s="15">
        <f t="shared" si="60"/>
        <v>6.820364568453044E-2</v>
      </c>
    </row>
    <row r="3490" spans="1:8" x14ac:dyDescent="0.3">
      <c r="A3490" s="26">
        <v>44229</v>
      </c>
      <c r="B3490" s="27">
        <v>34267.9</v>
      </c>
      <c r="C3490" s="27">
        <v>33589.050000000003</v>
      </c>
      <c r="D3490" s="27">
        <v>34652.5</v>
      </c>
      <c r="E3490" s="27">
        <v>33583.15</v>
      </c>
      <c r="F3490" s="27" t="s">
        <v>3084</v>
      </c>
      <c r="G3490" s="28">
        <v>3.56E-2</v>
      </c>
      <c r="H3490" s="15">
        <f t="shared" si="60"/>
        <v>2.0210455490703026E-2</v>
      </c>
    </row>
    <row r="3491" spans="1:8" x14ac:dyDescent="0.3">
      <c r="A3491" s="19">
        <v>44230</v>
      </c>
      <c r="B3491" s="20">
        <v>34758.449999999997</v>
      </c>
      <c r="C3491" s="20">
        <v>34555.599999999999</v>
      </c>
      <c r="D3491" s="20">
        <v>34908.050000000003</v>
      </c>
      <c r="E3491" s="20">
        <v>34011.9</v>
      </c>
      <c r="F3491" s="20" t="s">
        <v>3085</v>
      </c>
      <c r="G3491" s="21">
        <v>1.43E-2</v>
      </c>
      <c r="H3491">
        <f t="shared" si="60"/>
        <v>5.8702496845662805E-3</v>
      </c>
    </row>
    <row r="3492" spans="1:8" x14ac:dyDescent="0.3">
      <c r="A3492" s="26">
        <v>44231</v>
      </c>
      <c r="B3492" s="27">
        <v>35344.800000000003</v>
      </c>
      <c r="C3492" s="27">
        <v>34548.9</v>
      </c>
      <c r="D3492" s="27">
        <v>35413.15</v>
      </c>
      <c r="E3492" s="27">
        <v>34238.9</v>
      </c>
      <c r="F3492" s="27" t="s">
        <v>3086</v>
      </c>
      <c r="G3492" s="28">
        <v>1.6899999999999998E-2</v>
      </c>
      <c r="H3492" s="15">
        <f t="shared" si="60"/>
        <v>2.3036912897371593E-2</v>
      </c>
    </row>
    <row r="3493" spans="1:8" x14ac:dyDescent="0.3">
      <c r="A3493" s="19">
        <v>44232</v>
      </c>
      <c r="B3493" s="20">
        <v>35654.5</v>
      </c>
      <c r="C3493" s="20">
        <v>35634.949999999997</v>
      </c>
      <c r="D3493" s="20">
        <v>36615.199999999997</v>
      </c>
      <c r="E3493" s="20">
        <v>35545</v>
      </c>
      <c r="F3493" s="20" t="s">
        <v>3087</v>
      </c>
      <c r="G3493" s="21">
        <v>8.8000000000000005E-3</v>
      </c>
      <c r="H3493">
        <f t="shared" si="60"/>
        <v>5.4861870158377974E-4</v>
      </c>
    </row>
    <row r="3494" spans="1:8" x14ac:dyDescent="0.3">
      <c r="A3494" s="26">
        <v>44235</v>
      </c>
      <c r="B3494" s="27">
        <v>35983.65</v>
      </c>
      <c r="C3494" s="27">
        <v>36073.85</v>
      </c>
      <c r="D3494" s="27">
        <v>36466.449999999997</v>
      </c>
      <c r="E3494" s="27">
        <v>35872.25</v>
      </c>
      <c r="F3494" s="27" t="s">
        <v>3088</v>
      </c>
      <c r="G3494" s="28">
        <v>9.1999999999999998E-3</v>
      </c>
      <c r="H3494">
        <f t="shared" si="60"/>
        <v>-2.5004262090128192E-3</v>
      </c>
    </row>
    <row r="3495" spans="1:8" x14ac:dyDescent="0.3">
      <c r="A3495" s="19">
        <v>44236</v>
      </c>
      <c r="B3495" s="20">
        <v>36056.5</v>
      </c>
      <c r="C3495" s="20">
        <v>36058.800000000003</v>
      </c>
      <c r="D3495" s="20">
        <v>36477.15</v>
      </c>
      <c r="E3495" s="20">
        <v>35636.85</v>
      </c>
      <c r="F3495" s="20" t="s">
        <v>3089</v>
      </c>
      <c r="G3495" s="21">
        <v>2E-3</v>
      </c>
      <c r="H3495">
        <f t="shared" si="60"/>
        <v>-6.3784707200542171E-5</v>
      </c>
    </row>
    <row r="3496" spans="1:8" x14ac:dyDescent="0.3">
      <c r="A3496" s="26">
        <v>44237</v>
      </c>
      <c r="B3496" s="27">
        <v>35783.1</v>
      </c>
      <c r="C3496" s="27">
        <v>36042.35</v>
      </c>
      <c r="D3496" s="27">
        <v>36227.199999999997</v>
      </c>
      <c r="E3496" s="27">
        <v>35428.15</v>
      </c>
      <c r="F3496" s="27" t="s">
        <v>3090</v>
      </c>
      <c r="G3496" s="28">
        <v>-7.6E-3</v>
      </c>
      <c r="H3496">
        <f t="shared" si="60"/>
        <v>-7.1929272092413508E-3</v>
      </c>
    </row>
    <row r="3497" spans="1:8" x14ac:dyDescent="0.3">
      <c r="A3497" s="19">
        <v>44238</v>
      </c>
      <c r="B3497" s="20">
        <v>35752.1</v>
      </c>
      <c r="C3497" s="20">
        <v>35687.25</v>
      </c>
      <c r="D3497" s="20">
        <v>36009.449999999997</v>
      </c>
      <c r="E3497" s="20">
        <v>35573.300000000003</v>
      </c>
      <c r="F3497" s="20" t="s">
        <v>3091</v>
      </c>
      <c r="G3497" s="21">
        <v>-8.9999999999999998E-4</v>
      </c>
      <c r="H3497">
        <f t="shared" si="60"/>
        <v>1.8171756019306207E-3</v>
      </c>
    </row>
    <row r="3498" spans="1:8" x14ac:dyDescent="0.3">
      <c r="A3498" s="26">
        <v>44239</v>
      </c>
      <c r="B3498" s="27">
        <v>36108.9</v>
      </c>
      <c r="C3498" s="27">
        <v>35736.6</v>
      </c>
      <c r="D3498" s="27">
        <v>36322.800000000003</v>
      </c>
      <c r="E3498" s="27">
        <v>35700.25</v>
      </c>
      <c r="F3498" s="27" t="s">
        <v>3092</v>
      </c>
      <c r="G3498" s="28">
        <v>0.01</v>
      </c>
      <c r="H3498">
        <f t="shared" si="60"/>
        <v>1.0417890901764659E-2</v>
      </c>
    </row>
    <row r="3499" spans="1:8" x14ac:dyDescent="0.3">
      <c r="A3499" s="19">
        <v>44242</v>
      </c>
      <c r="B3499" s="20">
        <v>37306.25</v>
      </c>
      <c r="C3499" s="20">
        <v>36501.4</v>
      </c>
      <c r="D3499" s="20">
        <v>37449.9</v>
      </c>
      <c r="E3499" s="20">
        <v>36405.1</v>
      </c>
      <c r="F3499" s="20" t="s">
        <v>3093</v>
      </c>
      <c r="G3499" s="21">
        <v>3.32E-2</v>
      </c>
      <c r="H3499" s="15">
        <f t="shared" si="60"/>
        <v>2.2049839184250426E-2</v>
      </c>
    </row>
    <row r="3500" spans="1:8" x14ac:dyDescent="0.3">
      <c r="A3500" s="26">
        <v>44243</v>
      </c>
      <c r="B3500" s="27">
        <v>37098.400000000001</v>
      </c>
      <c r="C3500" s="27">
        <v>37492.6</v>
      </c>
      <c r="D3500" s="27">
        <v>37708.75</v>
      </c>
      <c r="E3500" s="27">
        <v>36762.75</v>
      </c>
      <c r="F3500" s="27" t="s">
        <v>3094</v>
      </c>
      <c r="G3500" s="28">
        <v>-5.5999999999999999E-3</v>
      </c>
      <c r="H3500">
        <f t="shared" si="60"/>
        <v>-1.0514074777422668E-2</v>
      </c>
    </row>
    <row r="3501" spans="1:8" x14ac:dyDescent="0.3">
      <c r="A3501" s="19">
        <v>44244</v>
      </c>
      <c r="B3501" s="20">
        <v>36910.949999999997</v>
      </c>
      <c r="C3501" s="20">
        <v>37041.949999999997</v>
      </c>
      <c r="D3501" s="20">
        <v>37331.449999999997</v>
      </c>
      <c r="E3501" s="20">
        <v>36764.25</v>
      </c>
      <c r="F3501" s="20" t="s">
        <v>3095</v>
      </c>
      <c r="G3501" s="21">
        <v>-5.1000000000000004E-3</v>
      </c>
      <c r="H3501">
        <f t="shared" si="60"/>
        <v>-3.5365308791788772E-3</v>
      </c>
    </row>
    <row r="3502" spans="1:8" x14ac:dyDescent="0.3">
      <c r="A3502" s="26">
        <v>44245</v>
      </c>
      <c r="B3502" s="27">
        <v>36587</v>
      </c>
      <c r="C3502" s="27">
        <v>37088.75</v>
      </c>
      <c r="D3502" s="27">
        <v>37108.75</v>
      </c>
      <c r="E3502" s="27">
        <v>36367.449999999997</v>
      </c>
      <c r="F3502" s="27" t="s">
        <v>3096</v>
      </c>
      <c r="G3502" s="28">
        <v>-8.8000000000000005E-3</v>
      </c>
      <c r="H3502">
        <f t="shared" si="60"/>
        <v>-1.3528361025917562E-2</v>
      </c>
    </row>
    <row r="3503" spans="1:8" x14ac:dyDescent="0.3">
      <c r="A3503" s="19">
        <v>44246</v>
      </c>
      <c r="B3503" s="20">
        <v>35841.599999999999</v>
      </c>
      <c r="C3503" s="20">
        <v>36371.550000000003</v>
      </c>
      <c r="D3503" s="20">
        <v>36656.199999999997</v>
      </c>
      <c r="E3503" s="20">
        <v>35584.6</v>
      </c>
      <c r="F3503" s="20" t="s">
        <v>2862</v>
      </c>
      <c r="G3503" s="21">
        <v>-2.0400000000000001E-2</v>
      </c>
      <c r="H3503">
        <f t="shared" si="60"/>
        <v>-1.4570454104925535E-2</v>
      </c>
    </row>
    <row r="3504" spans="1:8" x14ac:dyDescent="0.3">
      <c r="A3504" s="26">
        <v>44249</v>
      </c>
      <c r="B3504" s="27">
        <v>35257.199999999997</v>
      </c>
      <c r="C3504" s="27">
        <v>35874.300000000003</v>
      </c>
      <c r="D3504" s="27">
        <v>36128.9</v>
      </c>
      <c r="E3504" s="27">
        <v>35097.550000000003</v>
      </c>
      <c r="F3504" s="27" t="s">
        <v>3097</v>
      </c>
      <c r="G3504" s="28">
        <v>-1.6299999999999999E-2</v>
      </c>
      <c r="H3504" s="15">
        <f t="shared" si="60"/>
        <v>-1.7201729371723092E-2</v>
      </c>
    </row>
    <row r="3505" spans="1:8" x14ac:dyDescent="0.3">
      <c r="A3505" s="19">
        <v>44250</v>
      </c>
      <c r="B3505" s="20">
        <v>35116.949999999997</v>
      </c>
      <c r="C3505" s="20">
        <v>35540.550000000003</v>
      </c>
      <c r="D3505" s="20">
        <v>35680.85</v>
      </c>
      <c r="E3505" s="20">
        <v>34976</v>
      </c>
      <c r="F3505" s="20" t="s">
        <v>3098</v>
      </c>
      <c r="G3505" s="21">
        <v>-4.0000000000000001E-3</v>
      </c>
      <c r="H3505">
        <f t="shared" si="60"/>
        <v>-1.1918780097663255E-2</v>
      </c>
    </row>
    <row r="3506" spans="1:8" x14ac:dyDescent="0.3">
      <c r="A3506" s="26">
        <v>44251</v>
      </c>
      <c r="B3506" s="27">
        <v>36452.300000000003</v>
      </c>
      <c r="C3506" s="27">
        <v>35205.4</v>
      </c>
      <c r="D3506" s="27">
        <v>36567.65</v>
      </c>
      <c r="E3506" s="27">
        <v>35060.65</v>
      </c>
      <c r="F3506" s="27" t="s">
        <v>3099</v>
      </c>
      <c r="G3506" s="28">
        <v>3.7999999999999999E-2</v>
      </c>
      <c r="H3506" s="15">
        <f t="shared" si="60"/>
        <v>3.541786203252914E-2</v>
      </c>
    </row>
    <row r="3507" spans="1:8" x14ac:dyDescent="0.3">
      <c r="A3507" s="19">
        <v>44252</v>
      </c>
      <c r="B3507" s="20">
        <v>36549</v>
      </c>
      <c r="C3507" s="20">
        <v>36763.15</v>
      </c>
      <c r="D3507" s="20">
        <v>37232.199999999997</v>
      </c>
      <c r="E3507" s="20">
        <v>36494</v>
      </c>
      <c r="F3507" s="20" t="s">
        <v>3100</v>
      </c>
      <c r="G3507" s="21">
        <v>2.7000000000000001E-3</v>
      </c>
      <c r="H3507">
        <f t="shared" si="60"/>
        <v>-5.8251265193543381E-3</v>
      </c>
    </row>
    <row r="3508" spans="1:8" x14ac:dyDescent="0.3">
      <c r="A3508" s="26">
        <v>44253</v>
      </c>
      <c r="B3508" s="27">
        <v>34803.599999999999</v>
      </c>
      <c r="C3508" s="27">
        <v>35806.65</v>
      </c>
      <c r="D3508" s="27">
        <v>35902.9</v>
      </c>
      <c r="E3508" s="27">
        <v>34658.699999999997</v>
      </c>
      <c r="F3508" s="27" t="s">
        <v>3101</v>
      </c>
      <c r="G3508" s="28">
        <v>-4.7800000000000002E-2</v>
      </c>
      <c r="H3508" s="15">
        <f t="shared" si="60"/>
        <v>-2.8012952901206978E-2</v>
      </c>
    </row>
    <row r="3509" spans="1:8" x14ac:dyDescent="0.3">
      <c r="A3509" s="19">
        <v>44256</v>
      </c>
      <c r="B3509" s="20">
        <v>35296</v>
      </c>
      <c r="C3509" s="20">
        <v>35374.25</v>
      </c>
      <c r="D3509" s="20">
        <v>35581.1</v>
      </c>
      <c r="E3509" s="20">
        <v>34983.75</v>
      </c>
      <c r="F3509" s="20" t="s">
        <v>3102</v>
      </c>
      <c r="G3509" s="21">
        <v>1.41E-2</v>
      </c>
      <c r="H3509">
        <f t="shared" si="60"/>
        <v>-2.2120610330961079E-3</v>
      </c>
    </row>
    <row r="3510" spans="1:8" x14ac:dyDescent="0.3">
      <c r="A3510" s="26">
        <v>44257</v>
      </c>
      <c r="B3510" s="27">
        <v>35419.699999999997</v>
      </c>
      <c r="C3510" s="27">
        <v>35458.15</v>
      </c>
      <c r="D3510" s="27">
        <v>35747.050000000003</v>
      </c>
      <c r="E3510" s="27">
        <v>35002.449999999997</v>
      </c>
      <c r="F3510" s="27" t="s">
        <v>3103</v>
      </c>
      <c r="G3510" s="28">
        <v>3.5000000000000001E-3</v>
      </c>
      <c r="H3510">
        <f t="shared" si="60"/>
        <v>-1.0843769344989619E-3</v>
      </c>
    </row>
    <row r="3511" spans="1:8" x14ac:dyDescent="0.3">
      <c r="A3511" s="19">
        <v>44258</v>
      </c>
      <c r="B3511" s="20">
        <v>36368.050000000003</v>
      </c>
      <c r="C3511" s="20">
        <v>35754.449999999997</v>
      </c>
      <c r="D3511" s="20">
        <v>36455.15</v>
      </c>
      <c r="E3511" s="20">
        <v>35570.550000000003</v>
      </c>
      <c r="F3511" s="20" t="s">
        <v>3104</v>
      </c>
      <c r="G3511" s="21">
        <v>2.6800000000000001E-2</v>
      </c>
      <c r="H3511" s="15">
        <f t="shared" si="60"/>
        <v>1.7161500176901223E-2</v>
      </c>
    </row>
    <row r="3512" spans="1:8" x14ac:dyDescent="0.3">
      <c r="A3512" s="26">
        <v>44259</v>
      </c>
      <c r="B3512" s="27">
        <v>35802.5</v>
      </c>
      <c r="C3512" s="27">
        <v>35575.65</v>
      </c>
      <c r="D3512" s="27">
        <v>36316.400000000001</v>
      </c>
      <c r="E3512" s="27">
        <v>35519.25</v>
      </c>
      <c r="F3512" s="27" t="s">
        <v>3105</v>
      </c>
      <c r="G3512" s="28">
        <v>-1.5599999999999999E-2</v>
      </c>
      <c r="H3512">
        <f t="shared" si="60"/>
        <v>6.3765525015002829E-3</v>
      </c>
    </row>
    <row r="3513" spans="1:8" x14ac:dyDescent="0.3">
      <c r="A3513" s="19">
        <v>44260</v>
      </c>
      <c r="B3513" s="20">
        <v>35228.15</v>
      </c>
      <c r="C3513" s="20">
        <v>35458.5</v>
      </c>
      <c r="D3513" s="20">
        <v>35616.050000000003</v>
      </c>
      <c r="E3513" s="20">
        <v>34893.25</v>
      </c>
      <c r="F3513" s="20" t="s">
        <v>3106</v>
      </c>
      <c r="G3513" s="21">
        <v>-1.6E-2</v>
      </c>
      <c r="H3513">
        <f t="shared" si="60"/>
        <v>-6.49632669176639E-3</v>
      </c>
    </row>
    <row r="3514" spans="1:8" x14ac:dyDescent="0.3">
      <c r="A3514" s="26">
        <v>44263</v>
      </c>
      <c r="B3514" s="27">
        <v>35275.75</v>
      </c>
      <c r="C3514" s="27">
        <v>35462.449999999997</v>
      </c>
      <c r="D3514" s="27">
        <v>35827.300000000003</v>
      </c>
      <c r="E3514" s="27">
        <v>35090.75</v>
      </c>
      <c r="F3514" s="27" t="s">
        <v>3107</v>
      </c>
      <c r="G3514" s="28">
        <v>1.4E-3</v>
      </c>
      <c r="H3514">
        <f t="shared" si="60"/>
        <v>-5.2647236725042153E-3</v>
      </c>
    </row>
    <row r="3515" spans="1:8" x14ac:dyDescent="0.3">
      <c r="A3515" s="19">
        <v>44264</v>
      </c>
      <c r="B3515" s="20">
        <v>35865.65</v>
      </c>
      <c r="C3515" s="20">
        <v>35705.9</v>
      </c>
      <c r="D3515" s="20">
        <v>36077.800000000003</v>
      </c>
      <c r="E3515" s="20">
        <v>35544.949999999997</v>
      </c>
      <c r="F3515" s="20" t="s">
        <v>3108</v>
      </c>
      <c r="G3515" s="21">
        <v>1.67E-2</v>
      </c>
      <c r="H3515">
        <f t="shared" si="60"/>
        <v>4.4740505070590573E-3</v>
      </c>
    </row>
    <row r="3516" spans="1:8" x14ac:dyDescent="0.3">
      <c r="A3516" s="26">
        <v>44265</v>
      </c>
      <c r="B3516" s="27">
        <v>35938.300000000003</v>
      </c>
      <c r="C3516" s="27">
        <v>36112.25</v>
      </c>
      <c r="D3516" s="27">
        <v>36176.9</v>
      </c>
      <c r="E3516" s="27">
        <v>35764.35</v>
      </c>
      <c r="F3516" s="27" t="s">
        <v>3109</v>
      </c>
      <c r="G3516" s="28">
        <v>2E-3</v>
      </c>
      <c r="H3516">
        <f t="shared" si="60"/>
        <v>-4.8169250046728486E-3</v>
      </c>
    </row>
    <row r="3517" spans="1:8" x14ac:dyDescent="0.3">
      <c r="A3517" s="19">
        <v>44267</v>
      </c>
      <c r="B3517" s="20">
        <v>35496.65</v>
      </c>
      <c r="C3517" s="20">
        <v>36497.35</v>
      </c>
      <c r="D3517" s="20">
        <v>36497.35</v>
      </c>
      <c r="E3517" s="20">
        <v>35188.050000000003</v>
      </c>
      <c r="F3517" s="20" t="s">
        <v>3110</v>
      </c>
      <c r="G3517" s="21">
        <v>-1.23E-2</v>
      </c>
      <c r="H3517" s="15">
        <f t="shared" si="60"/>
        <v>-2.7418429009229358E-2</v>
      </c>
    </row>
    <row r="3518" spans="1:8" x14ac:dyDescent="0.3">
      <c r="A3518" s="26">
        <v>44270</v>
      </c>
      <c r="B3518" s="27">
        <v>35182.550000000003</v>
      </c>
      <c r="C3518" s="27">
        <v>35544.25</v>
      </c>
      <c r="D3518" s="27">
        <v>35544.25</v>
      </c>
      <c r="E3518" s="27">
        <v>34430.65</v>
      </c>
      <c r="F3518" s="27" t="s">
        <v>3111</v>
      </c>
      <c r="G3518" s="28">
        <v>-8.8000000000000005E-3</v>
      </c>
      <c r="H3518">
        <f t="shared" si="60"/>
        <v>-1.0176048165314984E-2</v>
      </c>
    </row>
    <row r="3519" spans="1:8" x14ac:dyDescent="0.3">
      <c r="A3519" s="19">
        <v>44271</v>
      </c>
      <c r="B3519" s="20">
        <v>34804.6</v>
      </c>
      <c r="C3519" s="20">
        <v>35352</v>
      </c>
      <c r="D3519" s="20">
        <v>35405.050000000003</v>
      </c>
      <c r="E3519" s="20">
        <v>34744.6</v>
      </c>
      <c r="F3519" s="20" t="s">
        <v>3112</v>
      </c>
      <c r="G3519" s="21">
        <v>-1.0699999999999999E-2</v>
      </c>
      <c r="H3519">
        <f t="shared" si="60"/>
        <v>-1.5484272459832582E-2</v>
      </c>
    </row>
    <row r="3520" spans="1:8" x14ac:dyDescent="0.3">
      <c r="A3520" s="26">
        <v>44272</v>
      </c>
      <c r="B3520" s="27">
        <v>34229.25</v>
      </c>
      <c r="C3520" s="27">
        <v>34905.050000000003</v>
      </c>
      <c r="D3520" s="27">
        <v>35100.5</v>
      </c>
      <c r="E3520" s="27">
        <v>34126.85</v>
      </c>
      <c r="F3520" s="27" t="s">
        <v>3113</v>
      </c>
      <c r="G3520" s="28">
        <v>-1.6500000000000001E-2</v>
      </c>
      <c r="H3520" s="15">
        <f t="shared" si="60"/>
        <v>-1.9361095314288417E-2</v>
      </c>
    </row>
    <row r="3521" spans="1:8" x14ac:dyDescent="0.3">
      <c r="A3521" s="19">
        <v>44273</v>
      </c>
      <c r="B3521" s="20">
        <v>33856.800000000003</v>
      </c>
      <c r="C3521" s="20">
        <v>34577.5</v>
      </c>
      <c r="D3521" s="20">
        <v>34759.85</v>
      </c>
      <c r="E3521" s="20">
        <v>33597.550000000003</v>
      </c>
      <c r="F3521" s="20" t="s">
        <v>3114</v>
      </c>
      <c r="G3521" s="21">
        <v>-1.09E-2</v>
      </c>
      <c r="H3521" s="15">
        <f t="shared" si="60"/>
        <v>-2.0843033764731317E-2</v>
      </c>
    </row>
    <row r="3522" spans="1:8" x14ac:dyDescent="0.3">
      <c r="A3522" s="26">
        <v>44274</v>
      </c>
      <c r="B3522" s="27">
        <v>34161.599999999999</v>
      </c>
      <c r="C3522" s="27">
        <v>33590.400000000001</v>
      </c>
      <c r="D3522" s="27">
        <v>34355.4</v>
      </c>
      <c r="E3522" s="27">
        <v>33361</v>
      </c>
      <c r="F3522" s="27" t="s">
        <v>3115</v>
      </c>
      <c r="G3522" s="28">
        <v>8.9999999999999993E-3</v>
      </c>
      <c r="H3522" s="15">
        <f t="shared" si="60"/>
        <v>1.7004858531008773E-2</v>
      </c>
    </row>
    <row r="3523" spans="1:8" x14ac:dyDescent="0.3">
      <c r="A3523" s="19">
        <v>44277</v>
      </c>
      <c r="B3523" s="20">
        <v>33603.449999999997</v>
      </c>
      <c r="C3523" s="20">
        <v>34088.400000000001</v>
      </c>
      <c r="D3523" s="20">
        <v>34148.9</v>
      </c>
      <c r="E3523" s="20">
        <v>33389.15</v>
      </c>
      <c r="F3523" s="20" t="s">
        <v>3116</v>
      </c>
      <c r="G3523" s="21">
        <v>-1.6299999999999999E-2</v>
      </c>
      <c r="H3523">
        <f t="shared" si="60"/>
        <v>-1.4226247051783139E-2</v>
      </c>
    </row>
    <row r="3524" spans="1:8" x14ac:dyDescent="0.3">
      <c r="A3524" s="26">
        <v>44278</v>
      </c>
      <c r="B3524" s="27">
        <v>34184.400000000001</v>
      </c>
      <c r="C3524" s="27">
        <v>33747.949999999997</v>
      </c>
      <c r="D3524" s="27">
        <v>34360.050000000003</v>
      </c>
      <c r="E3524" s="27">
        <v>33622</v>
      </c>
      <c r="F3524" s="27" t="s">
        <v>3117</v>
      </c>
      <c r="G3524" s="28">
        <v>1.7299999999999999E-2</v>
      </c>
      <c r="H3524">
        <f t="shared" si="60"/>
        <v>1.2932637389826772E-2</v>
      </c>
    </row>
    <row r="3525" spans="1:8" x14ac:dyDescent="0.3">
      <c r="A3525" s="19">
        <v>44279</v>
      </c>
      <c r="B3525" s="20">
        <v>33293.25</v>
      </c>
      <c r="C3525" s="20">
        <v>33894.699999999997</v>
      </c>
      <c r="D3525" s="20">
        <v>33970.65</v>
      </c>
      <c r="E3525" s="20">
        <v>33203.4</v>
      </c>
      <c r="F3525" s="20" t="s">
        <v>3118</v>
      </c>
      <c r="G3525" s="21">
        <v>-2.6100000000000002E-2</v>
      </c>
      <c r="H3525" s="15">
        <f t="shared" si="60"/>
        <v>-1.7744662144819016E-2</v>
      </c>
    </row>
    <row r="3526" spans="1:8" x14ac:dyDescent="0.3">
      <c r="A3526" s="26">
        <v>44280</v>
      </c>
      <c r="B3526" s="27">
        <v>33006.449999999997</v>
      </c>
      <c r="C3526" s="27">
        <v>33420.75</v>
      </c>
      <c r="D3526" s="27">
        <v>33550.15</v>
      </c>
      <c r="E3526" s="27">
        <v>32415.25</v>
      </c>
      <c r="F3526" s="27" t="s">
        <v>3119</v>
      </c>
      <c r="G3526" s="28">
        <v>-8.6E-3</v>
      </c>
      <c r="H3526">
        <f t="shared" si="60"/>
        <v>-1.2396490204438946E-2</v>
      </c>
    </row>
    <row r="3527" spans="1:8" x14ac:dyDescent="0.3">
      <c r="A3527" s="19">
        <v>44281</v>
      </c>
      <c r="B3527" s="20">
        <v>33318.199999999997</v>
      </c>
      <c r="C3527" s="20">
        <v>33605.050000000003</v>
      </c>
      <c r="D3527" s="20">
        <v>33610.65</v>
      </c>
      <c r="E3527" s="20">
        <v>33166.1</v>
      </c>
      <c r="F3527" s="20" t="s">
        <v>3120</v>
      </c>
      <c r="G3527" s="21">
        <v>9.4000000000000004E-3</v>
      </c>
      <c r="H3527">
        <f t="shared" ref="H3527:H3550" si="61">(B3527-C3527)/C3527</f>
        <v>-8.5359194525824484E-3</v>
      </c>
    </row>
    <row r="3528" spans="1:8" x14ac:dyDescent="0.3">
      <c r="A3528" s="26">
        <v>44285</v>
      </c>
      <c r="B3528" s="27">
        <v>33875.1</v>
      </c>
      <c r="C3528" s="27">
        <v>33615.9</v>
      </c>
      <c r="D3528" s="27">
        <v>33990.800000000003</v>
      </c>
      <c r="E3528" s="27">
        <v>33564.550000000003</v>
      </c>
      <c r="F3528" s="27" t="s">
        <v>3121</v>
      </c>
      <c r="G3528" s="28">
        <v>1.67E-2</v>
      </c>
      <c r="H3528">
        <f t="shared" si="61"/>
        <v>7.7106369307380455E-3</v>
      </c>
    </row>
    <row r="3529" spans="1:8" x14ac:dyDescent="0.3">
      <c r="A3529" s="19">
        <v>44286</v>
      </c>
      <c r="B3529" s="20">
        <v>33303.9</v>
      </c>
      <c r="C3529" s="20">
        <v>33764.800000000003</v>
      </c>
      <c r="D3529" s="20">
        <v>33773.1</v>
      </c>
      <c r="E3529" s="20">
        <v>33151.800000000003</v>
      </c>
      <c r="F3529" s="20" t="s">
        <v>3122</v>
      </c>
      <c r="G3529" s="21">
        <v>-1.6899999999999998E-2</v>
      </c>
      <c r="H3529">
        <f t="shared" si="61"/>
        <v>-1.3650310382410125E-2</v>
      </c>
    </row>
    <row r="3530" spans="1:8" x14ac:dyDescent="0.3">
      <c r="A3530" s="26">
        <v>44287</v>
      </c>
      <c r="B3530" s="27">
        <v>33858</v>
      </c>
      <c r="C3530" s="27">
        <v>33588</v>
      </c>
      <c r="D3530" s="27">
        <v>33949.15</v>
      </c>
      <c r="E3530" s="27">
        <v>33208.75</v>
      </c>
      <c r="F3530" s="27" t="s">
        <v>3123</v>
      </c>
      <c r="G3530" s="28">
        <v>1.66E-2</v>
      </c>
      <c r="H3530">
        <f t="shared" si="61"/>
        <v>8.0385852090032149E-3</v>
      </c>
    </row>
    <row r="3531" spans="1:8" x14ac:dyDescent="0.3">
      <c r="A3531" s="19">
        <v>44291</v>
      </c>
      <c r="B3531" s="20">
        <v>32678.85</v>
      </c>
      <c r="C3531" s="20">
        <v>33649.15</v>
      </c>
      <c r="D3531" s="20">
        <v>33697.75</v>
      </c>
      <c r="E3531" s="20">
        <v>32330.15</v>
      </c>
      <c r="F3531" s="20" t="s">
        <v>3124</v>
      </c>
      <c r="G3531" s="21">
        <v>-3.4799999999999998E-2</v>
      </c>
      <c r="H3531" s="15">
        <f t="shared" si="61"/>
        <v>-2.8835795257829779E-2</v>
      </c>
    </row>
    <row r="3532" spans="1:8" x14ac:dyDescent="0.3">
      <c r="A3532" s="26">
        <v>44292</v>
      </c>
      <c r="B3532" s="27">
        <v>32501.35</v>
      </c>
      <c r="C3532" s="27">
        <v>32915.65</v>
      </c>
      <c r="D3532" s="27">
        <v>33007.65</v>
      </c>
      <c r="E3532" s="27">
        <v>32338.400000000001</v>
      </c>
      <c r="F3532" s="27" t="s">
        <v>3125</v>
      </c>
      <c r="G3532" s="28">
        <v>-5.4000000000000003E-3</v>
      </c>
      <c r="H3532">
        <f t="shared" si="61"/>
        <v>-1.258671786824817E-2</v>
      </c>
    </row>
    <row r="3533" spans="1:8" x14ac:dyDescent="0.3">
      <c r="A3533" s="19">
        <v>44293</v>
      </c>
      <c r="B3533" s="20">
        <v>32991.199999999997</v>
      </c>
      <c r="C3533" s="20">
        <v>32529.7</v>
      </c>
      <c r="D3533" s="20">
        <v>33191.699999999997</v>
      </c>
      <c r="E3533" s="20">
        <v>32141.55</v>
      </c>
      <c r="F3533" s="20" t="s">
        <v>3126</v>
      </c>
      <c r="G3533" s="21">
        <v>1.5100000000000001E-2</v>
      </c>
      <c r="H3533">
        <f t="shared" si="61"/>
        <v>1.4187035232418262E-2</v>
      </c>
    </row>
    <row r="3534" spans="1:8" x14ac:dyDescent="0.3">
      <c r="A3534" s="26">
        <v>44294</v>
      </c>
      <c r="B3534" s="27">
        <v>32782.85</v>
      </c>
      <c r="C3534" s="27">
        <v>33154.199999999997</v>
      </c>
      <c r="D3534" s="27">
        <v>33306.800000000003</v>
      </c>
      <c r="E3534" s="27">
        <v>32704.75</v>
      </c>
      <c r="F3534" s="27" t="s">
        <v>3127</v>
      </c>
      <c r="G3534" s="28">
        <v>-6.3E-3</v>
      </c>
      <c r="H3534">
        <f t="shared" si="61"/>
        <v>-1.1200692521611095E-2</v>
      </c>
    </row>
    <row r="3535" spans="1:8" x14ac:dyDescent="0.3">
      <c r="A3535" s="19">
        <v>44295</v>
      </c>
      <c r="B3535" s="20">
        <v>32448.05</v>
      </c>
      <c r="C3535" s="20">
        <v>32636.9</v>
      </c>
      <c r="D3535" s="20">
        <v>32972.15</v>
      </c>
      <c r="E3535" s="20">
        <v>32329.95</v>
      </c>
      <c r="F3535" s="20" t="s">
        <v>3128</v>
      </c>
      <c r="G3535" s="21">
        <v>-1.0200000000000001E-2</v>
      </c>
      <c r="H3535">
        <f t="shared" si="61"/>
        <v>-5.7863951539515752E-3</v>
      </c>
    </row>
    <row r="3536" spans="1:8" x14ac:dyDescent="0.3">
      <c r="A3536" s="26">
        <v>44298</v>
      </c>
      <c r="B3536" s="27">
        <v>30792</v>
      </c>
      <c r="C3536" s="27">
        <v>31637.9</v>
      </c>
      <c r="D3536" s="27">
        <v>31698.05</v>
      </c>
      <c r="E3536" s="27">
        <v>30520.3</v>
      </c>
      <c r="F3536" s="27" t="s">
        <v>3129</v>
      </c>
      <c r="G3536" s="28">
        <v>-5.0999999999999997E-2</v>
      </c>
      <c r="H3536" s="15">
        <f t="shared" si="61"/>
        <v>-2.6736919959921533E-2</v>
      </c>
    </row>
    <row r="3537" spans="1:8" x14ac:dyDescent="0.3">
      <c r="A3537" s="19">
        <v>44299</v>
      </c>
      <c r="B3537" s="20">
        <v>31771.599999999999</v>
      </c>
      <c r="C3537" s="20">
        <v>30901.8</v>
      </c>
      <c r="D3537" s="20">
        <v>31885.45</v>
      </c>
      <c r="E3537" s="20">
        <v>30722.85</v>
      </c>
      <c r="F3537" s="20" t="s">
        <v>3130</v>
      </c>
      <c r="G3537" s="21">
        <v>3.1800000000000002E-2</v>
      </c>
      <c r="H3537" s="15">
        <f t="shared" si="61"/>
        <v>2.8147227669585568E-2</v>
      </c>
    </row>
    <row r="3538" spans="1:8" x14ac:dyDescent="0.3">
      <c r="A3538" s="26">
        <v>44301</v>
      </c>
      <c r="B3538" s="27">
        <v>32112.85</v>
      </c>
      <c r="C3538" s="27">
        <v>31929.1</v>
      </c>
      <c r="D3538" s="27">
        <v>32187.05</v>
      </c>
      <c r="E3538" s="27">
        <v>31406.400000000001</v>
      </c>
      <c r="F3538" s="27" t="s">
        <v>3131</v>
      </c>
      <c r="G3538" s="28">
        <v>1.0699999999999999E-2</v>
      </c>
      <c r="H3538">
        <f t="shared" si="61"/>
        <v>5.7549382851380089E-3</v>
      </c>
    </row>
    <row r="3539" spans="1:8" x14ac:dyDescent="0.3">
      <c r="A3539" s="19">
        <v>44302</v>
      </c>
      <c r="B3539" s="20">
        <v>31977.45</v>
      </c>
      <c r="C3539" s="20">
        <v>32161.45</v>
      </c>
      <c r="D3539" s="20">
        <v>32325.15</v>
      </c>
      <c r="E3539" s="20">
        <v>31911.9</v>
      </c>
      <c r="F3539" s="20" t="s">
        <v>3132</v>
      </c>
      <c r="G3539" s="21">
        <v>-4.1999999999999997E-3</v>
      </c>
      <c r="H3539">
        <f t="shared" si="61"/>
        <v>-5.7211350856382409E-3</v>
      </c>
    </row>
    <row r="3540" spans="1:8" x14ac:dyDescent="0.3">
      <c r="A3540" s="26">
        <v>44305</v>
      </c>
      <c r="B3540" s="27">
        <v>31208.400000000001</v>
      </c>
      <c r="C3540" s="27">
        <v>30993.45</v>
      </c>
      <c r="D3540" s="27">
        <v>31304.3</v>
      </c>
      <c r="E3540" s="27">
        <v>30405.65</v>
      </c>
      <c r="F3540" s="27" t="s">
        <v>3133</v>
      </c>
      <c r="G3540" s="28">
        <v>-2.4E-2</v>
      </c>
      <c r="H3540">
        <f t="shared" si="61"/>
        <v>6.9353363371938495E-3</v>
      </c>
    </row>
    <row r="3541" spans="1:8" x14ac:dyDescent="0.3">
      <c r="A3541" s="19">
        <v>44306</v>
      </c>
      <c r="B3541" s="20">
        <v>31112.7</v>
      </c>
      <c r="C3541" s="20">
        <v>31568.95</v>
      </c>
      <c r="D3541" s="20">
        <v>31731.65</v>
      </c>
      <c r="E3541" s="20">
        <v>30891</v>
      </c>
      <c r="F3541" s="20" t="s">
        <v>3134</v>
      </c>
      <c r="G3541" s="21">
        <v>-3.0999999999999999E-3</v>
      </c>
      <c r="H3541">
        <f t="shared" si="61"/>
        <v>-1.4452492084785841E-2</v>
      </c>
    </row>
    <row r="3542" spans="1:8" x14ac:dyDescent="0.3">
      <c r="A3542" s="26">
        <v>44308</v>
      </c>
      <c r="B3542" s="27">
        <v>31782.6</v>
      </c>
      <c r="C3542" s="27">
        <v>30763.5</v>
      </c>
      <c r="D3542" s="27">
        <v>31834.5</v>
      </c>
      <c r="E3542" s="27">
        <v>30555.25</v>
      </c>
      <c r="F3542" s="27" t="s">
        <v>3135</v>
      </c>
      <c r="G3542" s="28">
        <v>2.1499999999999998E-2</v>
      </c>
      <c r="H3542" s="15">
        <f t="shared" si="61"/>
        <v>3.3126919888829244E-2</v>
      </c>
    </row>
    <row r="3543" spans="1:8" x14ac:dyDescent="0.3">
      <c r="A3543" s="19">
        <v>44309</v>
      </c>
      <c r="B3543" s="20">
        <v>31722.3</v>
      </c>
      <c r="C3543" s="20">
        <v>31490.6</v>
      </c>
      <c r="D3543" s="20">
        <v>32148.400000000001</v>
      </c>
      <c r="E3543" s="20">
        <v>31377.15</v>
      </c>
      <c r="F3543" s="20" t="s">
        <v>3136</v>
      </c>
      <c r="G3543" s="21">
        <v>-1.9E-3</v>
      </c>
      <c r="H3543">
        <f t="shared" si="61"/>
        <v>7.3577512019460008E-3</v>
      </c>
    </row>
    <row r="3544" spans="1:8" x14ac:dyDescent="0.3">
      <c r="A3544" s="26">
        <v>44312</v>
      </c>
      <c r="B3544" s="27">
        <v>32275.15</v>
      </c>
      <c r="C3544" s="27">
        <v>32316.65</v>
      </c>
      <c r="D3544" s="27">
        <v>32603.7</v>
      </c>
      <c r="E3544" s="27">
        <v>32144.799999999999</v>
      </c>
      <c r="F3544" s="27" t="s">
        <v>3137</v>
      </c>
      <c r="G3544" s="28">
        <v>1.7399999999999999E-2</v>
      </c>
      <c r="H3544">
        <f t="shared" si="61"/>
        <v>-1.2841677587249916E-3</v>
      </c>
    </row>
    <row r="3545" spans="1:8" x14ac:dyDescent="0.3">
      <c r="A3545" s="19">
        <v>44313</v>
      </c>
      <c r="B3545" s="20">
        <v>32735.35</v>
      </c>
      <c r="C3545" s="20">
        <v>32228.95</v>
      </c>
      <c r="D3545" s="20">
        <v>32807.1</v>
      </c>
      <c r="E3545" s="20">
        <v>32152.95</v>
      </c>
      <c r="F3545" s="20" t="s">
        <v>3138</v>
      </c>
      <c r="G3545" s="21">
        <v>1.43E-2</v>
      </c>
      <c r="H3545">
        <f t="shared" si="61"/>
        <v>1.5712581390333779E-2</v>
      </c>
    </row>
    <row r="3546" spans="1:8" x14ac:dyDescent="0.3">
      <c r="A3546" s="26">
        <v>44314</v>
      </c>
      <c r="B3546" s="27">
        <v>33722.800000000003</v>
      </c>
      <c r="C3546" s="27">
        <v>32865.5</v>
      </c>
      <c r="D3546" s="27">
        <v>33777.699999999997</v>
      </c>
      <c r="E3546" s="27">
        <v>32840.300000000003</v>
      </c>
      <c r="F3546" s="27" t="s">
        <v>3139</v>
      </c>
      <c r="G3546" s="28">
        <v>3.0200000000000001E-2</v>
      </c>
      <c r="H3546" s="15">
        <f t="shared" si="61"/>
        <v>2.6085104440827095E-2</v>
      </c>
    </row>
    <row r="3547" spans="1:8" x14ac:dyDescent="0.3">
      <c r="A3547" s="19">
        <v>44315</v>
      </c>
      <c r="B3547" s="20">
        <v>33714.5</v>
      </c>
      <c r="C3547" s="20">
        <v>33901.599999999999</v>
      </c>
      <c r="D3547" s="20">
        <v>34287</v>
      </c>
      <c r="E3547" s="20">
        <v>33304.6</v>
      </c>
      <c r="F3547" s="20" t="s">
        <v>3140</v>
      </c>
      <c r="G3547" s="21">
        <v>-2.0000000000000001E-4</v>
      </c>
      <c r="H3547">
        <f t="shared" si="61"/>
        <v>-5.5189135616017697E-3</v>
      </c>
    </row>
    <row r="3548" spans="1:8" x14ac:dyDescent="0.3">
      <c r="A3548" s="26">
        <v>44316</v>
      </c>
      <c r="B3548" s="27">
        <v>32781.800000000003</v>
      </c>
      <c r="C3548" s="27">
        <v>33112.400000000001</v>
      </c>
      <c r="D3548" s="27">
        <v>33455.25</v>
      </c>
      <c r="E3548" s="27">
        <v>32663.4</v>
      </c>
      <c r="F3548" s="27" t="s">
        <v>2894</v>
      </c>
      <c r="G3548" s="28">
        <v>-2.7699999999999999E-2</v>
      </c>
      <c r="H3548">
        <f t="shared" si="61"/>
        <v>-9.9841751126465775E-3</v>
      </c>
    </row>
    <row r="3549" spans="1:8" x14ac:dyDescent="0.3">
      <c r="A3549" s="19">
        <v>44319</v>
      </c>
      <c r="B3549" s="20">
        <v>32465.75</v>
      </c>
      <c r="C3549" s="20">
        <v>32341.95</v>
      </c>
      <c r="D3549" s="20">
        <v>32557.85</v>
      </c>
      <c r="E3549" s="20">
        <v>31926.35</v>
      </c>
      <c r="F3549" s="20" t="s">
        <v>3141</v>
      </c>
      <c r="G3549" s="21">
        <v>-9.5999999999999992E-3</v>
      </c>
      <c r="H3549">
        <f t="shared" si="61"/>
        <v>3.8278458781860485E-3</v>
      </c>
    </row>
    <row r="3550" spans="1:8" x14ac:dyDescent="0.3">
      <c r="A3550" s="26">
        <v>44320</v>
      </c>
      <c r="B3550" s="27">
        <v>32270.35</v>
      </c>
      <c r="C3550" s="27">
        <v>32671.15</v>
      </c>
      <c r="D3550" s="27">
        <v>33008.5</v>
      </c>
      <c r="E3550" s="27">
        <v>32195.35</v>
      </c>
      <c r="F3550" s="27" t="s">
        <v>3142</v>
      </c>
      <c r="G3550" s="28">
        <v>-6.0000000000000001E-3</v>
      </c>
      <c r="H3550">
        <f t="shared" si="61"/>
        <v>-1.226770407530812E-2</v>
      </c>
    </row>
  </sheetData>
  <conditionalFormatting sqref="H1:H1048576">
    <cfRule type="cellIs" dxfId="5" priority="1" operator="lessThan">
      <formula>0</formula>
    </cfRule>
    <cfRule type="cellIs" dxfId="4" priority="2" operator="greater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4E024-FFF4-4AD0-84E5-76AD8936EA99}">
  <dimension ref="A1:T3545"/>
  <sheetViews>
    <sheetView workbookViewId="0">
      <selection activeCell="M6" sqref="M6"/>
    </sheetView>
  </sheetViews>
  <sheetFormatPr defaultRowHeight="14.4" x14ac:dyDescent="0.3"/>
  <cols>
    <col min="1" max="1" width="11.33203125" customWidth="1"/>
    <col min="5" max="5" width="10.109375" customWidth="1"/>
    <col min="6" max="6" width="8.88671875" style="15"/>
  </cols>
  <sheetData>
    <row r="1" spans="1:20" ht="15.6" thickTop="1" thickBot="1" x14ac:dyDescent="0.35">
      <c r="A1" s="16" t="s">
        <v>31</v>
      </c>
      <c r="B1" s="16" t="s">
        <v>112</v>
      </c>
      <c r="C1" s="16" t="s">
        <v>45</v>
      </c>
      <c r="D1" s="16" t="s">
        <v>46</v>
      </c>
      <c r="E1" s="31" t="s">
        <v>3152</v>
      </c>
      <c r="F1" s="32" t="s">
        <v>3153</v>
      </c>
    </row>
    <row r="2" spans="1:20" ht="15" thickTop="1" x14ac:dyDescent="0.3">
      <c r="A2" s="26">
        <v>44320</v>
      </c>
      <c r="B2" s="27">
        <v>32671.15</v>
      </c>
      <c r="C2" s="27">
        <v>33008.5</v>
      </c>
      <c r="D2" s="27">
        <v>32195.35</v>
      </c>
      <c r="E2">
        <f t="shared" ref="E2:E65" si="0">C2-B2</f>
        <v>337.34999999999854</v>
      </c>
      <c r="F2" s="15">
        <f>((SUM(E2:E3)/2)/B3)</f>
        <v>8.5531330052763723E-3</v>
      </c>
      <c r="H2" s="24" t="s">
        <v>3154</v>
      </c>
      <c r="I2" s="24" t="s">
        <v>3155</v>
      </c>
      <c r="J2" s="24" t="s">
        <v>3156</v>
      </c>
      <c r="K2" s="24"/>
      <c r="L2" s="24" t="s">
        <v>3154</v>
      </c>
      <c r="M2" s="24"/>
      <c r="N2" s="24"/>
      <c r="O2" s="24"/>
      <c r="P2" s="24">
        <v>1</v>
      </c>
      <c r="Q2" s="24">
        <v>2</v>
      </c>
      <c r="R2" s="24">
        <v>3</v>
      </c>
      <c r="S2" s="24">
        <v>5</v>
      </c>
      <c r="T2" s="24">
        <v>10</v>
      </c>
    </row>
    <row r="3" spans="1:20" x14ac:dyDescent="0.3">
      <c r="A3" s="19">
        <v>44319</v>
      </c>
      <c r="B3" s="20">
        <v>32341.95</v>
      </c>
      <c r="C3" s="20">
        <v>32557.85</v>
      </c>
      <c r="D3" s="20">
        <v>31926.35</v>
      </c>
      <c r="E3">
        <f t="shared" si="0"/>
        <v>215.89999999999782</v>
      </c>
      <c r="F3" s="15">
        <f t="shared" ref="F3:F66" si="1">((SUM(E3:E4)/2)/B4)</f>
        <v>8.4371715731870293E-3</v>
      </c>
      <c r="H3" s="24">
        <v>10</v>
      </c>
      <c r="I3" s="24">
        <v>2500</v>
      </c>
      <c r="J3" s="29">
        <v>8.2561252390859277E-3</v>
      </c>
      <c r="K3" s="24"/>
      <c r="L3" s="24" t="s">
        <v>3155</v>
      </c>
      <c r="M3" s="24">
        <v>5</v>
      </c>
      <c r="N3" s="24">
        <v>20</v>
      </c>
      <c r="O3" s="24">
        <v>60</v>
      </c>
      <c r="P3" s="24">
        <v>250</v>
      </c>
      <c r="Q3" s="24">
        <v>500</v>
      </c>
      <c r="R3" s="24">
        <v>750</v>
      </c>
      <c r="S3" s="24">
        <v>1250</v>
      </c>
      <c r="T3" s="24">
        <v>2500</v>
      </c>
    </row>
    <row r="4" spans="1:20" x14ac:dyDescent="0.3">
      <c r="A4" s="26">
        <v>44316</v>
      </c>
      <c r="B4" s="27">
        <v>33112.400000000001</v>
      </c>
      <c r="C4" s="27">
        <v>33455.25</v>
      </c>
      <c r="D4" s="27">
        <v>32663.4</v>
      </c>
      <c r="E4">
        <f t="shared" si="0"/>
        <v>342.84999999999854</v>
      </c>
      <c r="F4" s="15">
        <f t="shared" si="1"/>
        <v>1.0740643509450882E-2</v>
      </c>
      <c r="H4" s="24">
        <v>5</v>
      </c>
      <c r="I4" s="24">
        <v>1250</v>
      </c>
      <c r="J4" s="29">
        <v>7.6637066741738818E-3</v>
      </c>
      <c r="K4" s="24"/>
      <c r="L4" s="24" t="s">
        <v>3156</v>
      </c>
      <c r="M4" s="29">
        <f>AVERAGE(F2:F7)</f>
        <v>1.3996599260418857E-2</v>
      </c>
      <c r="N4" s="29">
        <f>AVERAGE(F2:F21)</f>
        <v>1.252016566106921E-2</v>
      </c>
      <c r="O4" s="29">
        <f>AVERAGE(F2:F61)</f>
        <v>1.0915887230292519E-2</v>
      </c>
      <c r="P4" s="29">
        <f>AVERAGE(F2:F251)</f>
        <v>1.1477643368842851E-2</v>
      </c>
      <c r="Q4" s="29">
        <f>AVERAGE(F2:F501)</f>
        <v>1.0663660297017812E-2</v>
      </c>
      <c r="R4" s="29">
        <f>AVERAGE(F2:F751)</f>
        <v>9.0199446201838975E-3</v>
      </c>
      <c r="S4" s="29">
        <f>AVERAGE(F2:F1251)</f>
        <v>7.6637066741738818E-3</v>
      </c>
      <c r="T4" s="29">
        <f>AVERAGE(F2:F2501)</f>
        <v>8.2561252390859277E-3</v>
      </c>
    </row>
    <row r="5" spans="1:20" x14ac:dyDescent="0.3">
      <c r="A5" s="19">
        <v>44315</v>
      </c>
      <c r="B5" s="20">
        <v>33901.599999999999</v>
      </c>
      <c r="C5" s="20">
        <v>34287</v>
      </c>
      <c r="D5" s="20">
        <v>33304.6</v>
      </c>
      <c r="E5">
        <f t="shared" si="0"/>
        <v>385.40000000000146</v>
      </c>
      <c r="F5" s="15">
        <f t="shared" si="1"/>
        <v>1.9741065859335754E-2</v>
      </c>
      <c r="H5" s="24">
        <v>3</v>
      </c>
      <c r="I5" s="24">
        <v>750</v>
      </c>
      <c r="J5" s="29">
        <v>9.0199446201838975E-3</v>
      </c>
      <c r="K5" s="24"/>
    </row>
    <row r="6" spans="1:20" x14ac:dyDescent="0.3">
      <c r="A6" s="26">
        <v>44314</v>
      </c>
      <c r="B6" s="27">
        <v>32865.5</v>
      </c>
      <c r="C6" s="27">
        <v>33777.699999999997</v>
      </c>
      <c r="D6" s="27">
        <v>32840.300000000003</v>
      </c>
      <c r="E6">
        <f t="shared" si="0"/>
        <v>912.19999999999709</v>
      </c>
      <c r="F6" s="15">
        <f t="shared" si="1"/>
        <v>2.3121293123108181E-2</v>
      </c>
      <c r="H6" s="24">
        <v>2</v>
      </c>
      <c r="I6" s="24">
        <v>500</v>
      </c>
      <c r="J6" s="29">
        <v>1.0663660297017812E-2</v>
      </c>
      <c r="K6" s="24"/>
      <c r="M6" t="s">
        <v>3157</v>
      </c>
    </row>
    <row r="7" spans="1:20" x14ac:dyDescent="0.3">
      <c r="A7" s="19">
        <v>44313</v>
      </c>
      <c r="B7" s="20">
        <v>32228.95</v>
      </c>
      <c r="C7" s="20">
        <v>32807.1</v>
      </c>
      <c r="D7" s="20">
        <v>32152.95</v>
      </c>
      <c r="E7">
        <f t="shared" si="0"/>
        <v>578.14999999999782</v>
      </c>
      <c r="F7" s="15">
        <f t="shared" si="1"/>
        <v>1.3386288492154928E-2</v>
      </c>
      <c r="H7" s="24">
        <v>1</v>
      </c>
      <c r="I7" s="24">
        <v>250</v>
      </c>
      <c r="J7" s="29">
        <v>1.1477643368842851E-2</v>
      </c>
      <c r="K7" s="24"/>
    </row>
    <row r="8" spans="1:20" x14ac:dyDescent="0.3">
      <c r="A8" s="26">
        <v>44312</v>
      </c>
      <c r="B8" s="27">
        <v>32316.65</v>
      </c>
      <c r="C8" s="27">
        <v>32603.7</v>
      </c>
      <c r="D8" s="27">
        <v>32144.799999999999</v>
      </c>
      <c r="E8">
        <f t="shared" si="0"/>
        <v>287.04999999999927</v>
      </c>
      <c r="F8" s="15">
        <f t="shared" si="1"/>
        <v>1.5002095863527564E-2</v>
      </c>
      <c r="H8" s="24"/>
      <c r="I8" s="24">
        <v>60</v>
      </c>
      <c r="J8" s="29">
        <v>1.0915887230292519E-2</v>
      </c>
      <c r="K8" s="24"/>
    </row>
    <row r="9" spans="1:20" x14ac:dyDescent="0.3">
      <c r="A9" s="19">
        <v>44309</v>
      </c>
      <c r="B9" s="20">
        <v>31490.6</v>
      </c>
      <c r="C9" s="20">
        <v>32148.400000000001</v>
      </c>
      <c r="D9" s="20">
        <v>31377.15</v>
      </c>
      <c r="E9">
        <f t="shared" si="0"/>
        <v>657.80000000000291</v>
      </c>
      <c r="F9" s="15">
        <f t="shared" si="1"/>
        <v>2.809823329595142E-2</v>
      </c>
      <c r="H9" s="24"/>
      <c r="I9" s="24">
        <v>20</v>
      </c>
      <c r="J9" s="29">
        <v>1.252016566106921E-2</v>
      </c>
      <c r="K9" s="24"/>
    </row>
    <row r="10" spans="1:20" x14ac:dyDescent="0.3">
      <c r="A10" s="26">
        <v>44308</v>
      </c>
      <c r="B10" s="27">
        <v>30763.5</v>
      </c>
      <c r="C10" s="27">
        <v>31834.5</v>
      </c>
      <c r="D10" s="27">
        <v>30555.25</v>
      </c>
      <c r="E10">
        <f t="shared" si="0"/>
        <v>1071</v>
      </c>
      <c r="F10" s="15">
        <f t="shared" si="1"/>
        <v>1.953976929863047E-2</v>
      </c>
      <c r="H10" s="24"/>
      <c r="I10" s="24">
        <v>5</v>
      </c>
      <c r="J10" s="29">
        <v>1.3996599260418857E-2</v>
      </c>
      <c r="K10" s="24"/>
    </row>
    <row r="11" spans="1:20" x14ac:dyDescent="0.3">
      <c r="A11" s="19">
        <v>44306</v>
      </c>
      <c r="B11" s="20">
        <v>31568.95</v>
      </c>
      <c r="C11" s="20">
        <v>31731.65</v>
      </c>
      <c r="D11" s="20">
        <v>30891</v>
      </c>
      <c r="E11">
        <f t="shared" si="0"/>
        <v>162.70000000000073</v>
      </c>
      <c r="F11" s="15">
        <f t="shared" si="1"/>
        <v>7.6395173818984211E-3</v>
      </c>
    </row>
    <row r="12" spans="1:20" x14ac:dyDescent="0.3">
      <c r="A12" s="26">
        <v>44305</v>
      </c>
      <c r="B12" s="27">
        <v>30993.45</v>
      </c>
      <c r="C12" s="27">
        <v>31304.3</v>
      </c>
      <c r="D12" s="27">
        <v>30405.65</v>
      </c>
      <c r="E12">
        <f t="shared" si="0"/>
        <v>310.84999999999854</v>
      </c>
      <c r="F12" s="15">
        <f t="shared" si="1"/>
        <v>7.3776213448087579E-3</v>
      </c>
    </row>
    <row r="13" spans="1:20" x14ac:dyDescent="0.3">
      <c r="A13" s="19">
        <v>44302</v>
      </c>
      <c r="B13" s="20">
        <v>32161.45</v>
      </c>
      <c r="C13" s="20">
        <v>32325.15</v>
      </c>
      <c r="D13" s="20">
        <v>31911.9</v>
      </c>
      <c r="E13">
        <f t="shared" si="0"/>
        <v>163.70000000000073</v>
      </c>
      <c r="F13" s="15">
        <f t="shared" si="1"/>
        <v>6.6029108242951018E-3</v>
      </c>
    </row>
    <row r="14" spans="1:20" x14ac:dyDescent="0.3">
      <c r="A14" s="26">
        <v>44301</v>
      </c>
      <c r="B14" s="27">
        <v>31929.1</v>
      </c>
      <c r="C14" s="27">
        <v>32187.05</v>
      </c>
      <c r="D14" s="27">
        <v>31406.400000000001</v>
      </c>
      <c r="E14">
        <f t="shared" si="0"/>
        <v>257.95000000000073</v>
      </c>
      <c r="F14" s="15">
        <f t="shared" si="1"/>
        <v>2.0089444627821067E-2</v>
      </c>
    </row>
    <row r="15" spans="1:20" x14ac:dyDescent="0.3">
      <c r="A15" s="19">
        <v>44299</v>
      </c>
      <c r="B15" s="20">
        <v>30901.8</v>
      </c>
      <c r="C15" s="20">
        <v>31885.45</v>
      </c>
      <c r="D15" s="20">
        <v>30722.85</v>
      </c>
      <c r="E15">
        <f t="shared" si="0"/>
        <v>983.65000000000146</v>
      </c>
      <c r="F15" s="15">
        <f t="shared" si="1"/>
        <v>1.6496037979764764E-2</v>
      </c>
    </row>
    <row r="16" spans="1:20" x14ac:dyDescent="0.3">
      <c r="A16" s="26">
        <v>44298</v>
      </c>
      <c r="B16" s="27">
        <v>31637.9</v>
      </c>
      <c r="C16" s="27">
        <v>31698.05</v>
      </c>
      <c r="D16" s="27">
        <v>30520.3</v>
      </c>
      <c r="E16">
        <f t="shared" si="0"/>
        <v>60.149999999997817</v>
      </c>
      <c r="F16" s="15">
        <f t="shared" si="1"/>
        <v>6.0575606139063112E-3</v>
      </c>
    </row>
    <row r="17" spans="1:6" x14ac:dyDescent="0.3">
      <c r="A17" s="19">
        <v>44295</v>
      </c>
      <c r="B17" s="20">
        <v>32636.9</v>
      </c>
      <c r="C17" s="20">
        <v>32972.15</v>
      </c>
      <c r="D17" s="20">
        <v>32329.95</v>
      </c>
      <c r="E17">
        <f t="shared" si="0"/>
        <v>335.25</v>
      </c>
      <c r="F17" s="15">
        <f t="shared" si="1"/>
        <v>7.3572880660671327E-3</v>
      </c>
    </row>
    <row r="18" spans="1:6" x14ac:dyDescent="0.3">
      <c r="A18" s="26">
        <v>44294</v>
      </c>
      <c r="B18" s="27">
        <v>33154.199999999997</v>
      </c>
      <c r="C18" s="27">
        <v>33306.800000000003</v>
      </c>
      <c r="D18" s="27">
        <v>32704.75</v>
      </c>
      <c r="E18">
        <f t="shared" si="0"/>
        <v>152.60000000000582</v>
      </c>
      <c r="F18" s="15">
        <f t="shared" si="1"/>
        <v>1.2520865547484333E-2</v>
      </c>
    </row>
    <row r="19" spans="1:6" x14ac:dyDescent="0.3">
      <c r="A19" s="19">
        <v>44293</v>
      </c>
      <c r="B19" s="20">
        <v>32529.7</v>
      </c>
      <c r="C19" s="20">
        <v>33191.699999999997</v>
      </c>
      <c r="D19" s="20">
        <v>32141.55</v>
      </c>
      <c r="E19">
        <f t="shared" si="0"/>
        <v>661.99999999999636</v>
      </c>
      <c r="F19" s="15">
        <f t="shared" si="1"/>
        <v>1.1453518311198417E-2</v>
      </c>
    </row>
    <row r="20" spans="1:6" x14ac:dyDescent="0.3">
      <c r="A20" s="26">
        <v>44292</v>
      </c>
      <c r="B20" s="27">
        <v>32915.65</v>
      </c>
      <c r="C20" s="27">
        <v>33007.65</v>
      </c>
      <c r="D20" s="27">
        <v>32338.400000000001</v>
      </c>
      <c r="E20">
        <f t="shared" si="0"/>
        <v>92</v>
      </c>
      <c r="F20" s="15">
        <f t="shared" si="1"/>
        <v>2.0892058194634713E-3</v>
      </c>
    </row>
    <row r="21" spans="1:6" x14ac:dyDescent="0.3">
      <c r="A21" s="19">
        <v>44291</v>
      </c>
      <c r="B21" s="20">
        <v>33649.15</v>
      </c>
      <c r="C21" s="20">
        <v>33697.75</v>
      </c>
      <c r="D21" s="20">
        <v>32330.15</v>
      </c>
      <c r="E21">
        <f t="shared" si="0"/>
        <v>48.599999999998545</v>
      </c>
      <c r="F21" s="15">
        <f t="shared" si="1"/>
        <v>6.0996486840538284E-3</v>
      </c>
    </row>
    <row r="22" spans="1:6" x14ac:dyDescent="0.3">
      <c r="A22" s="26">
        <v>44287</v>
      </c>
      <c r="B22" s="27">
        <v>33588</v>
      </c>
      <c r="C22" s="27">
        <v>33949.15</v>
      </c>
      <c r="D22" s="27">
        <v>33208.75</v>
      </c>
      <c r="E22">
        <f t="shared" si="0"/>
        <v>361.15000000000146</v>
      </c>
      <c r="F22" s="15">
        <f t="shared" si="1"/>
        <v>5.4709342273609948E-3</v>
      </c>
    </row>
    <row r="23" spans="1:6" x14ac:dyDescent="0.3">
      <c r="A23" s="19">
        <v>44286</v>
      </c>
      <c r="B23" s="20">
        <v>33764.800000000003</v>
      </c>
      <c r="C23" s="20">
        <v>33773.1</v>
      </c>
      <c r="D23" s="20">
        <v>33151.800000000003</v>
      </c>
      <c r="E23">
        <f t="shared" si="0"/>
        <v>8.2999999999956344</v>
      </c>
      <c r="F23" s="15">
        <f t="shared" si="1"/>
        <v>5.699683780591879E-3</v>
      </c>
    </row>
    <row r="24" spans="1:6" x14ac:dyDescent="0.3">
      <c r="A24" s="26">
        <v>44285</v>
      </c>
      <c r="B24" s="27">
        <v>33615.9</v>
      </c>
      <c r="C24" s="27">
        <v>33990.800000000003</v>
      </c>
      <c r="D24" s="27">
        <v>33564.550000000003</v>
      </c>
      <c r="E24">
        <f t="shared" si="0"/>
        <v>374.90000000000146</v>
      </c>
      <c r="F24" s="15">
        <f t="shared" si="1"/>
        <v>5.6613514933023454E-3</v>
      </c>
    </row>
    <row r="25" spans="1:6" x14ac:dyDescent="0.3">
      <c r="A25" s="19">
        <v>44281</v>
      </c>
      <c r="B25" s="20">
        <v>33605.050000000003</v>
      </c>
      <c r="C25" s="20">
        <v>33610.65</v>
      </c>
      <c r="D25" s="20">
        <v>33166.1</v>
      </c>
      <c r="E25">
        <f t="shared" si="0"/>
        <v>5.5999999999985448</v>
      </c>
      <c r="F25" s="15">
        <f t="shared" si="1"/>
        <v>2.0197033280222616E-3</v>
      </c>
    </row>
    <row r="26" spans="1:6" x14ac:dyDescent="0.3">
      <c r="A26" s="26">
        <v>44280</v>
      </c>
      <c r="B26" s="27">
        <v>33420.75</v>
      </c>
      <c r="C26" s="27">
        <v>33550.15</v>
      </c>
      <c r="D26" s="27">
        <v>32415.25</v>
      </c>
      <c r="E26">
        <f t="shared" si="0"/>
        <v>129.40000000000146</v>
      </c>
      <c r="F26" s="15">
        <f t="shared" si="1"/>
        <v>3.0292346591060822E-3</v>
      </c>
    </row>
    <row r="27" spans="1:6" x14ac:dyDescent="0.3">
      <c r="A27" s="19">
        <v>44279</v>
      </c>
      <c r="B27" s="20">
        <v>33894.699999999997</v>
      </c>
      <c r="C27" s="20">
        <v>33970.65</v>
      </c>
      <c r="D27" s="20">
        <v>33203.4</v>
      </c>
      <c r="E27">
        <f t="shared" si="0"/>
        <v>75.950000000004366</v>
      </c>
      <c r="F27" s="15">
        <f t="shared" si="1"/>
        <v>1.0193952521560721E-2</v>
      </c>
    </row>
    <row r="28" spans="1:6" x14ac:dyDescent="0.3">
      <c r="A28" s="26">
        <v>44278</v>
      </c>
      <c r="B28" s="27">
        <v>33747.949999999997</v>
      </c>
      <c r="C28" s="27">
        <v>34360.050000000003</v>
      </c>
      <c r="D28" s="27">
        <v>33622</v>
      </c>
      <c r="E28">
        <f t="shared" si="0"/>
        <v>612.10000000000582</v>
      </c>
      <c r="F28" s="15">
        <f t="shared" si="1"/>
        <v>9.8655261027212459E-3</v>
      </c>
    </row>
    <row r="29" spans="1:6" x14ac:dyDescent="0.3">
      <c r="A29" s="19">
        <v>44277</v>
      </c>
      <c r="B29" s="20">
        <v>34088.400000000001</v>
      </c>
      <c r="C29" s="20">
        <v>34148.9</v>
      </c>
      <c r="D29" s="20">
        <v>33389.15</v>
      </c>
      <c r="E29">
        <f t="shared" si="0"/>
        <v>60.5</v>
      </c>
      <c r="F29" s="15">
        <f t="shared" si="1"/>
        <v>1.2287736972468323E-2</v>
      </c>
    </row>
    <row r="30" spans="1:6" x14ac:dyDescent="0.3">
      <c r="A30" s="26">
        <v>44274</v>
      </c>
      <c r="B30" s="27">
        <v>33590.400000000001</v>
      </c>
      <c r="C30" s="27">
        <v>34355.4</v>
      </c>
      <c r="D30" s="27">
        <v>33361</v>
      </c>
      <c r="E30">
        <f t="shared" si="0"/>
        <v>765</v>
      </c>
      <c r="F30" s="15">
        <f t="shared" si="1"/>
        <v>1.3698937170125059E-2</v>
      </c>
    </row>
    <row r="31" spans="1:6" x14ac:dyDescent="0.3">
      <c r="A31" s="19">
        <v>44273</v>
      </c>
      <c r="B31" s="20">
        <v>34577.5</v>
      </c>
      <c r="C31" s="20">
        <v>34759.85</v>
      </c>
      <c r="D31" s="20">
        <v>33597.550000000003</v>
      </c>
      <c r="E31">
        <f t="shared" si="0"/>
        <v>182.34999999999854</v>
      </c>
      <c r="F31" s="15">
        <f t="shared" si="1"/>
        <v>5.411824363523267E-3</v>
      </c>
    </row>
    <row r="32" spans="1:6" x14ac:dyDescent="0.3">
      <c r="A32" s="26">
        <v>44272</v>
      </c>
      <c r="B32" s="27">
        <v>34905.050000000003</v>
      </c>
      <c r="C32" s="27">
        <v>35100.5</v>
      </c>
      <c r="D32" s="27">
        <v>34126.85</v>
      </c>
      <c r="E32">
        <f t="shared" si="0"/>
        <v>195.44999999999709</v>
      </c>
      <c r="F32" s="15">
        <f t="shared" si="1"/>
        <v>3.5146526363430642E-3</v>
      </c>
    </row>
    <row r="33" spans="1:6" x14ac:dyDescent="0.3">
      <c r="A33" s="19">
        <v>44271</v>
      </c>
      <c r="B33" s="20">
        <v>35352</v>
      </c>
      <c r="C33" s="20">
        <v>35405.050000000003</v>
      </c>
      <c r="D33" s="20">
        <v>34744.6</v>
      </c>
      <c r="E33">
        <f t="shared" si="0"/>
        <v>53.05000000000291</v>
      </c>
      <c r="F33" s="15">
        <f t="shared" si="1"/>
        <v>7.4625291010505088E-4</v>
      </c>
    </row>
    <row r="34" spans="1:6" x14ac:dyDescent="0.3">
      <c r="A34" s="26">
        <v>44270</v>
      </c>
      <c r="B34" s="27">
        <v>35544.25</v>
      </c>
      <c r="C34" s="27">
        <v>35544.25</v>
      </c>
      <c r="D34" s="27">
        <v>34430.65</v>
      </c>
      <c r="E34">
        <f t="shared" si="0"/>
        <v>0</v>
      </c>
      <c r="F34" s="15">
        <f t="shared" si="1"/>
        <v>0</v>
      </c>
    </row>
    <row r="35" spans="1:6" x14ac:dyDescent="0.3">
      <c r="A35" s="19">
        <v>44267</v>
      </c>
      <c r="B35" s="20">
        <v>36497.35</v>
      </c>
      <c r="C35" s="20">
        <v>36497.35</v>
      </c>
      <c r="D35" s="20">
        <v>35188.050000000003</v>
      </c>
      <c r="E35">
        <f t="shared" si="0"/>
        <v>0</v>
      </c>
      <c r="F35" s="15">
        <f t="shared" si="1"/>
        <v>8.9512561526907709E-4</v>
      </c>
    </row>
    <row r="36" spans="1:6" x14ac:dyDescent="0.3">
      <c r="A36" s="26">
        <v>44265</v>
      </c>
      <c r="B36" s="27">
        <v>36112.25</v>
      </c>
      <c r="C36" s="27">
        <v>36176.9</v>
      </c>
      <c r="D36" s="27">
        <v>35764.35</v>
      </c>
      <c r="E36">
        <f t="shared" si="0"/>
        <v>64.650000000001455</v>
      </c>
      <c r="F36" s="15">
        <f t="shared" si="1"/>
        <v>6.1131353641835509E-3</v>
      </c>
    </row>
    <row r="37" spans="1:6" x14ac:dyDescent="0.3">
      <c r="A37" s="19">
        <v>44264</v>
      </c>
      <c r="B37" s="20">
        <v>35705.9</v>
      </c>
      <c r="C37" s="20">
        <v>36077.800000000003</v>
      </c>
      <c r="D37" s="20">
        <v>35544.949999999997</v>
      </c>
      <c r="E37">
        <f t="shared" si="0"/>
        <v>371.90000000000146</v>
      </c>
      <c r="F37" s="15">
        <f t="shared" si="1"/>
        <v>1.0387748167427904E-2</v>
      </c>
    </row>
    <row r="38" spans="1:6" x14ac:dyDescent="0.3">
      <c r="A38" s="26">
        <v>44263</v>
      </c>
      <c r="B38" s="27">
        <v>35462.449999999997</v>
      </c>
      <c r="C38" s="27">
        <v>35827.300000000003</v>
      </c>
      <c r="D38" s="27">
        <v>35090.75</v>
      </c>
      <c r="E38">
        <f t="shared" si="0"/>
        <v>364.85000000000582</v>
      </c>
      <c r="F38" s="15">
        <f t="shared" si="1"/>
        <v>7.3663578549573267E-3</v>
      </c>
    </row>
    <row r="39" spans="1:6" x14ac:dyDescent="0.3">
      <c r="A39" s="19">
        <v>44260</v>
      </c>
      <c r="B39" s="20">
        <v>35458.5</v>
      </c>
      <c r="C39" s="20">
        <v>35616.050000000003</v>
      </c>
      <c r="D39" s="20">
        <v>34893.25</v>
      </c>
      <c r="E39">
        <f t="shared" si="0"/>
        <v>157.55000000000291</v>
      </c>
      <c r="F39" s="15">
        <f t="shared" si="1"/>
        <v>1.2625208534489221E-2</v>
      </c>
    </row>
    <row r="40" spans="1:6" x14ac:dyDescent="0.3">
      <c r="A40" s="26">
        <v>44259</v>
      </c>
      <c r="B40" s="27">
        <v>35575.65</v>
      </c>
      <c r="C40" s="27">
        <v>36316.400000000001</v>
      </c>
      <c r="D40" s="27">
        <v>35519.25</v>
      </c>
      <c r="E40">
        <f t="shared" si="0"/>
        <v>740.75</v>
      </c>
      <c r="F40" s="15">
        <f t="shared" si="1"/>
        <v>2.0157630728482812E-2</v>
      </c>
    </row>
    <row r="41" spans="1:6" x14ac:dyDescent="0.3">
      <c r="A41" s="19">
        <v>44258</v>
      </c>
      <c r="B41" s="20">
        <v>35754.449999999997</v>
      </c>
      <c r="C41" s="20">
        <v>36455.15</v>
      </c>
      <c r="D41" s="20">
        <v>35570.550000000003</v>
      </c>
      <c r="E41">
        <f t="shared" si="0"/>
        <v>700.70000000000437</v>
      </c>
      <c r="F41" s="15">
        <f t="shared" si="1"/>
        <v>1.3954478730559911E-2</v>
      </c>
    </row>
    <row r="42" spans="1:6" x14ac:dyDescent="0.3">
      <c r="A42" s="26">
        <v>44257</v>
      </c>
      <c r="B42" s="27">
        <v>35458.15</v>
      </c>
      <c r="C42" s="27">
        <v>35747.050000000003</v>
      </c>
      <c r="D42" s="27">
        <v>35002.449999999997</v>
      </c>
      <c r="E42">
        <f t="shared" si="0"/>
        <v>288.90000000000146</v>
      </c>
      <c r="F42" s="15">
        <f t="shared" si="1"/>
        <v>7.0072157006862337E-3</v>
      </c>
    </row>
    <row r="43" spans="1:6" x14ac:dyDescent="0.3">
      <c r="A43" s="19">
        <v>44256</v>
      </c>
      <c r="B43" s="20">
        <v>35374.25</v>
      </c>
      <c r="C43" s="20">
        <v>35581.1</v>
      </c>
      <c r="D43" s="20">
        <v>34983.75</v>
      </c>
      <c r="E43">
        <f t="shared" si="0"/>
        <v>206.84999999999854</v>
      </c>
      <c r="F43" s="15">
        <f t="shared" si="1"/>
        <v>4.2324540273943325E-3</v>
      </c>
    </row>
    <row r="44" spans="1:6" x14ac:dyDescent="0.3">
      <c r="A44" s="26">
        <v>44253</v>
      </c>
      <c r="B44" s="27">
        <v>35806.65</v>
      </c>
      <c r="C44" s="27">
        <v>35902.9</v>
      </c>
      <c r="D44" s="27">
        <v>34658.699999999997</v>
      </c>
      <c r="E44">
        <f t="shared" si="0"/>
        <v>96.25</v>
      </c>
      <c r="F44" s="15">
        <f t="shared" si="1"/>
        <v>7.6884053733153393E-3</v>
      </c>
    </row>
    <row r="45" spans="1:6" x14ac:dyDescent="0.3">
      <c r="A45" s="19">
        <v>44252</v>
      </c>
      <c r="B45" s="20">
        <v>36763.15</v>
      </c>
      <c r="C45" s="20">
        <v>37232.199999999997</v>
      </c>
      <c r="D45" s="20">
        <v>36494</v>
      </c>
      <c r="E45">
        <f t="shared" si="0"/>
        <v>469.04999999999563</v>
      </c>
      <c r="F45" s="15">
        <f t="shared" si="1"/>
        <v>2.6008794105449668E-2</v>
      </c>
    </row>
    <row r="46" spans="1:6" x14ac:dyDescent="0.3">
      <c r="A46" s="26">
        <v>44251</v>
      </c>
      <c r="B46" s="27">
        <v>35205.4</v>
      </c>
      <c r="C46" s="27">
        <v>36567.65</v>
      </c>
      <c r="D46" s="27">
        <v>35060.65</v>
      </c>
      <c r="E46">
        <f t="shared" si="0"/>
        <v>1362.25</v>
      </c>
      <c r="F46" s="15">
        <f t="shared" si="1"/>
        <v>2.1138530495448095E-2</v>
      </c>
    </row>
    <row r="47" spans="1:6" x14ac:dyDescent="0.3">
      <c r="A47" s="19">
        <v>44250</v>
      </c>
      <c r="B47" s="20">
        <v>35540.550000000003</v>
      </c>
      <c r="C47" s="20">
        <v>35680.85</v>
      </c>
      <c r="D47" s="20">
        <v>34976</v>
      </c>
      <c r="E47">
        <f t="shared" si="0"/>
        <v>140.29999999999563</v>
      </c>
      <c r="F47" s="15">
        <f t="shared" si="1"/>
        <v>5.5039401465672381E-3</v>
      </c>
    </row>
    <row r="48" spans="1:6" x14ac:dyDescent="0.3">
      <c r="A48" s="26">
        <v>44249</v>
      </c>
      <c r="B48" s="27">
        <v>35874.300000000003</v>
      </c>
      <c r="C48" s="27">
        <v>36128.9</v>
      </c>
      <c r="D48" s="27">
        <v>35097.550000000003</v>
      </c>
      <c r="E48">
        <f t="shared" si="0"/>
        <v>254.59999999999854</v>
      </c>
      <c r="F48" s="15">
        <f t="shared" si="1"/>
        <v>7.4130742297206561E-3</v>
      </c>
    </row>
    <row r="49" spans="1:6" x14ac:dyDescent="0.3">
      <c r="A49" s="19">
        <v>44246</v>
      </c>
      <c r="B49" s="20">
        <v>36371.550000000003</v>
      </c>
      <c r="C49" s="20">
        <v>36656.199999999997</v>
      </c>
      <c r="D49" s="20">
        <v>35584.6</v>
      </c>
      <c r="E49">
        <f t="shared" si="0"/>
        <v>284.64999999999418</v>
      </c>
      <c r="F49" s="15">
        <f t="shared" si="1"/>
        <v>4.1070405446394682E-3</v>
      </c>
    </row>
    <row r="50" spans="1:6" x14ac:dyDescent="0.3">
      <c r="A50" s="26">
        <v>44245</v>
      </c>
      <c r="B50" s="27">
        <v>37088.75</v>
      </c>
      <c r="C50" s="27">
        <v>37108.75</v>
      </c>
      <c r="D50" s="27">
        <v>36367.449999999997</v>
      </c>
      <c r="E50">
        <f t="shared" si="0"/>
        <v>20</v>
      </c>
      <c r="F50" s="15">
        <f t="shared" si="1"/>
        <v>4.17769582864833E-3</v>
      </c>
    </row>
    <row r="51" spans="1:6" x14ac:dyDescent="0.3">
      <c r="A51" s="19">
        <v>44244</v>
      </c>
      <c r="B51" s="20">
        <v>37041.949999999997</v>
      </c>
      <c r="C51" s="20">
        <v>37331.449999999997</v>
      </c>
      <c r="D51" s="20">
        <v>36764.25</v>
      </c>
      <c r="E51">
        <f t="shared" si="0"/>
        <v>289.5</v>
      </c>
      <c r="F51" s="15">
        <f t="shared" si="1"/>
        <v>6.7433306839216473E-3</v>
      </c>
    </row>
    <row r="52" spans="1:6" x14ac:dyDescent="0.3">
      <c r="A52" s="26">
        <v>44243</v>
      </c>
      <c r="B52" s="27">
        <v>37492.6</v>
      </c>
      <c r="C52" s="27">
        <v>37708.75</v>
      </c>
      <c r="D52" s="27">
        <v>36762.75</v>
      </c>
      <c r="E52">
        <f t="shared" si="0"/>
        <v>216.15000000000146</v>
      </c>
      <c r="F52" s="15">
        <f t="shared" si="1"/>
        <v>1.5953497674061835E-2</v>
      </c>
    </row>
    <row r="53" spans="1:6" x14ac:dyDescent="0.3">
      <c r="A53" s="19">
        <v>44242</v>
      </c>
      <c r="B53" s="20">
        <v>36501.4</v>
      </c>
      <c r="C53" s="20">
        <v>37449.9</v>
      </c>
      <c r="D53" s="20">
        <v>36405.1</v>
      </c>
      <c r="E53">
        <f t="shared" si="0"/>
        <v>948.5</v>
      </c>
      <c r="F53" s="15">
        <f t="shared" si="1"/>
        <v>2.1472384054442847E-2</v>
      </c>
    </row>
    <row r="54" spans="1:6" x14ac:dyDescent="0.3">
      <c r="A54" s="26">
        <v>44239</v>
      </c>
      <c r="B54" s="27">
        <v>35736.6</v>
      </c>
      <c r="C54" s="27">
        <v>36322.800000000003</v>
      </c>
      <c r="D54" s="27">
        <v>35700.25</v>
      </c>
      <c r="E54">
        <f t="shared" si="0"/>
        <v>586.20000000000437</v>
      </c>
      <c r="F54" s="15">
        <f t="shared" si="1"/>
        <v>1.2727234516529034E-2</v>
      </c>
    </row>
    <row r="55" spans="1:6" x14ac:dyDescent="0.3">
      <c r="A55" s="19">
        <v>44238</v>
      </c>
      <c r="B55" s="20">
        <v>35687.25</v>
      </c>
      <c r="C55" s="20">
        <v>36009.449999999997</v>
      </c>
      <c r="D55" s="20">
        <v>35573.300000000003</v>
      </c>
      <c r="E55">
        <f t="shared" si="0"/>
        <v>322.19999999999709</v>
      </c>
      <c r="F55" s="15">
        <f t="shared" si="1"/>
        <v>7.0340862901558257E-3</v>
      </c>
    </row>
    <row r="56" spans="1:6" x14ac:dyDescent="0.3">
      <c r="A56" s="26">
        <v>44237</v>
      </c>
      <c r="B56" s="27">
        <v>36042.35</v>
      </c>
      <c r="C56" s="27">
        <v>36227.199999999997</v>
      </c>
      <c r="D56" s="27">
        <v>35428.15</v>
      </c>
      <c r="E56">
        <f t="shared" si="0"/>
        <v>184.84999999999854</v>
      </c>
      <c r="F56" s="15">
        <f t="shared" si="1"/>
        <v>8.3641163876778633E-3</v>
      </c>
    </row>
    <row r="57" spans="1:6" x14ac:dyDescent="0.3">
      <c r="A57" s="19">
        <v>44236</v>
      </c>
      <c r="B57" s="20">
        <v>36058.800000000003</v>
      </c>
      <c r="C57" s="20">
        <v>36477.15</v>
      </c>
      <c r="D57" s="20">
        <v>35636.85</v>
      </c>
      <c r="E57">
        <f t="shared" si="0"/>
        <v>418.34999999999854</v>
      </c>
      <c r="F57" s="15">
        <f t="shared" si="1"/>
        <v>1.1240136553209556E-2</v>
      </c>
    </row>
    <row r="58" spans="1:6" x14ac:dyDescent="0.3">
      <c r="A58" s="26">
        <v>44235</v>
      </c>
      <c r="B58" s="27">
        <v>36073.85</v>
      </c>
      <c r="C58" s="27">
        <v>36466.449999999997</v>
      </c>
      <c r="D58" s="27">
        <v>35872.25</v>
      </c>
      <c r="E58">
        <f t="shared" si="0"/>
        <v>392.59999999999854</v>
      </c>
      <c r="F58" s="15">
        <f t="shared" si="1"/>
        <v>1.9262690139876703E-2</v>
      </c>
    </row>
    <row r="59" spans="1:6" x14ac:dyDescent="0.3">
      <c r="A59" s="19">
        <v>44232</v>
      </c>
      <c r="B59" s="20">
        <v>35634.949999999997</v>
      </c>
      <c r="C59" s="20">
        <v>36615.199999999997</v>
      </c>
      <c r="D59" s="20">
        <v>35545</v>
      </c>
      <c r="E59">
        <f t="shared" si="0"/>
        <v>980.25</v>
      </c>
      <c r="F59" s="15">
        <f t="shared" si="1"/>
        <v>2.6694048146250676E-2</v>
      </c>
    </row>
    <row r="60" spans="1:6" x14ac:dyDescent="0.3">
      <c r="A60" s="26">
        <v>44231</v>
      </c>
      <c r="B60" s="27">
        <v>34548.9</v>
      </c>
      <c r="C60" s="27">
        <v>35413.15</v>
      </c>
      <c r="D60" s="27">
        <v>34238.9</v>
      </c>
      <c r="E60">
        <f t="shared" si="0"/>
        <v>864.25</v>
      </c>
      <c r="F60" s="15">
        <f t="shared" si="1"/>
        <v>1.7604961279792629E-2</v>
      </c>
    </row>
    <row r="61" spans="1:6" x14ac:dyDescent="0.3">
      <c r="A61" s="19">
        <v>44230</v>
      </c>
      <c r="B61" s="20">
        <v>34555.599999999999</v>
      </c>
      <c r="C61" s="20">
        <v>34908.050000000003</v>
      </c>
      <c r="D61" s="20">
        <v>34011.9</v>
      </c>
      <c r="E61">
        <f t="shared" si="0"/>
        <v>352.45000000000437</v>
      </c>
      <c r="F61" s="15">
        <f t="shared" si="1"/>
        <v>2.107680925777897E-2</v>
      </c>
    </row>
    <row r="62" spans="1:6" x14ac:dyDescent="0.3">
      <c r="A62" s="26">
        <v>44229</v>
      </c>
      <c r="B62" s="27">
        <v>33589.050000000003</v>
      </c>
      <c r="C62" s="27">
        <v>34652.5</v>
      </c>
      <c r="D62" s="27">
        <v>33583.15</v>
      </c>
      <c r="E62">
        <f t="shared" si="0"/>
        <v>1063.4499999999971</v>
      </c>
      <c r="F62" s="15">
        <f t="shared" si="1"/>
        <v>5.4757904013868673E-2</v>
      </c>
    </row>
    <row r="63" spans="1:6" x14ac:dyDescent="0.3">
      <c r="A63" s="19">
        <v>44228</v>
      </c>
      <c r="B63" s="20">
        <v>30976.35</v>
      </c>
      <c r="C63" s="20">
        <v>33305.300000000003</v>
      </c>
      <c r="D63" s="20">
        <v>30906.45</v>
      </c>
      <c r="E63">
        <f t="shared" si="0"/>
        <v>2328.9500000000044</v>
      </c>
      <c r="F63" s="15">
        <f t="shared" si="1"/>
        <v>4.4628533923548909E-2</v>
      </c>
    </row>
    <row r="64" spans="1:6" x14ac:dyDescent="0.3">
      <c r="A64" s="26">
        <v>44225</v>
      </c>
      <c r="B64" s="27">
        <v>30700.65</v>
      </c>
      <c r="C64" s="27">
        <v>31111.95</v>
      </c>
      <c r="D64" s="27">
        <v>30254.55</v>
      </c>
      <c r="E64">
        <f t="shared" si="0"/>
        <v>411.29999999999927</v>
      </c>
      <c r="F64" s="15">
        <f t="shared" si="1"/>
        <v>1.7834920485839761E-2</v>
      </c>
    </row>
    <row r="65" spans="1:6" x14ac:dyDescent="0.3">
      <c r="A65" s="19">
        <v>44224</v>
      </c>
      <c r="B65" s="20">
        <v>29812.3</v>
      </c>
      <c r="C65" s="20">
        <v>30464.400000000001</v>
      </c>
      <c r="D65" s="20">
        <v>29687.7</v>
      </c>
      <c r="E65">
        <f t="shared" si="0"/>
        <v>652.10000000000218</v>
      </c>
      <c r="F65" s="15">
        <f t="shared" si="1"/>
        <v>1.1251350594261498E-2</v>
      </c>
    </row>
    <row r="66" spans="1:6" x14ac:dyDescent="0.3">
      <c r="A66" s="26">
        <v>44223</v>
      </c>
      <c r="B66" s="27">
        <v>31236.25</v>
      </c>
      <c r="C66" s="27">
        <v>31287.05</v>
      </c>
      <c r="D66" s="27">
        <v>30165.65</v>
      </c>
      <c r="E66">
        <f t="shared" ref="E66:E129" si="2">C66-B66</f>
        <v>50.799999999999272</v>
      </c>
      <c r="F66" s="15">
        <f t="shared" si="1"/>
        <v>3.8277026008381762E-3</v>
      </c>
    </row>
    <row r="67" spans="1:6" x14ac:dyDescent="0.3">
      <c r="A67" s="19">
        <v>44221</v>
      </c>
      <c r="B67" s="20">
        <v>31507.15</v>
      </c>
      <c r="C67" s="20">
        <v>31697.55</v>
      </c>
      <c r="D67" s="20">
        <v>31013.65</v>
      </c>
      <c r="E67">
        <f t="shared" si="2"/>
        <v>190.39999999999782</v>
      </c>
      <c r="F67" s="15">
        <f t="shared" ref="F67:F130" si="3">((SUM(E67:E68)/2)/B68)</f>
        <v>3.6431064572425716E-3</v>
      </c>
    </row>
    <row r="68" spans="1:6" x14ac:dyDescent="0.3">
      <c r="A68" s="26">
        <v>44218</v>
      </c>
      <c r="B68" s="27">
        <v>32088</v>
      </c>
      <c r="C68" s="27">
        <v>32131.4</v>
      </c>
      <c r="D68" s="27">
        <v>31119.9</v>
      </c>
      <c r="E68">
        <f t="shared" si="2"/>
        <v>43.400000000001455</v>
      </c>
      <c r="F68" s="15">
        <f t="shared" si="3"/>
        <v>2.3355777690879653E-3</v>
      </c>
    </row>
    <row r="69" spans="1:6" x14ac:dyDescent="0.3">
      <c r="A69" s="19">
        <v>44217</v>
      </c>
      <c r="B69" s="20">
        <v>32732.799999999999</v>
      </c>
      <c r="C69" s="20">
        <v>32842.300000000003</v>
      </c>
      <c r="D69" s="20">
        <v>31985.55</v>
      </c>
      <c r="E69">
        <f t="shared" si="2"/>
        <v>109.50000000000364</v>
      </c>
      <c r="F69" s="15">
        <f t="shared" si="3"/>
        <v>5.0634552833605847E-3</v>
      </c>
    </row>
    <row r="70" spans="1:6" x14ac:dyDescent="0.3">
      <c r="A70" s="26">
        <v>44216</v>
      </c>
      <c r="B70" s="27">
        <v>32388.95</v>
      </c>
      <c r="C70" s="27">
        <v>32607.45</v>
      </c>
      <c r="D70" s="27">
        <v>32322.9</v>
      </c>
      <c r="E70">
        <f t="shared" si="2"/>
        <v>218.5</v>
      </c>
      <c r="F70" s="15">
        <f t="shared" si="3"/>
        <v>9.3593471911828305E-3</v>
      </c>
    </row>
    <row r="71" spans="1:6" x14ac:dyDescent="0.3">
      <c r="A71" s="19">
        <v>44215</v>
      </c>
      <c r="B71" s="20">
        <v>32082.9</v>
      </c>
      <c r="C71" s="20">
        <v>32464.95</v>
      </c>
      <c r="D71" s="20">
        <v>31863.95</v>
      </c>
      <c r="E71">
        <f t="shared" si="2"/>
        <v>382.04999999999927</v>
      </c>
      <c r="F71" s="15">
        <f t="shared" si="3"/>
        <v>8.4957002523613021E-3</v>
      </c>
    </row>
    <row r="72" spans="1:6" x14ac:dyDescent="0.3">
      <c r="A72" s="26">
        <v>44214</v>
      </c>
      <c r="B72" s="27">
        <v>32275.15</v>
      </c>
      <c r="C72" s="27">
        <v>32441.5</v>
      </c>
      <c r="D72" s="27">
        <v>31650.9</v>
      </c>
      <c r="E72">
        <f t="shared" si="2"/>
        <v>166.34999999999854</v>
      </c>
      <c r="F72" s="15">
        <f t="shared" si="3"/>
        <v>3.1106866119738957E-3</v>
      </c>
    </row>
    <row r="73" spans="1:6" x14ac:dyDescent="0.3">
      <c r="A73" s="19">
        <v>44211</v>
      </c>
      <c r="B73" s="20">
        <v>32508.9</v>
      </c>
      <c r="C73" s="20">
        <v>32544.799999999999</v>
      </c>
      <c r="D73" s="20">
        <v>32044.35</v>
      </c>
      <c r="E73">
        <f t="shared" si="2"/>
        <v>35.899999999997817</v>
      </c>
      <c r="F73" s="15">
        <f t="shared" si="3"/>
        <v>3.5071187670436565E-3</v>
      </c>
    </row>
    <row r="74" spans="1:6" x14ac:dyDescent="0.3">
      <c r="A74" s="26">
        <v>44210</v>
      </c>
      <c r="B74" s="27">
        <v>32526.7</v>
      </c>
      <c r="C74" s="27">
        <v>32718.95</v>
      </c>
      <c r="D74" s="27">
        <v>32442.35</v>
      </c>
      <c r="E74">
        <f t="shared" si="2"/>
        <v>192.25</v>
      </c>
      <c r="F74" s="15">
        <f t="shared" si="3"/>
        <v>5.0565957734448677E-3</v>
      </c>
    </row>
    <row r="75" spans="1:6" x14ac:dyDescent="0.3">
      <c r="A75" s="19">
        <v>44209</v>
      </c>
      <c r="B75" s="20">
        <v>32546.6</v>
      </c>
      <c r="C75" s="20">
        <v>32683.5</v>
      </c>
      <c r="D75" s="20">
        <v>32148.25</v>
      </c>
      <c r="E75">
        <f t="shared" si="2"/>
        <v>136.90000000000146</v>
      </c>
      <c r="F75" s="15">
        <f t="shared" si="3"/>
        <v>1.0991030326636881E-2</v>
      </c>
    </row>
    <row r="76" spans="1:6" x14ac:dyDescent="0.3">
      <c r="A76" s="26">
        <v>44208</v>
      </c>
      <c r="B76" s="27">
        <v>31835.05</v>
      </c>
      <c r="C76" s="27">
        <v>32397.95</v>
      </c>
      <c r="D76" s="27">
        <v>31725.85</v>
      </c>
      <c r="E76">
        <f t="shared" si="2"/>
        <v>562.90000000000146</v>
      </c>
      <c r="F76" s="15">
        <f t="shared" si="3"/>
        <v>8.8451780187916926E-3</v>
      </c>
    </row>
    <row r="77" spans="1:6" x14ac:dyDescent="0.3">
      <c r="A77" s="19">
        <v>44207</v>
      </c>
      <c r="B77" s="20">
        <v>32280.3</v>
      </c>
      <c r="C77" s="20">
        <v>32288.45</v>
      </c>
      <c r="D77" s="20">
        <v>31836.95</v>
      </c>
      <c r="E77">
        <f t="shared" si="2"/>
        <v>8.1500000000014552</v>
      </c>
      <c r="F77" s="15">
        <f t="shared" si="3"/>
        <v>1.2616860770234511E-4</v>
      </c>
    </row>
    <row r="78" spans="1:6" x14ac:dyDescent="0.3">
      <c r="A78" s="26">
        <v>44204</v>
      </c>
      <c r="B78" s="27">
        <v>32298.05</v>
      </c>
      <c r="C78" s="27">
        <v>32298.05</v>
      </c>
      <c r="D78" s="27">
        <v>32002.95</v>
      </c>
      <c r="E78">
        <f t="shared" si="2"/>
        <v>0</v>
      </c>
      <c r="F78" s="15">
        <f t="shared" si="3"/>
        <v>7.407453516673335E-4</v>
      </c>
    </row>
    <row r="79" spans="1:6" x14ac:dyDescent="0.3">
      <c r="A79" s="19">
        <v>44203</v>
      </c>
      <c r="B79" s="20">
        <v>32129.8</v>
      </c>
      <c r="C79" s="20">
        <v>32177.4</v>
      </c>
      <c r="D79" s="20">
        <v>31911.5</v>
      </c>
      <c r="E79">
        <f t="shared" si="2"/>
        <v>47.600000000002183</v>
      </c>
      <c r="F79" s="15">
        <f t="shared" si="3"/>
        <v>2.9828878500123388E-3</v>
      </c>
    </row>
    <row r="80" spans="1:6" x14ac:dyDescent="0.3">
      <c r="A80" s="26">
        <v>44202</v>
      </c>
      <c r="B80" s="27">
        <v>31839.95</v>
      </c>
      <c r="C80" s="27">
        <v>31982.3</v>
      </c>
      <c r="D80" s="27">
        <v>31548.15</v>
      </c>
      <c r="E80">
        <f t="shared" si="2"/>
        <v>142.34999999999854</v>
      </c>
      <c r="F80" s="15">
        <f t="shared" si="3"/>
        <v>1.3995960194709618E-2</v>
      </c>
    </row>
    <row r="81" spans="1:6" x14ac:dyDescent="0.3">
      <c r="A81" s="19">
        <v>44201</v>
      </c>
      <c r="B81" s="20">
        <v>31041.1</v>
      </c>
      <c r="C81" s="20">
        <v>31767.65</v>
      </c>
      <c r="D81" s="20">
        <v>30935.55</v>
      </c>
      <c r="E81">
        <f t="shared" si="2"/>
        <v>726.55000000000291</v>
      </c>
      <c r="F81" s="15">
        <f t="shared" si="3"/>
        <v>1.1608647251164438E-2</v>
      </c>
    </row>
    <row r="82" spans="1:6" x14ac:dyDescent="0.3">
      <c r="A82" s="26">
        <v>44200</v>
      </c>
      <c r="B82" s="27">
        <v>31485.15</v>
      </c>
      <c r="C82" s="27">
        <v>31489.599999999999</v>
      </c>
      <c r="D82" s="27">
        <v>30893.65</v>
      </c>
      <c r="E82">
        <f t="shared" si="2"/>
        <v>4.4499999999970896</v>
      </c>
      <c r="F82" s="15">
        <f t="shared" si="3"/>
        <v>1.4617874385329784E-3</v>
      </c>
    </row>
    <row r="83" spans="1:6" x14ac:dyDescent="0.3">
      <c r="A83" s="19">
        <v>44197</v>
      </c>
      <c r="B83" s="20">
        <v>31297.3</v>
      </c>
      <c r="C83" s="20">
        <v>31384.35</v>
      </c>
      <c r="D83" s="20">
        <v>31188.25</v>
      </c>
      <c r="E83">
        <f t="shared" si="2"/>
        <v>87.049999999999272</v>
      </c>
      <c r="F83" s="15">
        <f t="shared" si="3"/>
        <v>3.2056914803536216E-3</v>
      </c>
    </row>
    <row r="84" spans="1:6" x14ac:dyDescent="0.3">
      <c r="A84" s="26">
        <v>44196</v>
      </c>
      <c r="B84" s="27">
        <v>31295.9</v>
      </c>
      <c r="C84" s="27">
        <v>31409.5</v>
      </c>
      <c r="D84" s="27">
        <v>31088.1</v>
      </c>
      <c r="E84">
        <f t="shared" si="2"/>
        <v>113.59999999999854</v>
      </c>
      <c r="F84" s="15">
        <f t="shared" si="3"/>
        <v>2.2879751459666084E-3</v>
      </c>
    </row>
    <row r="85" spans="1:6" x14ac:dyDescent="0.3">
      <c r="A85" s="19">
        <v>44195</v>
      </c>
      <c r="B85" s="20">
        <v>31479.8</v>
      </c>
      <c r="C85" s="20">
        <v>31510.25</v>
      </c>
      <c r="D85" s="20">
        <v>31007.15</v>
      </c>
      <c r="E85">
        <f t="shared" si="2"/>
        <v>30.450000000000728</v>
      </c>
      <c r="F85" s="15">
        <f t="shared" si="3"/>
        <v>6.1744321425230807E-3</v>
      </c>
    </row>
    <row r="86" spans="1:6" x14ac:dyDescent="0.3">
      <c r="A86" s="26">
        <v>44194</v>
      </c>
      <c r="B86" s="27">
        <v>31006.9</v>
      </c>
      <c r="C86" s="27">
        <v>31359.35</v>
      </c>
      <c r="D86" s="27">
        <v>31002.6</v>
      </c>
      <c r="E86">
        <f t="shared" si="2"/>
        <v>352.44999999999709</v>
      </c>
      <c r="F86" s="15">
        <f t="shared" si="3"/>
        <v>1.1823906986028563E-2</v>
      </c>
    </row>
    <row r="87" spans="1:6" x14ac:dyDescent="0.3">
      <c r="A87" s="19">
        <v>44193</v>
      </c>
      <c r="B87" s="20">
        <v>30558.85</v>
      </c>
      <c r="C87" s="20">
        <v>30929.05</v>
      </c>
      <c r="D87" s="20">
        <v>30538.15</v>
      </c>
      <c r="E87">
        <f t="shared" si="2"/>
        <v>370.20000000000073</v>
      </c>
      <c r="F87" s="15">
        <f t="shared" si="3"/>
        <v>1.4039801607161525E-2</v>
      </c>
    </row>
    <row r="88" spans="1:6" x14ac:dyDescent="0.3">
      <c r="A88" s="26">
        <v>44189</v>
      </c>
      <c r="B88" s="27">
        <v>30071.65</v>
      </c>
      <c r="C88" s="27">
        <v>30545.85</v>
      </c>
      <c r="D88" s="27">
        <v>30007.8</v>
      </c>
      <c r="E88">
        <f t="shared" si="2"/>
        <v>474.19999999999709</v>
      </c>
      <c r="F88" s="15">
        <f t="shared" si="3"/>
        <v>1.4459206887511287E-2</v>
      </c>
    </row>
    <row r="89" spans="1:6" x14ac:dyDescent="0.3">
      <c r="A89" s="19">
        <v>44188</v>
      </c>
      <c r="B89" s="20">
        <v>29560.75</v>
      </c>
      <c r="C89" s="20">
        <v>29941.4</v>
      </c>
      <c r="D89" s="20">
        <v>29446</v>
      </c>
      <c r="E89">
        <f t="shared" si="2"/>
        <v>380.65000000000146</v>
      </c>
      <c r="F89" s="15">
        <f t="shared" si="3"/>
        <v>8.1786709448619932E-3</v>
      </c>
    </row>
    <row r="90" spans="1:6" x14ac:dyDescent="0.3">
      <c r="A90" s="26">
        <v>44187</v>
      </c>
      <c r="B90" s="27">
        <v>29607.5</v>
      </c>
      <c r="C90" s="27">
        <v>29711.15</v>
      </c>
      <c r="D90" s="27">
        <v>28976.75</v>
      </c>
      <c r="E90">
        <f t="shared" si="2"/>
        <v>103.65000000000146</v>
      </c>
      <c r="F90" s="15">
        <f t="shared" si="3"/>
        <v>1.8850626556586555E-3</v>
      </c>
    </row>
    <row r="91" spans="1:6" x14ac:dyDescent="0.3">
      <c r="A91" s="19">
        <v>44186</v>
      </c>
      <c r="B91" s="20">
        <v>30595.8</v>
      </c>
      <c r="C91" s="20">
        <v>30607.5</v>
      </c>
      <c r="D91" s="20">
        <v>29201.200000000001</v>
      </c>
      <c r="E91">
        <f t="shared" si="2"/>
        <v>11.700000000000728</v>
      </c>
      <c r="F91" s="15">
        <f t="shared" si="3"/>
        <v>3.8746054468200605E-4</v>
      </c>
    </row>
    <row r="92" spans="1:6" x14ac:dyDescent="0.3">
      <c r="A92" s="26">
        <v>44183</v>
      </c>
      <c r="B92" s="27">
        <v>30841.85</v>
      </c>
      <c r="C92" s="27">
        <v>30854.05</v>
      </c>
      <c r="D92" s="27">
        <v>30374.5</v>
      </c>
      <c r="E92">
        <f t="shared" si="2"/>
        <v>12.200000000000728</v>
      </c>
      <c r="F92" s="15">
        <f t="shared" si="3"/>
        <v>2.6988230403492026E-3</v>
      </c>
    </row>
    <row r="93" spans="1:6" x14ac:dyDescent="0.3">
      <c r="A93" s="19">
        <v>44182</v>
      </c>
      <c r="B93" s="20">
        <v>30791.200000000001</v>
      </c>
      <c r="C93" s="20">
        <v>30945.200000000001</v>
      </c>
      <c r="D93" s="20">
        <v>30643.9</v>
      </c>
      <c r="E93">
        <f t="shared" si="2"/>
        <v>154</v>
      </c>
      <c r="F93" s="15">
        <f t="shared" si="3"/>
        <v>2.6826992579320973E-3</v>
      </c>
    </row>
    <row r="94" spans="1:6" x14ac:dyDescent="0.3">
      <c r="A94" s="26">
        <v>44181</v>
      </c>
      <c r="B94" s="27">
        <v>30920.35</v>
      </c>
      <c r="C94" s="27">
        <v>30932.25</v>
      </c>
      <c r="D94" s="27">
        <v>30587.1</v>
      </c>
      <c r="E94">
        <f t="shared" si="2"/>
        <v>11.900000000001455</v>
      </c>
      <c r="F94" s="15">
        <f t="shared" si="3"/>
        <v>2.0045186882816884E-4</v>
      </c>
    </row>
    <row r="95" spans="1:6" x14ac:dyDescent="0.3">
      <c r="A95" s="19">
        <v>44180</v>
      </c>
      <c r="B95" s="20">
        <v>30805.4</v>
      </c>
      <c r="C95" s="20">
        <v>30805.85</v>
      </c>
      <c r="D95" s="20">
        <v>30345.75</v>
      </c>
      <c r="E95">
        <f t="shared" si="2"/>
        <v>0.44999999999708962</v>
      </c>
      <c r="F95" s="15">
        <f t="shared" si="3"/>
        <v>1.8073768958341654E-3</v>
      </c>
    </row>
    <row r="96" spans="1:6" x14ac:dyDescent="0.3">
      <c r="A96" s="26">
        <v>44179</v>
      </c>
      <c r="B96" s="27">
        <v>30735.15</v>
      </c>
      <c r="C96" s="27">
        <v>30845.8</v>
      </c>
      <c r="D96" s="27">
        <v>30624.25</v>
      </c>
      <c r="E96">
        <f t="shared" si="2"/>
        <v>110.64999999999782</v>
      </c>
      <c r="F96" s="15">
        <f t="shared" si="3"/>
        <v>6.0079593392962571E-3</v>
      </c>
    </row>
    <row r="97" spans="1:6" x14ac:dyDescent="0.3">
      <c r="A97" s="19">
        <v>44176</v>
      </c>
      <c r="B97" s="20">
        <v>30555.3</v>
      </c>
      <c r="C97" s="20">
        <v>30811.8</v>
      </c>
      <c r="D97" s="20">
        <v>30328.45</v>
      </c>
      <c r="E97">
        <f t="shared" si="2"/>
        <v>256.5</v>
      </c>
      <c r="F97" s="15">
        <f t="shared" si="3"/>
        <v>5.2569376353520502E-3</v>
      </c>
    </row>
    <row r="98" spans="1:6" x14ac:dyDescent="0.3">
      <c r="A98" s="26">
        <v>44175</v>
      </c>
      <c r="B98" s="27">
        <v>30545.35</v>
      </c>
      <c r="C98" s="27">
        <v>30610</v>
      </c>
      <c r="D98" s="27">
        <v>30202.1</v>
      </c>
      <c r="E98">
        <f t="shared" si="2"/>
        <v>64.650000000001455</v>
      </c>
      <c r="F98" s="15">
        <f t="shared" si="3"/>
        <v>8.8486750475110839E-3</v>
      </c>
    </row>
    <row r="99" spans="1:6" x14ac:dyDescent="0.3">
      <c r="A99" s="19">
        <v>44174</v>
      </c>
      <c r="B99" s="20">
        <v>30335.05</v>
      </c>
      <c r="C99" s="20">
        <v>30807.25</v>
      </c>
      <c r="D99" s="20">
        <v>30326.7</v>
      </c>
      <c r="E99">
        <f t="shared" si="2"/>
        <v>472.20000000000073</v>
      </c>
      <c r="F99" s="15">
        <f t="shared" si="3"/>
        <v>8.839846470166975E-3</v>
      </c>
    </row>
    <row r="100" spans="1:6" x14ac:dyDescent="0.3">
      <c r="A100" s="26">
        <v>44173</v>
      </c>
      <c r="B100" s="27">
        <v>30300.3</v>
      </c>
      <c r="C100" s="27">
        <v>30363.8</v>
      </c>
      <c r="D100" s="27">
        <v>30025.200000000001</v>
      </c>
      <c r="E100">
        <f t="shared" si="2"/>
        <v>63.5</v>
      </c>
      <c r="F100" s="15">
        <f t="shared" si="3"/>
        <v>5.9060094602596284E-3</v>
      </c>
    </row>
    <row r="101" spans="1:6" x14ac:dyDescent="0.3">
      <c r="A101" s="19">
        <v>44172</v>
      </c>
      <c r="B101" s="20">
        <v>30062.6</v>
      </c>
      <c r="C101" s="20">
        <v>30354.2</v>
      </c>
      <c r="D101" s="20">
        <v>29950.6</v>
      </c>
      <c r="E101">
        <f t="shared" si="2"/>
        <v>291.60000000000218</v>
      </c>
      <c r="F101" s="15">
        <f t="shared" si="3"/>
        <v>1.4886688713506055E-2</v>
      </c>
    </row>
    <row r="102" spans="1:6" x14ac:dyDescent="0.3">
      <c r="A102" s="26">
        <v>44169</v>
      </c>
      <c r="B102" s="27">
        <v>29573.4</v>
      </c>
      <c r="C102" s="27">
        <v>30162.3</v>
      </c>
      <c r="D102" s="27">
        <v>29473.5</v>
      </c>
      <c r="E102">
        <f t="shared" si="2"/>
        <v>588.89999999999782</v>
      </c>
      <c r="F102" s="15">
        <f t="shared" si="3"/>
        <v>1.1318952265304071E-2</v>
      </c>
    </row>
    <row r="103" spans="1:6" x14ac:dyDescent="0.3">
      <c r="A103" s="19">
        <v>44168</v>
      </c>
      <c r="B103" s="20">
        <v>29728.9</v>
      </c>
      <c r="C103" s="20">
        <v>29813</v>
      </c>
      <c r="D103" s="20">
        <v>29379.4</v>
      </c>
      <c r="E103">
        <f t="shared" si="2"/>
        <v>84.099999999998545</v>
      </c>
      <c r="F103" s="15">
        <f t="shared" si="3"/>
        <v>1.5672748328965016E-3</v>
      </c>
    </row>
    <row r="104" spans="1:6" x14ac:dyDescent="0.3">
      <c r="A104" s="26">
        <v>44167</v>
      </c>
      <c r="B104" s="27">
        <v>29876.7</v>
      </c>
      <c r="C104" s="27">
        <v>29886.25</v>
      </c>
      <c r="D104" s="27">
        <v>29149.9</v>
      </c>
      <c r="E104">
        <f t="shared" si="2"/>
        <v>9.5499999999992724</v>
      </c>
      <c r="F104" s="15">
        <f t="shared" si="3"/>
        <v>1.4156569988741758E-3</v>
      </c>
    </row>
    <row r="105" spans="1:6" x14ac:dyDescent="0.3">
      <c r="A105" s="19">
        <v>44166</v>
      </c>
      <c r="B105" s="20">
        <v>29844.799999999999</v>
      </c>
      <c r="C105" s="20">
        <v>29919.75</v>
      </c>
      <c r="D105" s="20">
        <v>29511</v>
      </c>
      <c r="E105">
        <f t="shared" si="2"/>
        <v>74.950000000000728</v>
      </c>
      <c r="F105" s="15">
        <f t="shared" si="3"/>
        <v>2.8661130241036943E-3</v>
      </c>
    </row>
    <row r="106" spans="1:6" x14ac:dyDescent="0.3">
      <c r="A106" s="26">
        <v>44162</v>
      </c>
      <c r="B106" s="27">
        <v>29622</v>
      </c>
      <c r="C106" s="27">
        <v>29716.85</v>
      </c>
      <c r="D106" s="27">
        <v>29368.7</v>
      </c>
      <c r="E106">
        <f t="shared" si="2"/>
        <v>94.849999999998545</v>
      </c>
      <c r="F106" s="15">
        <f t="shared" si="3"/>
        <v>5.9149688121373405E-3</v>
      </c>
    </row>
    <row r="107" spans="1:6" x14ac:dyDescent="0.3">
      <c r="A107" s="19">
        <v>44161</v>
      </c>
      <c r="B107" s="20">
        <v>29370.400000000001</v>
      </c>
      <c r="C107" s="20">
        <v>29623</v>
      </c>
      <c r="D107" s="20">
        <v>28923.1</v>
      </c>
      <c r="E107">
        <f t="shared" si="2"/>
        <v>252.59999999999854</v>
      </c>
      <c r="F107" s="15">
        <f t="shared" si="3"/>
        <v>7.13728977846165E-3</v>
      </c>
    </row>
    <row r="108" spans="1:6" x14ac:dyDescent="0.3">
      <c r="A108" s="26">
        <v>44160</v>
      </c>
      <c r="B108" s="27">
        <v>30021.9</v>
      </c>
      <c r="C108" s="27">
        <v>30197.85</v>
      </c>
      <c r="D108" s="27">
        <v>29132.3</v>
      </c>
      <c r="E108">
        <f t="shared" si="2"/>
        <v>175.94999999999709</v>
      </c>
      <c r="F108" s="15">
        <f t="shared" si="3"/>
        <v>1.2611222732491352E-2</v>
      </c>
    </row>
    <row r="109" spans="1:6" x14ac:dyDescent="0.3">
      <c r="A109" s="19">
        <v>44159</v>
      </c>
      <c r="B109" s="20">
        <v>29265.599999999999</v>
      </c>
      <c r="C109" s="20">
        <v>29827.8</v>
      </c>
      <c r="D109" s="20">
        <v>29206.75</v>
      </c>
      <c r="E109">
        <f t="shared" si="2"/>
        <v>562.20000000000073</v>
      </c>
      <c r="F109" s="15">
        <f t="shared" si="3"/>
        <v>1.0561346524965357E-2</v>
      </c>
    </row>
    <row r="110" spans="1:6" x14ac:dyDescent="0.3">
      <c r="A110" s="26">
        <v>44158</v>
      </c>
      <c r="B110" s="27">
        <v>29432.799999999999</v>
      </c>
      <c r="C110" s="27">
        <v>29492.3</v>
      </c>
      <c r="D110" s="27">
        <v>28852.9</v>
      </c>
      <c r="E110">
        <f t="shared" si="2"/>
        <v>59.5</v>
      </c>
      <c r="F110" s="15">
        <f t="shared" si="3"/>
        <v>9.165997079737016E-3</v>
      </c>
    </row>
    <row r="111" spans="1:6" x14ac:dyDescent="0.3">
      <c r="A111" s="19">
        <v>44155</v>
      </c>
      <c r="B111" s="20">
        <v>28935.75</v>
      </c>
      <c r="C111" s="20">
        <v>29406.7</v>
      </c>
      <c r="D111" s="20">
        <v>28580.9</v>
      </c>
      <c r="E111">
        <f t="shared" si="2"/>
        <v>470.95000000000073</v>
      </c>
      <c r="F111" s="15">
        <f t="shared" si="3"/>
        <v>1.3574733982650054E-2</v>
      </c>
    </row>
    <row r="112" spans="1:6" x14ac:dyDescent="0.3">
      <c r="A112" s="26">
        <v>44154</v>
      </c>
      <c r="B112" s="27">
        <v>29302.6</v>
      </c>
      <c r="C112" s="27">
        <v>29627.200000000001</v>
      </c>
      <c r="D112" s="27">
        <v>28819.55</v>
      </c>
      <c r="E112">
        <f t="shared" si="2"/>
        <v>324.60000000000218</v>
      </c>
      <c r="F112" s="15">
        <f t="shared" si="3"/>
        <v>1.720237461307756E-2</v>
      </c>
    </row>
    <row r="113" spans="1:6" x14ac:dyDescent="0.3">
      <c r="A113" s="19">
        <v>44153</v>
      </c>
      <c r="B113" s="20">
        <v>29107.9</v>
      </c>
      <c r="C113" s="20">
        <v>29784.75</v>
      </c>
      <c r="D113" s="20">
        <v>29056.75</v>
      </c>
      <c r="E113">
        <f t="shared" si="2"/>
        <v>676.84999999999854</v>
      </c>
      <c r="F113" s="15">
        <f t="shared" si="3"/>
        <v>1.9516536568000044E-2</v>
      </c>
    </row>
    <row r="114" spans="1:6" x14ac:dyDescent="0.3">
      <c r="A114" s="26">
        <v>44152</v>
      </c>
      <c r="B114" s="27">
        <v>28792.25</v>
      </c>
      <c r="C114" s="27">
        <v>29239.25</v>
      </c>
      <c r="D114" s="27">
        <v>28722.9</v>
      </c>
      <c r="E114">
        <f t="shared" si="2"/>
        <v>447</v>
      </c>
      <c r="F114" s="15">
        <f t="shared" si="3"/>
        <v>1.5277298487656819E-2</v>
      </c>
    </row>
    <row r="115" spans="1:6" x14ac:dyDescent="0.3">
      <c r="A115" s="19">
        <v>44148</v>
      </c>
      <c r="B115" s="20">
        <v>28108.7</v>
      </c>
      <c r="C115" s="20">
        <v>28520.55</v>
      </c>
      <c r="D115" s="20">
        <v>27703.3</v>
      </c>
      <c r="E115">
        <f t="shared" si="2"/>
        <v>411.84999999999854</v>
      </c>
      <c r="F115" s="15">
        <f t="shared" si="3"/>
        <v>7.8753219539878638E-3</v>
      </c>
    </row>
    <row r="116" spans="1:6" x14ac:dyDescent="0.3">
      <c r="A116" s="26">
        <v>44147</v>
      </c>
      <c r="B116" s="27">
        <v>28633.75</v>
      </c>
      <c r="C116" s="27">
        <v>28672.9</v>
      </c>
      <c r="D116" s="27">
        <v>28066.05</v>
      </c>
      <c r="E116">
        <f t="shared" si="2"/>
        <v>39.150000000001455</v>
      </c>
      <c r="F116" s="15">
        <f t="shared" si="3"/>
        <v>6.2149224310116E-3</v>
      </c>
    </row>
    <row r="117" spans="1:6" x14ac:dyDescent="0.3">
      <c r="A117" s="19">
        <v>44146</v>
      </c>
      <c r="B117" s="20">
        <v>28713.15</v>
      </c>
      <c r="C117" s="20">
        <v>29030.9</v>
      </c>
      <c r="D117" s="20">
        <v>28211.1</v>
      </c>
      <c r="E117">
        <f t="shared" si="2"/>
        <v>317.75</v>
      </c>
      <c r="F117" s="15">
        <f t="shared" si="3"/>
        <v>1.9272845936707018E-2</v>
      </c>
    </row>
    <row r="118" spans="1:6" x14ac:dyDescent="0.3">
      <c r="A118" s="26">
        <v>44145</v>
      </c>
      <c r="B118" s="27">
        <v>28039.45</v>
      </c>
      <c r="C118" s="27">
        <v>28802.5</v>
      </c>
      <c r="D118" s="27">
        <v>27916.9</v>
      </c>
      <c r="E118">
        <f t="shared" si="2"/>
        <v>763.04999999999927</v>
      </c>
      <c r="F118" s="15">
        <f t="shared" si="3"/>
        <v>2.3424680543173482E-2</v>
      </c>
    </row>
    <row r="119" spans="1:6" x14ac:dyDescent="0.3">
      <c r="A119" s="19">
        <v>44144</v>
      </c>
      <c r="B119" s="20">
        <v>27088.95</v>
      </c>
      <c r="C119" s="20">
        <v>27595</v>
      </c>
      <c r="D119" s="20">
        <v>27068.95</v>
      </c>
      <c r="E119">
        <f t="shared" si="2"/>
        <v>506.04999999999927</v>
      </c>
      <c r="F119" s="15">
        <f t="shared" si="3"/>
        <v>2.0655322161368068E-2</v>
      </c>
    </row>
    <row r="120" spans="1:6" x14ac:dyDescent="0.3">
      <c r="A120" s="26">
        <v>44141</v>
      </c>
      <c r="B120" s="27">
        <v>26274.1</v>
      </c>
      <c r="C120" s="27">
        <v>26853.45</v>
      </c>
      <c r="D120" s="27">
        <v>26135.3</v>
      </c>
      <c r="E120">
        <f t="shared" si="2"/>
        <v>579.35000000000218</v>
      </c>
      <c r="F120" s="15">
        <f t="shared" si="3"/>
        <v>1.4895051729144132E-2</v>
      </c>
    </row>
    <row r="121" spans="1:6" x14ac:dyDescent="0.3">
      <c r="A121" s="19">
        <v>44140</v>
      </c>
      <c r="B121" s="20">
        <v>26174.799999999999</v>
      </c>
      <c r="C121" s="20">
        <v>26375.200000000001</v>
      </c>
      <c r="D121" s="20">
        <v>26000.05</v>
      </c>
      <c r="E121">
        <f t="shared" si="2"/>
        <v>200.40000000000146</v>
      </c>
      <c r="F121" s="15">
        <f t="shared" si="3"/>
        <v>1.0803831704160844E-2</v>
      </c>
    </row>
    <row r="122" spans="1:6" x14ac:dyDescent="0.3">
      <c r="A122" s="26">
        <v>44139</v>
      </c>
      <c r="B122" s="27">
        <v>25539.55</v>
      </c>
      <c r="C122" s="27">
        <v>25891</v>
      </c>
      <c r="D122" s="27">
        <v>25142</v>
      </c>
      <c r="E122">
        <f t="shared" si="2"/>
        <v>351.45000000000073</v>
      </c>
      <c r="F122" s="15">
        <f t="shared" si="3"/>
        <v>1.9996614624820802E-2</v>
      </c>
    </row>
    <row r="123" spans="1:6" x14ac:dyDescent="0.3">
      <c r="A123" s="19">
        <v>44138</v>
      </c>
      <c r="B123" s="20">
        <v>25108</v>
      </c>
      <c r="C123" s="20">
        <v>25760.7</v>
      </c>
      <c r="D123" s="20">
        <v>25085.7</v>
      </c>
      <c r="E123">
        <f t="shared" si="2"/>
        <v>652.70000000000073</v>
      </c>
      <c r="F123" s="15">
        <f t="shared" si="3"/>
        <v>2.922117894253029E-2</v>
      </c>
    </row>
    <row r="124" spans="1:6" x14ac:dyDescent="0.3">
      <c r="A124" s="26">
        <v>44137</v>
      </c>
      <c r="B124" s="27">
        <v>24367.599999999999</v>
      </c>
      <c r="C124" s="27">
        <v>25139</v>
      </c>
      <c r="D124" s="27">
        <v>24120.6</v>
      </c>
      <c r="E124">
        <f t="shared" si="2"/>
        <v>771.40000000000146</v>
      </c>
      <c r="F124" s="15">
        <f t="shared" si="3"/>
        <v>1.9896098612918526E-2</v>
      </c>
    </row>
    <row r="125" spans="1:6" x14ac:dyDescent="0.3">
      <c r="A125" s="19">
        <v>44134</v>
      </c>
      <c r="B125" s="20">
        <v>24090.15</v>
      </c>
      <c r="C125" s="20">
        <v>24277.35</v>
      </c>
      <c r="D125" s="20">
        <v>23612.7</v>
      </c>
      <c r="E125">
        <f t="shared" si="2"/>
        <v>187.19999999999709</v>
      </c>
      <c r="F125" s="15">
        <f t="shared" si="3"/>
        <v>9.6162237413509183E-3</v>
      </c>
    </row>
    <row r="126" spans="1:6" x14ac:dyDescent="0.3">
      <c r="A126" s="26">
        <v>44133</v>
      </c>
      <c r="B126" s="27">
        <v>24063.5</v>
      </c>
      <c r="C126" s="27">
        <v>24339.1</v>
      </c>
      <c r="D126" s="27">
        <v>23822.05</v>
      </c>
      <c r="E126">
        <f t="shared" si="2"/>
        <v>275.59999999999854</v>
      </c>
      <c r="F126" s="15">
        <f t="shared" si="3"/>
        <v>6.4364930662931651E-3</v>
      </c>
    </row>
    <row r="127" spans="1:6" x14ac:dyDescent="0.3">
      <c r="A127" s="19">
        <v>44132</v>
      </c>
      <c r="B127" s="20">
        <v>24737.85</v>
      </c>
      <c r="C127" s="20">
        <v>24780.7</v>
      </c>
      <c r="D127" s="20">
        <v>24057.95</v>
      </c>
      <c r="E127">
        <f t="shared" si="2"/>
        <v>42.850000000002183</v>
      </c>
      <c r="F127" s="15">
        <f t="shared" si="3"/>
        <v>1.161991184965455E-2</v>
      </c>
    </row>
    <row r="128" spans="1:6" x14ac:dyDescent="0.3">
      <c r="A128" s="26">
        <v>44131</v>
      </c>
      <c r="B128" s="27">
        <v>24288.05</v>
      </c>
      <c r="C128" s="27">
        <v>24809.65</v>
      </c>
      <c r="D128" s="27">
        <v>23924.2</v>
      </c>
      <c r="E128">
        <f t="shared" si="2"/>
        <v>521.60000000000218</v>
      </c>
      <c r="F128" s="15">
        <f t="shared" si="3"/>
        <v>1.1683614805633296E-2</v>
      </c>
    </row>
    <row r="129" spans="1:6" x14ac:dyDescent="0.3">
      <c r="A129" s="19">
        <v>44130</v>
      </c>
      <c r="B129" s="20">
        <v>24525.8</v>
      </c>
      <c r="C129" s="20">
        <v>24577.3</v>
      </c>
      <c r="D129" s="20">
        <v>23867.75</v>
      </c>
      <c r="E129">
        <f t="shared" si="2"/>
        <v>51.5</v>
      </c>
      <c r="F129" s="15">
        <f t="shared" si="3"/>
        <v>2.9682762310897946E-3</v>
      </c>
    </row>
    <row r="130" spans="1:6" x14ac:dyDescent="0.3">
      <c r="A130" s="26">
        <v>44127</v>
      </c>
      <c r="B130" s="27">
        <v>24669.200000000001</v>
      </c>
      <c r="C130" s="27">
        <v>24764.15</v>
      </c>
      <c r="D130" s="27">
        <v>24360.85</v>
      </c>
      <c r="E130">
        <f t="shared" ref="E130:E193" si="4">C130-B130</f>
        <v>94.950000000000728</v>
      </c>
      <c r="F130" s="15">
        <f t="shared" si="3"/>
        <v>6.9281537671772942E-3</v>
      </c>
    </row>
    <row r="131" spans="1:6" x14ac:dyDescent="0.3">
      <c r="A131" s="19">
        <v>44126</v>
      </c>
      <c r="B131" s="20">
        <v>24447.35</v>
      </c>
      <c r="C131" s="20">
        <v>24691.15</v>
      </c>
      <c r="D131" s="20">
        <v>24250.2</v>
      </c>
      <c r="E131">
        <f t="shared" si="4"/>
        <v>243.80000000000291</v>
      </c>
      <c r="F131" s="15">
        <f t="shared" ref="F131:F194" si="5">((SUM(E131:E132)/2)/B132)</f>
        <v>1.2747400201274755E-2</v>
      </c>
    </row>
    <row r="132" spans="1:6" x14ac:dyDescent="0.3">
      <c r="A132" s="26">
        <v>44125</v>
      </c>
      <c r="B132" s="27">
        <v>24444.2</v>
      </c>
      <c r="C132" s="27">
        <v>24823.599999999999</v>
      </c>
      <c r="D132" s="27">
        <v>24099.85</v>
      </c>
      <c r="E132">
        <f t="shared" si="4"/>
        <v>379.39999999999782</v>
      </c>
      <c r="F132" s="15">
        <f t="shared" si="5"/>
        <v>1.395157428158568E-2</v>
      </c>
    </row>
    <row r="133" spans="1:6" x14ac:dyDescent="0.3">
      <c r="A133" s="19">
        <v>44124</v>
      </c>
      <c r="B133" s="20">
        <v>24117.35</v>
      </c>
      <c r="C133" s="20">
        <v>24410.9</v>
      </c>
      <c r="D133" s="20">
        <v>24039.85</v>
      </c>
      <c r="E133">
        <f t="shared" si="4"/>
        <v>293.55000000000291</v>
      </c>
      <c r="F133" s="15">
        <f t="shared" si="5"/>
        <v>1.4885223131921275E-2</v>
      </c>
    </row>
    <row r="134" spans="1:6" x14ac:dyDescent="0.3">
      <c r="A134" s="26">
        <v>44123</v>
      </c>
      <c r="B134" s="27">
        <v>23902.9</v>
      </c>
      <c r="C134" s="27">
        <v>24320.95</v>
      </c>
      <c r="D134" s="27">
        <v>23754.85</v>
      </c>
      <c r="E134">
        <f t="shared" si="4"/>
        <v>418.04999999999927</v>
      </c>
      <c r="F134" s="15">
        <f t="shared" si="5"/>
        <v>1.8182718665279953E-2</v>
      </c>
    </row>
    <row r="135" spans="1:6" x14ac:dyDescent="0.3">
      <c r="A135" s="19">
        <v>44120</v>
      </c>
      <c r="B135" s="20">
        <v>23219.85</v>
      </c>
      <c r="C135" s="20">
        <v>23646.2</v>
      </c>
      <c r="D135" s="20">
        <v>23148.95</v>
      </c>
      <c r="E135">
        <f t="shared" si="4"/>
        <v>426.35000000000218</v>
      </c>
      <c r="F135" s="15">
        <f t="shared" si="5"/>
        <v>1.241307087897966E-2</v>
      </c>
    </row>
    <row r="136" spans="1:6" x14ac:dyDescent="0.3">
      <c r="A136" s="26">
        <v>44119</v>
      </c>
      <c r="B136" s="27">
        <v>23920.35</v>
      </c>
      <c r="C136" s="27">
        <v>24087.85</v>
      </c>
      <c r="D136" s="27">
        <v>22970.95</v>
      </c>
      <c r="E136">
        <f t="shared" si="4"/>
        <v>167.5</v>
      </c>
      <c r="F136" s="15">
        <f t="shared" si="5"/>
        <v>1.6636941911476594E-2</v>
      </c>
    </row>
    <row r="137" spans="1:6" x14ac:dyDescent="0.3">
      <c r="A137" s="19">
        <v>44118</v>
      </c>
      <c r="B137" s="20">
        <v>23353.15</v>
      </c>
      <c r="C137" s="20">
        <v>23962.7</v>
      </c>
      <c r="D137" s="20">
        <v>23149.45</v>
      </c>
      <c r="E137">
        <f t="shared" si="4"/>
        <v>609.54999999999927</v>
      </c>
      <c r="F137" s="15">
        <f t="shared" si="5"/>
        <v>1.5248456982510738E-2</v>
      </c>
    </row>
    <row r="138" spans="1:6" x14ac:dyDescent="0.3">
      <c r="A138" s="26">
        <v>44117</v>
      </c>
      <c r="B138" s="27">
        <v>23663.05</v>
      </c>
      <c r="C138" s="27">
        <v>23775.15</v>
      </c>
      <c r="D138" s="27">
        <v>23431.5</v>
      </c>
      <c r="E138">
        <f t="shared" si="4"/>
        <v>112.10000000000218</v>
      </c>
      <c r="F138" s="15">
        <f t="shared" si="5"/>
        <v>7.2394346207150352E-3</v>
      </c>
    </row>
    <row r="139" spans="1:6" x14ac:dyDescent="0.3">
      <c r="A139" s="19">
        <v>44116</v>
      </c>
      <c r="B139" s="20">
        <v>23955.599999999999</v>
      </c>
      <c r="C139" s="20">
        <v>24190.35</v>
      </c>
      <c r="D139" s="20">
        <v>23552.6</v>
      </c>
      <c r="E139">
        <f t="shared" si="4"/>
        <v>234.75</v>
      </c>
      <c r="F139" s="15">
        <f t="shared" si="5"/>
        <v>1.7721103609207041E-2</v>
      </c>
    </row>
    <row r="140" spans="1:6" x14ac:dyDescent="0.3">
      <c r="A140" s="26">
        <v>44113</v>
      </c>
      <c r="B140" s="27">
        <v>23312.6</v>
      </c>
      <c r="C140" s="27">
        <v>23904.1</v>
      </c>
      <c r="D140" s="27">
        <v>23132.45</v>
      </c>
      <c r="E140">
        <f t="shared" si="4"/>
        <v>591.5</v>
      </c>
      <c r="F140" s="15">
        <f t="shared" si="5"/>
        <v>1.9268690402911449E-2</v>
      </c>
    </row>
    <row r="141" spans="1:6" x14ac:dyDescent="0.3">
      <c r="A141" s="19">
        <v>44112</v>
      </c>
      <c r="B141" s="20">
        <v>23150.25</v>
      </c>
      <c r="C141" s="20">
        <v>23450.9</v>
      </c>
      <c r="D141" s="20">
        <v>23063.599999999999</v>
      </c>
      <c r="E141">
        <f t="shared" si="4"/>
        <v>300.65000000000146</v>
      </c>
      <c r="F141" s="15">
        <f t="shared" si="5"/>
        <v>1.0944981707277054E-2</v>
      </c>
    </row>
    <row r="142" spans="1:6" x14ac:dyDescent="0.3">
      <c r="A142" s="26">
        <v>44111</v>
      </c>
      <c r="B142" s="27">
        <v>22836.95</v>
      </c>
      <c r="C142" s="27">
        <v>23036.2</v>
      </c>
      <c r="D142" s="27">
        <v>22607.8</v>
      </c>
      <c r="E142">
        <f t="shared" si="4"/>
        <v>199.25</v>
      </c>
      <c r="F142" s="15">
        <f t="shared" si="5"/>
        <v>9.2554817283074121E-3</v>
      </c>
    </row>
    <row r="143" spans="1:6" x14ac:dyDescent="0.3">
      <c r="A143" s="19">
        <v>44110</v>
      </c>
      <c r="B143" s="20">
        <v>22673.05</v>
      </c>
      <c r="C143" s="20">
        <v>22893.5</v>
      </c>
      <c r="D143" s="20">
        <v>22521.05</v>
      </c>
      <c r="E143">
        <f t="shared" si="4"/>
        <v>220.45000000000073</v>
      </c>
      <c r="F143" s="15">
        <f t="shared" si="5"/>
        <v>1.4246983504905613E-2</v>
      </c>
    </row>
    <row r="144" spans="1:6" x14ac:dyDescent="0.3">
      <c r="A144" s="26">
        <v>44109</v>
      </c>
      <c r="B144" s="27">
        <v>22352.1</v>
      </c>
      <c r="C144" s="27">
        <v>22768.55</v>
      </c>
      <c r="D144" s="27">
        <v>22247.25</v>
      </c>
      <c r="E144">
        <f t="shared" si="4"/>
        <v>416.45000000000073</v>
      </c>
      <c r="F144" s="15">
        <f t="shared" si="5"/>
        <v>2.363242296030714E-2</v>
      </c>
    </row>
    <row r="145" spans="1:6" x14ac:dyDescent="0.3">
      <c r="A145" s="19">
        <v>44105</v>
      </c>
      <c r="B145" s="20">
        <v>21685.25</v>
      </c>
      <c r="C145" s="20">
        <v>22293.75</v>
      </c>
      <c r="D145" s="20">
        <v>21664.15</v>
      </c>
      <c r="E145">
        <f t="shared" si="4"/>
        <v>608.5</v>
      </c>
      <c r="F145" s="15">
        <f t="shared" si="5"/>
        <v>1.7579799348290688E-2</v>
      </c>
    </row>
    <row r="146" spans="1:6" x14ac:dyDescent="0.3">
      <c r="A146" s="26">
        <v>44104</v>
      </c>
      <c r="B146" s="27">
        <v>21405.25</v>
      </c>
      <c r="C146" s="27">
        <v>21549.35</v>
      </c>
      <c r="D146" s="27">
        <v>21128.5</v>
      </c>
      <c r="E146">
        <f t="shared" si="4"/>
        <v>144.09999999999854</v>
      </c>
      <c r="F146" s="15">
        <f t="shared" si="5"/>
        <v>4.2419008860450661E-3</v>
      </c>
    </row>
    <row r="147" spans="1:6" x14ac:dyDescent="0.3">
      <c r="A147" s="19">
        <v>44103</v>
      </c>
      <c r="B147" s="20">
        <v>21770.9</v>
      </c>
      <c r="C147" s="20">
        <v>21811.5</v>
      </c>
      <c r="D147" s="20">
        <v>21280.6</v>
      </c>
      <c r="E147">
        <f t="shared" si="4"/>
        <v>40.599999999998545</v>
      </c>
      <c r="F147" s="15">
        <f t="shared" si="5"/>
        <v>1.4121562685413419E-2</v>
      </c>
    </row>
    <row r="148" spans="1:6" x14ac:dyDescent="0.3">
      <c r="A148" s="26">
        <v>44102</v>
      </c>
      <c r="B148" s="27">
        <v>21152.05</v>
      </c>
      <c r="C148" s="27">
        <v>21708.85</v>
      </c>
      <c r="D148" s="27">
        <v>21055.1</v>
      </c>
      <c r="E148">
        <f t="shared" si="4"/>
        <v>556.79999999999927</v>
      </c>
      <c r="F148" s="15">
        <f t="shared" si="5"/>
        <v>2.1221457224407915E-2</v>
      </c>
    </row>
    <row r="149" spans="1:6" x14ac:dyDescent="0.3">
      <c r="A149" s="19">
        <v>44099</v>
      </c>
      <c r="B149" s="20">
        <v>20740.8</v>
      </c>
      <c r="C149" s="20">
        <v>21064.3</v>
      </c>
      <c r="D149" s="20">
        <v>20430.7</v>
      </c>
      <c r="E149">
        <f t="shared" si="4"/>
        <v>323.5</v>
      </c>
      <c r="F149" s="15">
        <f t="shared" si="5"/>
        <v>9.0986085325473059E-3</v>
      </c>
    </row>
    <row r="150" spans="1:6" x14ac:dyDescent="0.3">
      <c r="A150" s="26">
        <v>44098</v>
      </c>
      <c r="B150" s="27">
        <v>20898.8</v>
      </c>
      <c r="C150" s="27">
        <v>20955.599999999999</v>
      </c>
      <c r="D150" s="27">
        <v>20404.900000000001</v>
      </c>
      <c r="E150">
        <f t="shared" si="4"/>
        <v>56.799999999999272</v>
      </c>
      <c r="F150" s="15">
        <f t="shared" si="5"/>
        <v>1.6638720797347002E-3</v>
      </c>
    </row>
    <row r="151" spans="1:6" x14ac:dyDescent="0.3">
      <c r="A151" s="19">
        <v>44097</v>
      </c>
      <c r="B151" s="20">
        <v>21350.799999999999</v>
      </c>
      <c r="C151" s="20">
        <v>21365.05</v>
      </c>
      <c r="D151" s="20">
        <v>20821</v>
      </c>
      <c r="E151">
        <f t="shared" si="4"/>
        <v>14.25</v>
      </c>
      <c r="F151" s="15">
        <f t="shared" si="5"/>
        <v>9.8739814177961432E-4</v>
      </c>
    </row>
    <row r="152" spans="1:6" x14ac:dyDescent="0.3">
      <c r="A152" s="26">
        <v>44096</v>
      </c>
      <c r="B152" s="27">
        <v>21445.25</v>
      </c>
      <c r="C152" s="27">
        <v>21473.35</v>
      </c>
      <c r="D152" s="27">
        <v>20958.45</v>
      </c>
      <c r="E152">
        <f t="shared" si="4"/>
        <v>28.099999999998545</v>
      </c>
      <c r="F152" s="15">
        <f t="shared" si="5"/>
        <v>3.2649635634159325E-3</v>
      </c>
    </row>
    <row r="153" spans="1:6" x14ac:dyDescent="0.3">
      <c r="A153" s="19">
        <v>44095</v>
      </c>
      <c r="B153" s="20">
        <v>21983.4</v>
      </c>
      <c r="C153" s="20">
        <v>22098.85</v>
      </c>
      <c r="D153" s="20">
        <v>21274.3</v>
      </c>
      <c r="E153">
        <f t="shared" si="4"/>
        <v>115.44999999999709</v>
      </c>
      <c r="F153" s="15">
        <f t="shared" si="5"/>
        <v>3.2420725199259338E-3</v>
      </c>
    </row>
    <row r="154" spans="1:6" x14ac:dyDescent="0.3">
      <c r="A154" s="26">
        <v>44092</v>
      </c>
      <c r="B154" s="27">
        <v>22439.35</v>
      </c>
      <c r="C154" s="27">
        <v>22469.4</v>
      </c>
      <c r="D154" s="27">
        <v>21784.9</v>
      </c>
      <c r="E154">
        <f t="shared" si="4"/>
        <v>30.05000000000291</v>
      </c>
      <c r="F154" s="15">
        <f t="shared" si="5"/>
        <v>4.0824087329993652E-3</v>
      </c>
    </row>
    <row r="155" spans="1:6" x14ac:dyDescent="0.3">
      <c r="A155" s="19">
        <v>44091</v>
      </c>
      <c r="B155" s="20">
        <v>22352</v>
      </c>
      <c r="C155" s="20">
        <v>22504.45</v>
      </c>
      <c r="D155" s="20">
        <v>22267.05</v>
      </c>
      <c r="E155">
        <f t="shared" si="4"/>
        <v>152.45000000000073</v>
      </c>
      <c r="F155" s="15">
        <f t="shared" si="5"/>
        <v>7.4645293042004896E-3</v>
      </c>
    </row>
    <row r="156" spans="1:6" x14ac:dyDescent="0.3">
      <c r="A156" s="26">
        <v>44090</v>
      </c>
      <c r="B156" s="27">
        <v>22476.3</v>
      </c>
      <c r="C156" s="27">
        <v>22659.4</v>
      </c>
      <c r="D156" s="27">
        <v>22216.5</v>
      </c>
      <c r="E156">
        <f t="shared" si="4"/>
        <v>183.10000000000218</v>
      </c>
      <c r="F156" s="15">
        <f t="shared" si="5"/>
        <v>1.1134856864900022E-2</v>
      </c>
    </row>
    <row r="157" spans="1:6" x14ac:dyDescent="0.3">
      <c r="A157" s="19">
        <v>44089</v>
      </c>
      <c r="B157" s="20">
        <v>22202.799999999999</v>
      </c>
      <c r="C157" s="20">
        <v>22514.15</v>
      </c>
      <c r="D157" s="20">
        <v>22062.35</v>
      </c>
      <c r="E157">
        <f t="shared" si="4"/>
        <v>311.35000000000218</v>
      </c>
      <c r="F157" s="15">
        <f t="shared" si="5"/>
        <v>8.4930135980797131E-3</v>
      </c>
    </row>
    <row r="158" spans="1:6" x14ac:dyDescent="0.3">
      <c r="A158" s="26">
        <v>44088</v>
      </c>
      <c r="B158" s="27">
        <v>22683.35</v>
      </c>
      <c r="C158" s="27">
        <v>22757.3</v>
      </c>
      <c r="D158" s="27">
        <v>22028.15</v>
      </c>
      <c r="E158">
        <f t="shared" si="4"/>
        <v>73.950000000000728</v>
      </c>
      <c r="F158" s="15">
        <f t="shared" si="5"/>
        <v>5.1699359616525133E-3</v>
      </c>
    </row>
    <row r="159" spans="1:6" x14ac:dyDescent="0.3">
      <c r="A159" s="19">
        <v>44085</v>
      </c>
      <c r="B159" s="20">
        <v>22509.95</v>
      </c>
      <c r="C159" s="20">
        <v>22668.75</v>
      </c>
      <c r="D159" s="20">
        <v>22205.95</v>
      </c>
      <c r="E159">
        <f t="shared" si="4"/>
        <v>158.79999999999927</v>
      </c>
      <c r="F159" s="15">
        <f t="shared" si="5"/>
        <v>8.2544939031582842E-3</v>
      </c>
    </row>
    <row r="160" spans="1:6" x14ac:dyDescent="0.3">
      <c r="A160" s="26">
        <v>44084</v>
      </c>
      <c r="B160" s="27">
        <v>22466.55</v>
      </c>
      <c r="C160" s="27">
        <v>22678.65</v>
      </c>
      <c r="D160" s="27">
        <v>22225.25</v>
      </c>
      <c r="E160">
        <f t="shared" si="4"/>
        <v>212.10000000000218</v>
      </c>
      <c r="F160" s="15">
        <f t="shared" si="5"/>
        <v>6.2259024223207497E-3</v>
      </c>
    </row>
    <row r="161" spans="1:6" x14ac:dyDescent="0.3">
      <c r="A161" s="19">
        <v>44083</v>
      </c>
      <c r="B161" s="20">
        <v>22486.7</v>
      </c>
      <c r="C161" s="20">
        <v>22554.6</v>
      </c>
      <c r="D161" s="20">
        <v>22080.400000000001</v>
      </c>
      <c r="E161">
        <f t="shared" si="4"/>
        <v>67.899999999997817</v>
      </c>
      <c r="F161" s="15">
        <f t="shared" si="5"/>
        <v>3.5011231455039037E-3</v>
      </c>
    </row>
    <row r="162" spans="1:6" x14ac:dyDescent="0.3">
      <c r="A162" s="26">
        <v>44082</v>
      </c>
      <c r="B162" s="27">
        <v>22971.200000000001</v>
      </c>
      <c r="C162" s="27">
        <v>23064.15</v>
      </c>
      <c r="D162" s="27">
        <v>22641.4</v>
      </c>
      <c r="E162">
        <f t="shared" si="4"/>
        <v>92.950000000000728</v>
      </c>
      <c r="F162" s="15">
        <f t="shared" si="5"/>
        <v>3.5986759997829348E-3</v>
      </c>
    </row>
    <row r="163" spans="1:6" x14ac:dyDescent="0.3">
      <c r="A163" s="19">
        <v>44081</v>
      </c>
      <c r="B163" s="20">
        <v>23036.25</v>
      </c>
      <c r="C163" s="20">
        <v>23109.1</v>
      </c>
      <c r="D163" s="20">
        <v>22716.25</v>
      </c>
      <c r="E163">
        <f t="shared" si="4"/>
        <v>72.849999999998545</v>
      </c>
      <c r="F163" s="15">
        <f t="shared" si="5"/>
        <v>7.5370418030073841E-3</v>
      </c>
    </row>
    <row r="164" spans="1:6" x14ac:dyDescent="0.3">
      <c r="A164" s="26">
        <v>44078</v>
      </c>
      <c r="B164" s="27">
        <v>23119.15</v>
      </c>
      <c r="C164" s="27">
        <v>23394.799999999999</v>
      </c>
      <c r="D164" s="27">
        <v>22876.9</v>
      </c>
      <c r="E164">
        <f t="shared" si="4"/>
        <v>275.64999999999782</v>
      </c>
      <c r="F164" s="15">
        <f t="shared" si="5"/>
        <v>7.1103532663640244E-3</v>
      </c>
    </row>
    <row r="165" spans="1:6" x14ac:dyDescent="0.3">
      <c r="A165" s="19">
        <v>44077</v>
      </c>
      <c r="B165" s="20">
        <v>23986.15</v>
      </c>
      <c r="C165" s="20">
        <v>24051.599999999999</v>
      </c>
      <c r="D165" s="20">
        <v>23451.65</v>
      </c>
      <c r="E165">
        <f t="shared" si="4"/>
        <v>65.44999999999709</v>
      </c>
      <c r="F165" s="15">
        <f t="shared" si="5"/>
        <v>4.6825697336867044E-3</v>
      </c>
    </row>
    <row r="166" spans="1:6" x14ac:dyDescent="0.3">
      <c r="A166" s="26">
        <v>44076</v>
      </c>
      <c r="B166" s="27">
        <v>23769</v>
      </c>
      <c r="C166" s="27">
        <v>23926.15</v>
      </c>
      <c r="D166" s="27">
        <v>23482.55</v>
      </c>
      <c r="E166">
        <f t="shared" si="4"/>
        <v>157.15000000000146</v>
      </c>
      <c r="F166" s="15">
        <f t="shared" si="5"/>
        <v>9.6887058567495261E-3</v>
      </c>
    </row>
    <row r="167" spans="1:6" x14ac:dyDescent="0.3">
      <c r="A167" s="19">
        <v>44075</v>
      </c>
      <c r="B167" s="20">
        <v>23893.8</v>
      </c>
      <c r="C167" s="20">
        <v>24199.65</v>
      </c>
      <c r="D167" s="20">
        <v>23473.15</v>
      </c>
      <c r="E167">
        <f t="shared" si="4"/>
        <v>305.85000000000218</v>
      </c>
      <c r="F167" s="15">
        <f t="shared" si="5"/>
        <v>9.9775148968800718E-3</v>
      </c>
    </row>
    <row r="168" spans="1:6" x14ac:dyDescent="0.3">
      <c r="A168" s="26">
        <v>44074</v>
      </c>
      <c r="B168" s="27">
        <v>25038.799999999999</v>
      </c>
      <c r="C168" s="27">
        <v>25232.6</v>
      </c>
      <c r="D168" s="27">
        <v>23385.3</v>
      </c>
      <c r="E168">
        <f t="shared" si="4"/>
        <v>193.79999999999927</v>
      </c>
      <c r="F168" s="15">
        <f t="shared" si="5"/>
        <v>2.4757460239556918E-2</v>
      </c>
    </row>
    <row r="169" spans="1:6" x14ac:dyDescent="0.3">
      <c r="A169" s="19">
        <v>44071</v>
      </c>
      <c r="B169" s="20">
        <v>23635.3</v>
      </c>
      <c r="C169" s="20">
        <v>24611.8</v>
      </c>
      <c r="D169" s="20">
        <v>23599.200000000001</v>
      </c>
      <c r="E169">
        <f t="shared" si="4"/>
        <v>976.5</v>
      </c>
      <c r="F169" s="15">
        <f t="shared" si="5"/>
        <v>2.4862354299713511E-2</v>
      </c>
    </row>
    <row r="170" spans="1:6" x14ac:dyDescent="0.3">
      <c r="A170" s="26">
        <v>44070</v>
      </c>
      <c r="B170" s="27">
        <v>23511.45</v>
      </c>
      <c r="C170" s="27">
        <v>23704.05</v>
      </c>
      <c r="D170" s="27">
        <v>23464.15</v>
      </c>
      <c r="E170">
        <f t="shared" si="4"/>
        <v>192.59999999999854</v>
      </c>
      <c r="F170" s="15">
        <f t="shared" si="5"/>
        <v>1.0149705184990232E-2</v>
      </c>
    </row>
    <row r="171" spans="1:6" x14ac:dyDescent="0.3">
      <c r="A171" s="19">
        <v>44069</v>
      </c>
      <c r="B171" s="20">
        <v>23175.55</v>
      </c>
      <c r="C171" s="20">
        <v>23453.4</v>
      </c>
      <c r="D171" s="20">
        <v>23093.15</v>
      </c>
      <c r="E171">
        <f t="shared" si="4"/>
        <v>277.85000000000218</v>
      </c>
      <c r="F171" s="15">
        <f t="shared" si="5"/>
        <v>1.0550245066032889E-2</v>
      </c>
    </row>
    <row r="172" spans="1:6" x14ac:dyDescent="0.3">
      <c r="A172" s="26">
        <v>44068</v>
      </c>
      <c r="B172" s="27">
        <v>22973.4</v>
      </c>
      <c r="C172" s="27">
        <v>23180.3</v>
      </c>
      <c r="D172" s="27">
        <v>22857.9</v>
      </c>
      <c r="E172">
        <f t="shared" si="4"/>
        <v>206.89999999999782</v>
      </c>
      <c r="F172" s="15">
        <f t="shared" si="5"/>
        <v>1.4876196970608603E-2</v>
      </c>
    </row>
    <row r="173" spans="1:6" x14ac:dyDescent="0.3">
      <c r="A173" s="19">
        <v>44067</v>
      </c>
      <c r="B173" s="20">
        <v>22436.85</v>
      </c>
      <c r="C173" s="20">
        <v>22897.5</v>
      </c>
      <c r="D173" s="20">
        <v>22410.05</v>
      </c>
      <c r="E173">
        <f t="shared" si="4"/>
        <v>460.65000000000146</v>
      </c>
      <c r="F173" s="15">
        <f t="shared" si="5"/>
        <v>1.3834624414732297E-2</v>
      </c>
    </row>
    <row r="174" spans="1:6" x14ac:dyDescent="0.3">
      <c r="A174" s="26">
        <v>44064</v>
      </c>
      <c r="B174" s="27">
        <v>22190.7</v>
      </c>
      <c r="C174" s="27">
        <v>22344.05</v>
      </c>
      <c r="D174" s="27">
        <v>22165.05</v>
      </c>
      <c r="E174">
        <f t="shared" si="4"/>
        <v>153.34999999999854</v>
      </c>
      <c r="F174" s="15">
        <f t="shared" si="5"/>
        <v>5.5332220701321639E-3</v>
      </c>
    </row>
    <row r="175" spans="1:6" x14ac:dyDescent="0.3">
      <c r="A175" s="19">
        <v>44063</v>
      </c>
      <c r="B175" s="20">
        <v>21989.9</v>
      </c>
      <c r="C175" s="20">
        <v>22079.9</v>
      </c>
      <c r="D175" s="20">
        <v>21886.7</v>
      </c>
      <c r="E175">
        <f t="shared" si="4"/>
        <v>90</v>
      </c>
      <c r="F175" s="15">
        <f t="shared" si="5"/>
        <v>4.345653674144247E-3</v>
      </c>
    </row>
    <row r="176" spans="1:6" x14ac:dyDescent="0.3">
      <c r="A176" s="26">
        <v>44062</v>
      </c>
      <c r="B176" s="27">
        <v>22315.4</v>
      </c>
      <c r="C176" s="27">
        <v>22419.35</v>
      </c>
      <c r="D176" s="27">
        <v>22234.25</v>
      </c>
      <c r="E176">
        <f t="shared" si="4"/>
        <v>103.94999999999709</v>
      </c>
      <c r="F176" s="15">
        <f t="shared" si="5"/>
        <v>1.4507879458114393E-2</v>
      </c>
    </row>
    <row r="177" spans="1:6" x14ac:dyDescent="0.3">
      <c r="A177" s="19">
        <v>44061</v>
      </c>
      <c r="B177" s="20">
        <v>21702</v>
      </c>
      <c r="C177" s="20">
        <v>22227.75</v>
      </c>
      <c r="D177" s="20">
        <v>21629.4</v>
      </c>
      <c r="E177">
        <f t="shared" si="4"/>
        <v>525.75</v>
      </c>
      <c r="F177" s="15">
        <f t="shared" si="5"/>
        <v>1.2055534887330292E-2</v>
      </c>
    </row>
    <row r="178" spans="1:6" x14ac:dyDescent="0.3">
      <c r="A178" s="26">
        <v>44060</v>
      </c>
      <c r="B178" s="27">
        <v>21906.95</v>
      </c>
      <c r="C178" s="27">
        <v>21909.4</v>
      </c>
      <c r="D178" s="27">
        <v>21403.15</v>
      </c>
      <c r="E178">
        <f t="shared" si="4"/>
        <v>2.4500000000007276</v>
      </c>
      <c r="F178" s="15">
        <f t="shared" si="5"/>
        <v>5.4846776016976254E-5</v>
      </c>
    </row>
    <row r="179" spans="1:6" x14ac:dyDescent="0.3">
      <c r="A179" s="19">
        <v>44057</v>
      </c>
      <c r="B179" s="20">
        <v>22334.95</v>
      </c>
      <c r="C179" s="20">
        <v>22334.95</v>
      </c>
      <c r="D179" s="20">
        <v>21459.1</v>
      </c>
      <c r="E179">
        <f t="shared" si="4"/>
        <v>0</v>
      </c>
      <c r="F179" s="15">
        <f t="shared" si="5"/>
        <v>9.99098021004501E-4</v>
      </c>
    </row>
    <row r="180" spans="1:6" x14ac:dyDescent="0.3">
      <c r="A180" s="26">
        <v>44056</v>
      </c>
      <c r="B180" s="27">
        <v>22395.200000000001</v>
      </c>
      <c r="C180" s="27">
        <v>22439.95</v>
      </c>
      <c r="D180" s="27">
        <v>22139.599999999999</v>
      </c>
      <c r="E180">
        <f t="shared" si="4"/>
        <v>44.75</v>
      </c>
      <c r="F180" s="15">
        <f t="shared" si="5"/>
        <v>5.3160130918257073E-3</v>
      </c>
    </row>
    <row r="181" spans="1:6" x14ac:dyDescent="0.3">
      <c r="A181" s="19">
        <v>44055</v>
      </c>
      <c r="B181" s="20">
        <v>22135.95</v>
      </c>
      <c r="C181" s="20">
        <v>22326.55</v>
      </c>
      <c r="D181" s="20">
        <v>21990.2</v>
      </c>
      <c r="E181">
        <f t="shared" si="4"/>
        <v>190.59999999999854</v>
      </c>
      <c r="F181" s="15">
        <f t="shared" si="5"/>
        <v>9.4783720782577116E-3</v>
      </c>
    </row>
    <row r="182" spans="1:6" x14ac:dyDescent="0.3">
      <c r="A182" s="26">
        <v>44054</v>
      </c>
      <c r="B182" s="27">
        <v>22050.2</v>
      </c>
      <c r="C182" s="27">
        <v>22277.599999999999</v>
      </c>
      <c r="D182" s="27">
        <v>22039.85</v>
      </c>
      <c r="E182">
        <f t="shared" si="4"/>
        <v>227.39999999999782</v>
      </c>
      <c r="F182" s="15">
        <f t="shared" si="5"/>
        <v>1.0869465610380736E-2</v>
      </c>
    </row>
    <row r="183" spans="1:6" x14ac:dyDescent="0.3">
      <c r="A183" s="19">
        <v>44053</v>
      </c>
      <c r="B183" s="20">
        <v>21824.9</v>
      </c>
      <c r="C183" s="20">
        <v>22071.95</v>
      </c>
      <c r="D183" s="20">
        <v>21795.1</v>
      </c>
      <c r="E183">
        <f t="shared" si="4"/>
        <v>247.04999999999927</v>
      </c>
      <c r="F183" s="15">
        <f t="shared" si="5"/>
        <v>9.5755136966501151E-3</v>
      </c>
    </row>
    <row r="184" spans="1:6" x14ac:dyDescent="0.3">
      <c r="A184" s="26">
        <v>44050</v>
      </c>
      <c r="B184" s="27">
        <v>21620.25</v>
      </c>
      <c r="C184" s="27">
        <v>21787.25</v>
      </c>
      <c r="D184" s="27">
        <v>21451.3</v>
      </c>
      <c r="E184">
        <f t="shared" si="4"/>
        <v>167</v>
      </c>
      <c r="F184" s="15">
        <f t="shared" si="5"/>
        <v>1.0379200018480642E-2</v>
      </c>
    </row>
    <row r="185" spans="1:6" x14ac:dyDescent="0.3">
      <c r="A185" s="19">
        <v>44049</v>
      </c>
      <c r="B185" s="20">
        <v>21644.25</v>
      </c>
      <c r="C185" s="20">
        <v>21926.55</v>
      </c>
      <c r="D185" s="20">
        <v>21370.3</v>
      </c>
      <c r="E185">
        <f t="shared" si="4"/>
        <v>282.29999999999927</v>
      </c>
      <c r="F185" s="15">
        <f t="shared" si="5"/>
        <v>1.2264344522141315E-2</v>
      </c>
    </row>
    <row r="186" spans="1:6" x14ac:dyDescent="0.3">
      <c r="A186" s="26">
        <v>44048</v>
      </c>
      <c r="B186" s="27">
        <v>21686.85</v>
      </c>
      <c r="C186" s="27">
        <v>21936.5</v>
      </c>
      <c r="D186" s="27">
        <v>21448.400000000001</v>
      </c>
      <c r="E186">
        <f t="shared" si="4"/>
        <v>249.65000000000146</v>
      </c>
      <c r="F186" s="15">
        <f t="shared" si="5"/>
        <v>1.3595237254832752E-2</v>
      </c>
    </row>
    <row r="187" spans="1:6" x14ac:dyDescent="0.3">
      <c r="A187" s="19">
        <v>44047</v>
      </c>
      <c r="B187" s="20">
        <v>21248.25</v>
      </c>
      <c r="C187" s="20">
        <v>21576.35</v>
      </c>
      <c r="D187" s="20">
        <v>21057.75</v>
      </c>
      <c r="E187">
        <f t="shared" si="4"/>
        <v>328.09999999999854</v>
      </c>
      <c r="F187" s="15">
        <f t="shared" si="5"/>
        <v>7.6147197801687393E-3</v>
      </c>
    </row>
    <row r="188" spans="1:6" x14ac:dyDescent="0.3">
      <c r="A188" s="26">
        <v>44046</v>
      </c>
      <c r="B188" s="27">
        <v>21543.8</v>
      </c>
      <c r="C188" s="27">
        <v>21543.8</v>
      </c>
      <c r="D188" s="27">
        <v>21031.45</v>
      </c>
      <c r="E188">
        <f t="shared" si="4"/>
        <v>0</v>
      </c>
      <c r="F188" s="15">
        <f t="shared" si="5"/>
        <v>1.7578938406989575E-3</v>
      </c>
    </row>
    <row r="189" spans="1:6" x14ac:dyDescent="0.3">
      <c r="A189" s="19">
        <v>44043</v>
      </c>
      <c r="B189" s="20">
        <v>21730.55</v>
      </c>
      <c r="C189" s="20">
        <v>21806.95</v>
      </c>
      <c r="D189" s="20">
        <v>21375</v>
      </c>
      <c r="E189">
        <f t="shared" si="4"/>
        <v>76.400000000001455</v>
      </c>
      <c r="F189" s="15">
        <f t="shared" si="5"/>
        <v>3.017564727270286E-3</v>
      </c>
    </row>
    <row r="190" spans="1:6" x14ac:dyDescent="0.3">
      <c r="A190" s="26">
        <v>44042</v>
      </c>
      <c r="B190" s="27">
        <v>22195.05</v>
      </c>
      <c r="C190" s="27">
        <v>22252.6</v>
      </c>
      <c r="D190" s="27">
        <v>21580.15</v>
      </c>
      <c r="E190">
        <f t="shared" si="4"/>
        <v>57.549999999999272</v>
      </c>
      <c r="F190" s="15">
        <f t="shared" si="5"/>
        <v>7.4507361268403337E-3</v>
      </c>
    </row>
    <row r="191" spans="1:6" x14ac:dyDescent="0.3">
      <c r="A191" s="19">
        <v>44041</v>
      </c>
      <c r="B191" s="20">
        <v>22075</v>
      </c>
      <c r="C191" s="20">
        <v>22346.400000000001</v>
      </c>
      <c r="D191" s="20">
        <v>21906.35</v>
      </c>
      <c r="E191">
        <f t="shared" si="4"/>
        <v>271.40000000000146</v>
      </c>
      <c r="F191" s="15">
        <f t="shared" si="5"/>
        <v>1.2858845541165396E-2</v>
      </c>
    </row>
    <row r="192" spans="1:6" x14ac:dyDescent="0.3">
      <c r="A192" s="26">
        <v>44040</v>
      </c>
      <c r="B192" s="27">
        <v>21940.15</v>
      </c>
      <c r="C192" s="27">
        <v>22233</v>
      </c>
      <c r="D192" s="27">
        <v>21611.4</v>
      </c>
      <c r="E192">
        <f t="shared" si="4"/>
        <v>292.84999999999854</v>
      </c>
      <c r="F192" s="15">
        <f t="shared" si="5"/>
        <v>6.5366253981980552E-3</v>
      </c>
    </row>
    <row r="193" spans="1:6" x14ac:dyDescent="0.3">
      <c r="A193" s="19">
        <v>44039</v>
      </c>
      <c r="B193" s="20">
        <v>22664.6</v>
      </c>
      <c r="C193" s="20">
        <v>22668.05</v>
      </c>
      <c r="D193" s="20">
        <v>21801.35</v>
      </c>
      <c r="E193">
        <f t="shared" si="4"/>
        <v>3.4500000000007276</v>
      </c>
      <c r="F193" s="15">
        <f t="shared" si="5"/>
        <v>9.4078728580664241E-5</v>
      </c>
    </row>
    <row r="194" spans="1:6" x14ac:dyDescent="0.3">
      <c r="A194" s="26">
        <v>44036</v>
      </c>
      <c r="B194" s="27">
        <v>22853.200000000001</v>
      </c>
      <c r="C194" s="27">
        <v>22854.05</v>
      </c>
      <c r="D194" s="27">
        <v>22417.200000000001</v>
      </c>
      <c r="E194">
        <f t="shared" ref="E194:E257" si="6">C194-B194</f>
        <v>0.84999999999854481</v>
      </c>
      <c r="F194" s="15">
        <f t="shared" si="5"/>
        <v>5.870745159123743E-3</v>
      </c>
    </row>
    <row r="195" spans="1:6" x14ac:dyDescent="0.3">
      <c r="A195" s="19">
        <v>44035</v>
      </c>
      <c r="B195" s="20">
        <v>22854.85</v>
      </c>
      <c r="C195" s="20">
        <v>23122.35</v>
      </c>
      <c r="D195" s="20">
        <v>22734.9</v>
      </c>
      <c r="E195">
        <f t="shared" si="6"/>
        <v>267.5</v>
      </c>
      <c r="F195" s="15">
        <f t="shared" ref="F195:F258" si="7">((SUM(E195:E196)/2)/B196)</f>
        <v>6.9055226909624451E-3</v>
      </c>
    </row>
    <row r="196" spans="1:6" x14ac:dyDescent="0.3">
      <c r="A196" s="26">
        <v>44034</v>
      </c>
      <c r="B196" s="27">
        <v>23159</v>
      </c>
      <c r="C196" s="27">
        <v>23211.35</v>
      </c>
      <c r="D196" s="27">
        <v>22658.2</v>
      </c>
      <c r="E196">
        <f t="shared" si="6"/>
        <v>52.349999999998545</v>
      </c>
      <c r="F196" s="15">
        <f t="shared" si="7"/>
        <v>6.0601108222890498E-3</v>
      </c>
    </row>
    <row r="197" spans="1:6" x14ac:dyDescent="0.3">
      <c r="A197" s="19">
        <v>44033</v>
      </c>
      <c r="B197" s="20">
        <v>22639.85</v>
      </c>
      <c r="C197" s="20">
        <v>22861.9</v>
      </c>
      <c r="D197" s="20">
        <v>22597.95</v>
      </c>
      <c r="E197">
        <f t="shared" si="6"/>
        <v>222.05000000000291</v>
      </c>
      <c r="F197" s="15">
        <f t="shared" si="7"/>
        <v>9.7546543059896171E-3</v>
      </c>
    </row>
    <row r="198" spans="1:6" x14ac:dyDescent="0.3">
      <c r="A198" s="26">
        <v>44032</v>
      </c>
      <c r="B198" s="27">
        <v>22307.3</v>
      </c>
      <c r="C198" s="27">
        <v>22520.45</v>
      </c>
      <c r="D198" s="27">
        <v>22187.8</v>
      </c>
      <c r="E198">
        <f t="shared" si="6"/>
        <v>213.15000000000146</v>
      </c>
      <c r="F198" s="15">
        <f t="shared" si="7"/>
        <v>1.550579529388358E-2</v>
      </c>
    </row>
    <row r="199" spans="1:6" x14ac:dyDescent="0.3">
      <c r="A199" s="19">
        <v>44029</v>
      </c>
      <c r="B199" s="20">
        <v>21608.05</v>
      </c>
      <c r="C199" s="20">
        <v>22065</v>
      </c>
      <c r="D199" s="20">
        <v>21550.799999999999</v>
      </c>
      <c r="E199">
        <f t="shared" si="6"/>
        <v>456.95000000000073</v>
      </c>
      <c r="F199" s="15">
        <f t="shared" si="7"/>
        <v>1.5730716791162194E-2</v>
      </c>
    </row>
    <row r="200" spans="1:6" x14ac:dyDescent="0.3">
      <c r="A200" s="26">
        <v>44028</v>
      </c>
      <c r="B200" s="27">
        <v>21453.25</v>
      </c>
      <c r="C200" s="27">
        <v>21671.25</v>
      </c>
      <c r="D200" s="27">
        <v>21027.85</v>
      </c>
      <c r="E200">
        <f t="shared" si="6"/>
        <v>218</v>
      </c>
      <c r="F200" s="15">
        <f t="shared" si="7"/>
        <v>1.2000647122040284E-2</v>
      </c>
    </row>
    <row r="201" spans="1:6" x14ac:dyDescent="0.3">
      <c r="A201" s="19">
        <v>44027</v>
      </c>
      <c r="B201" s="20">
        <v>21634.25</v>
      </c>
      <c r="C201" s="20">
        <v>21935.5</v>
      </c>
      <c r="D201" s="20">
        <v>21230.55</v>
      </c>
      <c r="E201">
        <f t="shared" si="6"/>
        <v>301.25</v>
      </c>
      <c r="F201" s="15">
        <f t="shared" si="7"/>
        <v>7.6185230555454488E-3</v>
      </c>
    </row>
    <row r="202" spans="1:6" x14ac:dyDescent="0.3">
      <c r="A202" s="26">
        <v>44026</v>
      </c>
      <c r="B202" s="27">
        <v>21877.599999999999</v>
      </c>
      <c r="C202" s="27">
        <v>21909.7</v>
      </c>
      <c r="D202" s="27">
        <v>21222.45</v>
      </c>
      <c r="E202">
        <f t="shared" si="6"/>
        <v>32.100000000002183</v>
      </c>
      <c r="F202" s="15">
        <f t="shared" si="7"/>
        <v>1.6859584535615986E-3</v>
      </c>
    </row>
    <row r="203" spans="1:6" x14ac:dyDescent="0.3">
      <c r="A203" s="19">
        <v>44025</v>
      </c>
      <c r="B203" s="20">
        <v>22613.25</v>
      </c>
      <c r="C203" s="20">
        <v>22657.4</v>
      </c>
      <c r="D203" s="20">
        <v>21981.65</v>
      </c>
      <c r="E203">
        <f t="shared" si="6"/>
        <v>44.150000000001455</v>
      </c>
      <c r="F203" s="15">
        <f t="shared" si="7"/>
        <v>3.4857697411420177E-3</v>
      </c>
    </row>
    <row r="204" spans="1:6" x14ac:dyDescent="0.3">
      <c r="A204" s="26">
        <v>44022</v>
      </c>
      <c r="B204" s="27">
        <v>22720.95</v>
      </c>
      <c r="C204" s="27">
        <v>22835.200000000001</v>
      </c>
      <c r="D204" s="27">
        <v>22320.05</v>
      </c>
      <c r="E204">
        <f t="shared" si="6"/>
        <v>114.25</v>
      </c>
      <c r="F204" s="15">
        <f t="shared" si="7"/>
        <v>7.8978075563163296E-3</v>
      </c>
    </row>
    <row r="205" spans="1:6" x14ac:dyDescent="0.3">
      <c r="A205" s="19">
        <v>44021</v>
      </c>
      <c r="B205" s="20">
        <v>22753.15</v>
      </c>
      <c r="C205" s="20">
        <v>22998.3</v>
      </c>
      <c r="D205" s="20">
        <v>22673.4</v>
      </c>
      <c r="E205">
        <f t="shared" si="6"/>
        <v>245.14999999999782</v>
      </c>
      <c r="F205" s="15">
        <f t="shared" si="7"/>
        <v>1.3762670202502872E-2</v>
      </c>
    </row>
    <row r="206" spans="1:6" x14ac:dyDescent="0.3">
      <c r="A206" s="26">
        <v>44020</v>
      </c>
      <c r="B206" s="27">
        <v>22700.9</v>
      </c>
      <c r="C206" s="27">
        <v>23080.6</v>
      </c>
      <c r="D206" s="27">
        <v>22499.5</v>
      </c>
      <c r="E206">
        <f t="shared" si="6"/>
        <v>379.69999999999709</v>
      </c>
      <c r="F206" s="15">
        <f t="shared" si="7"/>
        <v>1.7971807695591365E-2</v>
      </c>
    </row>
    <row r="207" spans="1:6" x14ac:dyDescent="0.3">
      <c r="A207" s="19">
        <v>44019</v>
      </c>
      <c r="B207" s="20">
        <v>22254.3</v>
      </c>
      <c r="C207" s="20">
        <v>22674.5</v>
      </c>
      <c r="D207" s="20">
        <v>22040.35</v>
      </c>
      <c r="E207">
        <f t="shared" si="6"/>
        <v>420.20000000000073</v>
      </c>
      <c r="F207" s="15">
        <f t="shared" si="7"/>
        <v>1.2314247932845253E-2</v>
      </c>
    </row>
    <row r="208" spans="1:6" x14ac:dyDescent="0.3">
      <c r="A208" s="26">
        <v>44018</v>
      </c>
      <c r="B208" s="27">
        <v>22270.95</v>
      </c>
      <c r="C208" s="27">
        <v>22399.25</v>
      </c>
      <c r="D208" s="27">
        <v>22171.05</v>
      </c>
      <c r="E208">
        <f t="shared" si="6"/>
        <v>128.29999999999927</v>
      </c>
      <c r="F208" s="15">
        <f t="shared" si="7"/>
        <v>3.5483615550804472E-3</v>
      </c>
    </row>
    <row r="209" spans="1:6" x14ac:dyDescent="0.3">
      <c r="A209" s="19">
        <v>44015</v>
      </c>
      <c r="B209" s="20">
        <v>22101.75</v>
      </c>
      <c r="C209" s="20">
        <v>22130.3</v>
      </c>
      <c r="D209" s="20">
        <v>21768</v>
      </c>
      <c r="E209">
        <f t="shared" si="6"/>
        <v>28.549999999999272</v>
      </c>
      <c r="F209" s="15">
        <f t="shared" si="7"/>
        <v>5.412536482664489E-3</v>
      </c>
    </row>
    <row r="210" spans="1:6" x14ac:dyDescent="0.3">
      <c r="A210" s="26">
        <v>44014</v>
      </c>
      <c r="B210" s="27">
        <v>22133.8</v>
      </c>
      <c r="C210" s="27">
        <v>22344.85</v>
      </c>
      <c r="D210" s="27">
        <v>21890.5</v>
      </c>
      <c r="E210">
        <f t="shared" si="6"/>
        <v>211.04999999999927</v>
      </c>
      <c r="F210" s="15">
        <f t="shared" si="7"/>
        <v>2.1507579340735487E-2</v>
      </c>
    </row>
    <row r="211" spans="1:6" x14ac:dyDescent="0.3">
      <c r="A211" s="19">
        <v>44013</v>
      </c>
      <c r="B211" s="20">
        <v>21354.1</v>
      </c>
      <c r="C211" s="20">
        <v>22061.599999999999</v>
      </c>
      <c r="D211" s="20">
        <v>21281.85</v>
      </c>
      <c r="E211">
        <f t="shared" si="6"/>
        <v>707.5</v>
      </c>
      <c r="F211" s="15">
        <f t="shared" si="7"/>
        <v>1.9366483462876859E-2</v>
      </c>
    </row>
    <row r="212" spans="1:6" x14ac:dyDescent="0.3">
      <c r="A212" s="26">
        <v>44012</v>
      </c>
      <c r="B212" s="27">
        <v>21524.3</v>
      </c>
      <c r="C212" s="27">
        <v>21650.5</v>
      </c>
      <c r="D212" s="27">
        <v>21212</v>
      </c>
      <c r="E212">
        <f t="shared" si="6"/>
        <v>126.20000000000073</v>
      </c>
      <c r="F212" s="15">
        <f t="shared" si="7"/>
        <v>6.4509159737078971E-3</v>
      </c>
    </row>
    <row r="213" spans="1:6" x14ac:dyDescent="0.3">
      <c r="A213" s="19">
        <v>44011</v>
      </c>
      <c r="B213" s="20">
        <v>21291.55</v>
      </c>
      <c r="C213" s="20">
        <v>21440.05</v>
      </c>
      <c r="D213" s="20">
        <v>21026.45</v>
      </c>
      <c r="E213">
        <f t="shared" si="6"/>
        <v>148.5</v>
      </c>
      <c r="F213" s="15">
        <f t="shared" si="7"/>
        <v>4.5571553780645131E-3</v>
      </c>
    </row>
    <row r="214" spans="1:6" x14ac:dyDescent="0.3">
      <c r="A214" s="26">
        <v>44008</v>
      </c>
      <c r="B214" s="27">
        <v>21735.05</v>
      </c>
      <c r="C214" s="27">
        <v>21784.65</v>
      </c>
      <c r="D214" s="27">
        <v>21320.1</v>
      </c>
      <c r="E214">
        <f t="shared" si="6"/>
        <v>49.600000000002183</v>
      </c>
      <c r="F214" s="15">
        <f t="shared" si="7"/>
        <v>1.2608368818058279E-2</v>
      </c>
    </row>
    <row r="215" spans="1:6" x14ac:dyDescent="0.3">
      <c r="A215" s="19">
        <v>44007</v>
      </c>
      <c r="B215" s="20">
        <v>21218.05</v>
      </c>
      <c r="C215" s="20">
        <v>21703.5</v>
      </c>
      <c r="D215" s="20">
        <v>20926.45</v>
      </c>
      <c r="E215">
        <f t="shared" si="6"/>
        <v>485.45000000000073</v>
      </c>
      <c r="F215" s="15">
        <f t="shared" si="7"/>
        <v>1.0802136182763324E-2</v>
      </c>
    </row>
    <row r="216" spans="1:6" x14ac:dyDescent="0.3">
      <c r="A216" s="26">
        <v>44006</v>
      </c>
      <c r="B216" s="27">
        <v>22479.35</v>
      </c>
      <c r="C216" s="27">
        <v>22479.55</v>
      </c>
      <c r="D216" s="27">
        <v>21336.35</v>
      </c>
      <c r="E216">
        <f t="shared" si="6"/>
        <v>0.2000000000007276</v>
      </c>
      <c r="F216" s="15">
        <f t="shared" si="7"/>
        <v>1.059620069307044E-2</v>
      </c>
    </row>
    <row r="217" spans="1:6" x14ac:dyDescent="0.3">
      <c r="A217" s="19">
        <v>44005</v>
      </c>
      <c r="B217" s="20">
        <v>21859.25</v>
      </c>
      <c r="C217" s="20">
        <v>22322.3</v>
      </c>
      <c r="D217" s="20">
        <v>21647.8</v>
      </c>
      <c r="E217">
        <f t="shared" si="6"/>
        <v>463.04999999999927</v>
      </c>
      <c r="F217" s="15">
        <f t="shared" si="7"/>
        <v>2.4422389264617955E-2</v>
      </c>
    </row>
    <row r="218" spans="1:6" x14ac:dyDescent="0.3">
      <c r="A218" s="26">
        <v>44004</v>
      </c>
      <c r="B218" s="27">
        <v>21491.55</v>
      </c>
      <c r="C218" s="27">
        <v>22078.25</v>
      </c>
      <c r="D218" s="27">
        <v>21425.55</v>
      </c>
      <c r="E218">
        <f t="shared" si="6"/>
        <v>586.70000000000073</v>
      </c>
      <c r="F218" s="15">
        <f t="shared" si="7"/>
        <v>2.5852284919957551E-2</v>
      </c>
    </row>
    <row r="219" spans="1:6" x14ac:dyDescent="0.3">
      <c r="A219" s="19">
        <v>44001</v>
      </c>
      <c r="B219" s="20">
        <v>20970.099999999999</v>
      </c>
      <c r="C219" s="20">
        <v>21467.65</v>
      </c>
      <c r="D219" s="20">
        <v>20878.25</v>
      </c>
      <c r="E219">
        <f t="shared" si="6"/>
        <v>497.55000000000291</v>
      </c>
      <c r="F219" s="15">
        <f t="shared" si="7"/>
        <v>3.4470344033052672E-2</v>
      </c>
    </row>
    <row r="220" spans="1:6" x14ac:dyDescent="0.3">
      <c r="A220" s="26">
        <v>44000</v>
      </c>
      <c r="B220" s="27">
        <v>20137.599999999999</v>
      </c>
      <c r="C220" s="27">
        <v>21028.35</v>
      </c>
      <c r="D220" s="27">
        <v>20030.349999999999</v>
      </c>
      <c r="E220">
        <f t="shared" si="6"/>
        <v>890.75</v>
      </c>
      <c r="F220" s="15">
        <f t="shared" si="7"/>
        <v>3.4294312338453994E-2</v>
      </c>
    </row>
    <row r="221" spans="1:6" x14ac:dyDescent="0.3">
      <c r="A221" s="19">
        <v>43999</v>
      </c>
      <c r="B221" s="20">
        <v>20137.45</v>
      </c>
      <c r="C221" s="20">
        <v>20627.900000000001</v>
      </c>
      <c r="D221" s="20">
        <v>19978.150000000001</v>
      </c>
      <c r="E221">
        <f t="shared" si="6"/>
        <v>490.45000000000073</v>
      </c>
      <c r="F221" s="15">
        <f t="shared" si="7"/>
        <v>1.5332440678710132E-2</v>
      </c>
    </row>
    <row r="222" spans="1:6" x14ac:dyDescent="0.3">
      <c r="A222" s="26">
        <v>43998</v>
      </c>
      <c r="B222" s="27">
        <v>20500.650000000001</v>
      </c>
      <c r="C222" s="27">
        <v>20638.849999999999</v>
      </c>
      <c r="D222" s="27">
        <v>19507.05</v>
      </c>
      <c r="E222">
        <f t="shared" si="6"/>
        <v>138.19999999999709</v>
      </c>
      <c r="F222" s="15">
        <f t="shared" si="7"/>
        <v>3.7126383684920471E-3</v>
      </c>
    </row>
    <row r="223" spans="1:6" x14ac:dyDescent="0.3">
      <c r="A223" s="19">
        <v>43997</v>
      </c>
      <c r="B223" s="20">
        <v>20457.150000000001</v>
      </c>
      <c r="C223" s="20">
        <v>20470.849999999999</v>
      </c>
      <c r="D223" s="20">
        <v>19740.2</v>
      </c>
      <c r="E223">
        <f t="shared" si="6"/>
        <v>13.69999999999709</v>
      </c>
      <c r="F223" s="15">
        <f t="shared" si="7"/>
        <v>3.1544909443758831E-2</v>
      </c>
    </row>
    <row r="224" spans="1:6" x14ac:dyDescent="0.3">
      <c r="A224" s="26">
        <v>43994</v>
      </c>
      <c r="B224" s="27">
        <v>19529.3</v>
      </c>
      <c r="C224" s="27">
        <v>20747.7</v>
      </c>
      <c r="D224" s="27">
        <v>19526.099999999999</v>
      </c>
      <c r="E224">
        <f t="shared" si="6"/>
        <v>1218.4000000000015</v>
      </c>
      <c r="F224" s="15">
        <f t="shared" si="7"/>
        <v>3.268128073911418E-2</v>
      </c>
    </row>
    <row r="225" spans="1:6" x14ac:dyDescent="0.3">
      <c r="A225" s="19">
        <v>43993</v>
      </c>
      <c r="B225" s="20">
        <v>21084.7</v>
      </c>
      <c r="C225" s="20">
        <v>21244.45</v>
      </c>
      <c r="D225" s="20">
        <v>20458.3</v>
      </c>
      <c r="E225">
        <f t="shared" si="6"/>
        <v>159.75</v>
      </c>
      <c r="F225" s="15">
        <f t="shared" si="7"/>
        <v>1.5660410530346634E-2</v>
      </c>
    </row>
    <row r="226" spans="1:6" x14ac:dyDescent="0.3">
      <c r="A226" s="26">
        <v>43992</v>
      </c>
      <c r="B226" s="27">
        <v>20760.95</v>
      </c>
      <c r="C226" s="27">
        <v>21251.45</v>
      </c>
      <c r="D226" s="27">
        <v>20671.55</v>
      </c>
      <c r="E226">
        <f t="shared" si="6"/>
        <v>490.5</v>
      </c>
      <c r="F226" s="15">
        <f t="shared" si="7"/>
        <v>1.7934540161066857E-2</v>
      </c>
    </row>
    <row r="227" spans="1:6" x14ac:dyDescent="0.3">
      <c r="A227" s="19">
        <v>43991</v>
      </c>
      <c r="B227" s="20">
        <v>21295.5</v>
      </c>
      <c r="C227" s="20">
        <v>21568.85</v>
      </c>
      <c r="D227" s="20">
        <v>20629.7</v>
      </c>
      <c r="E227">
        <f t="shared" si="6"/>
        <v>273.34999999999854</v>
      </c>
      <c r="F227" s="15">
        <f t="shared" si="7"/>
        <v>1.0275650417589157E-2</v>
      </c>
    </row>
    <row r="228" spans="1:6" x14ac:dyDescent="0.3">
      <c r="A228" s="26">
        <v>43990</v>
      </c>
      <c r="B228" s="27">
        <v>21636.1</v>
      </c>
      <c r="C228" s="27">
        <v>21807.4</v>
      </c>
      <c r="D228" s="27">
        <v>20911.25</v>
      </c>
      <c r="E228">
        <f t="shared" si="6"/>
        <v>171.30000000000291</v>
      </c>
      <c r="F228" s="15">
        <f t="shared" si="7"/>
        <v>2.0802869899202641E-2</v>
      </c>
    </row>
    <row r="229" spans="1:6" x14ac:dyDescent="0.3">
      <c r="A229" s="19">
        <v>43987</v>
      </c>
      <c r="B229" s="20">
        <v>20516.400000000001</v>
      </c>
      <c r="C229" s="20">
        <v>21198.7</v>
      </c>
      <c r="D229" s="20">
        <v>20425.05</v>
      </c>
      <c r="E229">
        <f t="shared" si="6"/>
        <v>682.29999999999927</v>
      </c>
      <c r="F229" s="15">
        <f t="shared" si="7"/>
        <v>2.1300761739604011E-2</v>
      </c>
    </row>
    <row r="230" spans="1:6" x14ac:dyDescent="0.3">
      <c r="A230" s="26">
        <v>43986</v>
      </c>
      <c r="B230" s="27">
        <v>20932.349999999999</v>
      </c>
      <c r="C230" s="27">
        <v>21141.8</v>
      </c>
      <c r="D230" s="27">
        <v>20316.2</v>
      </c>
      <c r="E230">
        <f t="shared" si="6"/>
        <v>209.45000000000073</v>
      </c>
      <c r="F230" s="15">
        <f t="shared" si="7"/>
        <v>2.0566043135272327E-2</v>
      </c>
    </row>
    <row r="231" spans="1:6" x14ac:dyDescent="0.3">
      <c r="A231" s="19">
        <v>43985</v>
      </c>
      <c r="B231" s="20">
        <v>20966.599999999999</v>
      </c>
      <c r="C231" s="20">
        <v>21619.55</v>
      </c>
      <c r="D231" s="20">
        <v>20822</v>
      </c>
      <c r="E231">
        <f t="shared" si="6"/>
        <v>652.95000000000073</v>
      </c>
      <c r="F231" s="15">
        <f t="shared" si="7"/>
        <v>2.8530461318251002E-2</v>
      </c>
    </row>
    <row r="232" spans="1:6" x14ac:dyDescent="0.3">
      <c r="A232" s="26">
        <v>43984</v>
      </c>
      <c r="B232" s="27">
        <v>20120.599999999999</v>
      </c>
      <c r="C232" s="27">
        <v>20615.75</v>
      </c>
      <c r="D232" s="27">
        <v>19852.55</v>
      </c>
      <c r="E232">
        <f t="shared" si="6"/>
        <v>495.15000000000146</v>
      </c>
      <c r="F232" s="15">
        <f t="shared" si="7"/>
        <v>2.5130645905245566E-2</v>
      </c>
    </row>
    <row r="233" spans="1:6" x14ac:dyDescent="0.3">
      <c r="A233" s="19">
        <v>43983</v>
      </c>
      <c r="B233" s="20">
        <v>19728.900000000001</v>
      </c>
      <c r="C233" s="20">
        <v>20225.349999999999</v>
      </c>
      <c r="D233" s="20">
        <v>19632.900000000001</v>
      </c>
      <c r="E233">
        <f t="shared" si="6"/>
        <v>496.44999999999709</v>
      </c>
      <c r="F233" s="15">
        <f t="shared" si="7"/>
        <v>2.353390992511329E-2</v>
      </c>
    </row>
    <row r="234" spans="1:6" x14ac:dyDescent="0.3">
      <c r="A234" s="26">
        <v>43980</v>
      </c>
      <c r="B234" s="27">
        <v>18962</v>
      </c>
      <c r="C234" s="27">
        <v>19358.05</v>
      </c>
      <c r="D234" s="27">
        <v>18729.900000000001</v>
      </c>
      <c r="E234">
        <f t="shared" si="6"/>
        <v>396.04999999999927</v>
      </c>
      <c r="F234" s="15">
        <f t="shared" si="7"/>
        <v>2.4496088393586017E-2</v>
      </c>
    </row>
    <row r="235" spans="1:6" x14ac:dyDescent="0.3">
      <c r="A235" s="19">
        <v>43979</v>
      </c>
      <c r="B235" s="20">
        <v>18924.45</v>
      </c>
      <c r="C235" s="20">
        <v>19455.55</v>
      </c>
      <c r="D235" s="20">
        <v>18818.95</v>
      </c>
      <c r="E235">
        <f t="shared" si="6"/>
        <v>531.09999999999854</v>
      </c>
      <c r="F235" s="15">
        <f t="shared" si="7"/>
        <v>5.1181873956167474E-2</v>
      </c>
    </row>
    <row r="236" spans="1:6" x14ac:dyDescent="0.3">
      <c r="A236" s="26">
        <v>43978</v>
      </c>
      <c r="B236" s="27">
        <v>17603.400000000001</v>
      </c>
      <c r="C236" s="27">
        <v>18874.25</v>
      </c>
      <c r="D236" s="27">
        <v>17560.349999999999</v>
      </c>
      <c r="E236">
        <f t="shared" si="6"/>
        <v>1270.8499999999985</v>
      </c>
      <c r="F236" s="15">
        <f t="shared" si="7"/>
        <v>4.0338927963552637E-2</v>
      </c>
    </row>
    <row r="237" spans="1:6" x14ac:dyDescent="0.3">
      <c r="A237" s="19">
        <v>43977</v>
      </c>
      <c r="B237" s="20">
        <v>17537.650000000001</v>
      </c>
      <c r="C237" s="20">
        <v>17681.7</v>
      </c>
      <c r="D237" s="20">
        <v>17311.25</v>
      </c>
      <c r="E237">
        <f t="shared" si="6"/>
        <v>144.04999999999927</v>
      </c>
      <c r="F237" s="15">
        <f t="shared" si="7"/>
        <v>1.5439281085776928E-2</v>
      </c>
    </row>
    <row r="238" spans="1:6" x14ac:dyDescent="0.3">
      <c r="A238" s="26">
        <v>43973</v>
      </c>
      <c r="B238" s="27">
        <v>17554.25</v>
      </c>
      <c r="C238" s="27">
        <v>17952.25</v>
      </c>
      <c r="D238" s="27">
        <v>17105</v>
      </c>
      <c r="E238">
        <f t="shared" si="6"/>
        <v>398</v>
      </c>
      <c r="F238" s="15">
        <f t="shared" si="7"/>
        <v>1.946017054008083E-2</v>
      </c>
    </row>
    <row r="239" spans="1:6" x14ac:dyDescent="0.3">
      <c r="A239" s="19">
        <v>43972</v>
      </c>
      <c r="B239" s="20">
        <v>17901.95</v>
      </c>
      <c r="C239" s="20">
        <v>18200.7</v>
      </c>
      <c r="D239" s="20">
        <v>17658.55</v>
      </c>
      <c r="E239">
        <f t="shared" si="6"/>
        <v>298.75</v>
      </c>
      <c r="F239" s="15">
        <f t="shared" si="7"/>
        <v>2.3300832070454393E-2</v>
      </c>
    </row>
    <row r="240" spans="1:6" x14ac:dyDescent="0.3">
      <c r="A240" s="26">
        <v>43971</v>
      </c>
      <c r="B240" s="27">
        <v>17486.5</v>
      </c>
      <c r="C240" s="27">
        <v>18002.650000000001</v>
      </c>
      <c r="D240" s="27">
        <v>17407.7</v>
      </c>
      <c r="E240">
        <f t="shared" si="6"/>
        <v>516.15000000000146</v>
      </c>
      <c r="F240" s="15">
        <f t="shared" si="7"/>
        <v>1.8137566078898253E-2</v>
      </c>
    </row>
    <row r="241" spans="1:6" x14ac:dyDescent="0.3">
      <c r="A241" s="19">
        <v>43970</v>
      </c>
      <c r="B241" s="20">
        <v>18037.150000000001</v>
      </c>
      <c r="C241" s="20">
        <v>18175.3</v>
      </c>
      <c r="D241" s="20">
        <v>17390.650000000001</v>
      </c>
      <c r="E241">
        <f t="shared" si="6"/>
        <v>138.14999999999782</v>
      </c>
      <c r="F241" s="15">
        <f t="shared" si="7"/>
        <v>3.6751600151102635E-3</v>
      </c>
    </row>
    <row r="242" spans="1:6" x14ac:dyDescent="0.3">
      <c r="A242" s="26">
        <v>43969</v>
      </c>
      <c r="B242" s="27">
        <v>18795.099999999999</v>
      </c>
      <c r="C242" s="27">
        <v>18795.099999999999</v>
      </c>
      <c r="D242" s="27">
        <v>17514.2</v>
      </c>
      <c r="E242">
        <f t="shared" si="6"/>
        <v>0</v>
      </c>
      <c r="F242" s="15">
        <f t="shared" si="7"/>
        <v>5.3144700190585991E-4</v>
      </c>
    </row>
    <row r="243" spans="1:6" x14ac:dyDescent="0.3">
      <c r="A243" s="19">
        <v>43966</v>
      </c>
      <c r="B243" s="20">
        <v>19098.8</v>
      </c>
      <c r="C243" s="20">
        <v>19119.099999999999</v>
      </c>
      <c r="D243" s="20">
        <v>18683.650000000001</v>
      </c>
      <c r="E243">
        <f t="shared" si="6"/>
        <v>20.299999999999272</v>
      </c>
      <c r="F243" s="15">
        <f t="shared" si="7"/>
        <v>5.2792782468732476E-3</v>
      </c>
    </row>
    <row r="244" spans="1:6" x14ac:dyDescent="0.3">
      <c r="A244" s="26">
        <v>43965</v>
      </c>
      <c r="B244" s="27">
        <v>19197.7</v>
      </c>
      <c r="C244" s="27">
        <v>19380.099999999999</v>
      </c>
      <c r="D244" s="27">
        <v>19024.75</v>
      </c>
      <c r="E244">
        <f t="shared" si="6"/>
        <v>182.39999999999782</v>
      </c>
      <c r="F244" s="15">
        <f t="shared" si="7"/>
        <v>7.1661400507049451E-3</v>
      </c>
    </row>
    <row r="245" spans="1:6" x14ac:dyDescent="0.3">
      <c r="A245" s="19">
        <v>43964</v>
      </c>
      <c r="B245" s="20">
        <v>20017.75</v>
      </c>
      <c r="C245" s="20">
        <v>20122.25</v>
      </c>
      <c r="D245" s="20">
        <v>19429.900000000001</v>
      </c>
      <c r="E245">
        <f t="shared" si="6"/>
        <v>104.5</v>
      </c>
      <c r="F245" s="15">
        <f t="shared" si="7"/>
        <v>9.2393101315101801E-3</v>
      </c>
    </row>
    <row r="246" spans="1:6" x14ac:dyDescent="0.3">
      <c r="A246" s="26">
        <v>43963</v>
      </c>
      <c r="B246" s="27">
        <v>18751.400000000001</v>
      </c>
      <c r="C246" s="27">
        <v>18993.400000000001</v>
      </c>
      <c r="D246" s="27">
        <v>18287</v>
      </c>
      <c r="E246">
        <f t="shared" si="6"/>
        <v>242</v>
      </c>
      <c r="F246" s="15">
        <f t="shared" si="7"/>
        <v>9.3049879018584653E-3</v>
      </c>
    </row>
    <row r="247" spans="1:6" x14ac:dyDescent="0.3">
      <c r="A247" s="19">
        <v>43962</v>
      </c>
      <c r="B247" s="20">
        <v>19610.45</v>
      </c>
      <c r="C247" s="20">
        <v>19733.400000000001</v>
      </c>
      <c r="D247" s="20">
        <v>18900.900000000001</v>
      </c>
      <c r="E247">
        <f t="shared" si="6"/>
        <v>122.95000000000073</v>
      </c>
      <c r="F247" s="15">
        <f t="shared" si="7"/>
        <v>6.262598266478514E-3</v>
      </c>
    </row>
    <row r="248" spans="1:6" x14ac:dyDescent="0.3">
      <c r="A248" s="26">
        <v>43959</v>
      </c>
      <c r="B248" s="27">
        <v>19844</v>
      </c>
      <c r="C248" s="27">
        <v>19969.599999999999</v>
      </c>
      <c r="D248" s="27">
        <v>19285.05</v>
      </c>
      <c r="E248">
        <f t="shared" si="6"/>
        <v>125.59999999999854</v>
      </c>
      <c r="F248" s="15">
        <f t="shared" si="7"/>
        <v>8.8758986591455109E-3</v>
      </c>
    </row>
    <row r="249" spans="1:6" x14ac:dyDescent="0.3">
      <c r="A249" s="19">
        <v>43958</v>
      </c>
      <c r="B249" s="20">
        <v>19536.05</v>
      </c>
      <c r="C249" s="20">
        <v>19757.25</v>
      </c>
      <c r="D249" s="20">
        <v>19332.150000000001</v>
      </c>
      <c r="E249">
        <f t="shared" si="6"/>
        <v>221.20000000000073</v>
      </c>
      <c r="F249" s="15">
        <f t="shared" si="7"/>
        <v>1.8789065636745556E-2</v>
      </c>
    </row>
    <row r="250" spans="1:6" x14ac:dyDescent="0.3">
      <c r="A250" s="26">
        <v>43957</v>
      </c>
      <c r="B250" s="27">
        <v>19302.45</v>
      </c>
      <c r="C250" s="27">
        <v>19806.599999999999</v>
      </c>
      <c r="D250" s="27">
        <v>18941</v>
      </c>
      <c r="E250">
        <f t="shared" si="6"/>
        <v>504.14999999999782</v>
      </c>
      <c r="F250" s="15">
        <f t="shared" si="7"/>
        <v>1.4393988276344721E-2</v>
      </c>
    </row>
    <row r="251" spans="1:6" x14ac:dyDescent="0.3">
      <c r="A251" s="19">
        <v>43956</v>
      </c>
      <c r="B251" s="20">
        <v>20147.3</v>
      </c>
      <c r="C251" s="20">
        <v>20223.150000000001</v>
      </c>
      <c r="D251" s="20">
        <v>19212.349999999999</v>
      </c>
      <c r="E251">
        <f t="shared" si="6"/>
        <v>75.850000000002183</v>
      </c>
      <c r="F251" s="15">
        <f t="shared" si="7"/>
        <v>2.23132136633405E-3</v>
      </c>
    </row>
    <row r="252" spans="1:6" x14ac:dyDescent="0.3">
      <c r="A252" s="26">
        <v>43955</v>
      </c>
      <c r="B252" s="27">
        <v>20514.75</v>
      </c>
      <c r="C252" s="27">
        <v>20530.45</v>
      </c>
      <c r="D252" s="27">
        <v>19643.599999999999</v>
      </c>
      <c r="E252">
        <f t="shared" si="6"/>
        <v>15.700000000000728</v>
      </c>
      <c r="F252" s="15">
        <f t="shared" si="7"/>
        <v>9.1133529727826876E-3</v>
      </c>
    </row>
    <row r="253" spans="1:6" x14ac:dyDescent="0.3">
      <c r="A253" s="19">
        <v>43951</v>
      </c>
      <c r="B253" s="20">
        <v>21589.200000000001</v>
      </c>
      <c r="C253" s="20">
        <v>21967</v>
      </c>
      <c r="D253" s="20">
        <v>21353.65</v>
      </c>
      <c r="E253">
        <f t="shared" si="6"/>
        <v>377.79999999999927</v>
      </c>
      <c r="F253" s="15">
        <f t="shared" si="7"/>
        <v>3.1446302420696251E-2</v>
      </c>
    </row>
    <row r="254" spans="1:6" x14ac:dyDescent="0.3">
      <c r="A254" s="26">
        <v>43950</v>
      </c>
      <c r="B254" s="27">
        <v>20440.400000000001</v>
      </c>
      <c r="C254" s="27">
        <v>21348.15</v>
      </c>
      <c r="D254" s="27">
        <v>20393.650000000001</v>
      </c>
      <c r="E254">
        <f t="shared" si="6"/>
        <v>907.75</v>
      </c>
      <c r="F254" s="15">
        <f t="shared" si="7"/>
        <v>2.9908350704128887E-2</v>
      </c>
    </row>
    <row r="255" spans="1:6" x14ac:dyDescent="0.3">
      <c r="A255" s="19">
        <v>43949</v>
      </c>
      <c r="B255" s="20">
        <v>20436.599999999999</v>
      </c>
      <c r="C255" s="20">
        <v>20751.3</v>
      </c>
      <c r="D255" s="20">
        <v>20260.8</v>
      </c>
      <c r="E255">
        <f t="shared" si="6"/>
        <v>314.70000000000073</v>
      </c>
      <c r="F255" s="15">
        <f t="shared" si="7"/>
        <v>1.6824939106628859E-2</v>
      </c>
    </row>
    <row r="256" spans="1:6" x14ac:dyDescent="0.3">
      <c r="A256" s="26">
        <v>43948</v>
      </c>
      <c r="B256" s="27">
        <v>19870.8</v>
      </c>
      <c r="C256" s="27">
        <v>20224.75</v>
      </c>
      <c r="D256" s="27">
        <v>19847.650000000001</v>
      </c>
      <c r="E256">
        <f t="shared" si="6"/>
        <v>353.95000000000073</v>
      </c>
      <c r="F256" s="15">
        <f t="shared" si="7"/>
        <v>1.5393968316017411E-2</v>
      </c>
    </row>
    <row r="257" spans="1:6" x14ac:dyDescent="0.3">
      <c r="A257" s="19">
        <v>43945</v>
      </c>
      <c r="B257" s="20">
        <v>19697.650000000001</v>
      </c>
      <c r="C257" s="20">
        <v>19950.150000000001</v>
      </c>
      <c r="D257" s="20">
        <v>19515.400000000001</v>
      </c>
      <c r="E257">
        <f t="shared" si="6"/>
        <v>252.5</v>
      </c>
      <c r="F257" s="15">
        <f t="shared" si="7"/>
        <v>1.8560641325325193E-2</v>
      </c>
    </row>
    <row r="258" spans="1:6" x14ac:dyDescent="0.3">
      <c r="A258" s="26">
        <v>43944</v>
      </c>
      <c r="B258" s="27">
        <v>19871.349999999999</v>
      </c>
      <c r="C258" s="27">
        <v>20356.5</v>
      </c>
      <c r="D258" s="27">
        <v>19584.400000000001</v>
      </c>
      <c r="E258">
        <f t="shared" ref="E258:E321" si="8">C258-B258</f>
        <v>485.15000000000146</v>
      </c>
      <c r="F258" s="15">
        <f t="shared" si="7"/>
        <v>2.5497295015525476E-2</v>
      </c>
    </row>
    <row r="259" spans="1:6" x14ac:dyDescent="0.3">
      <c r="A259" s="19">
        <v>43943</v>
      </c>
      <c r="B259" s="20">
        <v>19306.95</v>
      </c>
      <c r="C259" s="20">
        <v>19806.349999999999</v>
      </c>
      <c r="D259" s="20">
        <v>19051.95</v>
      </c>
      <c r="E259">
        <f t="shared" si="8"/>
        <v>499.39999999999782</v>
      </c>
      <c r="F259" s="15">
        <f t="shared" ref="F259:F322" si="9">((SUM(E259:E260)/2)/B260)</f>
        <v>1.4607271837089026E-2</v>
      </c>
    </row>
    <row r="260" spans="1:6" x14ac:dyDescent="0.3">
      <c r="A260" s="26">
        <v>43942</v>
      </c>
      <c r="B260" s="27">
        <v>19812.05</v>
      </c>
      <c r="C260" s="27">
        <v>19891.45</v>
      </c>
      <c r="D260" s="27">
        <v>19247.95</v>
      </c>
      <c r="E260">
        <f t="shared" si="8"/>
        <v>79.400000000001455</v>
      </c>
      <c r="F260" s="15">
        <f t="shared" si="9"/>
        <v>2.293328026458544E-3</v>
      </c>
    </row>
    <row r="261" spans="1:6" x14ac:dyDescent="0.3">
      <c r="A261" s="19">
        <v>43941</v>
      </c>
      <c r="B261" s="20">
        <v>21104.7</v>
      </c>
      <c r="C261" s="20">
        <v>21122.1</v>
      </c>
      <c r="D261" s="20">
        <v>20444.25</v>
      </c>
      <c r="E261">
        <f t="shared" si="8"/>
        <v>17.399999999997817</v>
      </c>
      <c r="F261" s="15">
        <f t="shared" si="9"/>
        <v>1.1993282584978907E-2</v>
      </c>
    </row>
    <row r="262" spans="1:6" x14ac:dyDescent="0.3">
      <c r="A262" s="26">
        <v>43938</v>
      </c>
      <c r="B262" s="27">
        <v>20394.75</v>
      </c>
      <c r="C262" s="27">
        <v>20866.55</v>
      </c>
      <c r="D262" s="27">
        <v>19729.3</v>
      </c>
      <c r="E262">
        <f t="shared" si="8"/>
        <v>471.79999999999927</v>
      </c>
      <c r="F262" s="15">
        <f t="shared" si="9"/>
        <v>2.7297088433651605E-2</v>
      </c>
    </row>
    <row r="263" spans="1:6" x14ac:dyDescent="0.3">
      <c r="A263" s="19">
        <v>43937</v>
      </c>
      <c r="B263" s="20">
        <v>18957.150000000001</v>
      </c>
      <c r="C263" s="20">
        <v>19520.3</v>
      </c>
      <c r="D263" s="20">
        <v>18703.45</v>
      </c>
      <c r="E263">
        <f t="shared" si="8"/>
        <v>563.14999999999782</v>
      </c>
      <c r="F263" s="15">
        <f t="shared" si="9"/>
        <v>1.6194483077772777E-2</v>
      </c>
    </row>
    <row r="264" spans="1:6" x14ac:dyDescent="0.3">
      <c r="A264" s="26">
        <v>43936</v>
      </c>
      <c r="B264" s="27">
        <v>20096.349999999999</v>
      </c>
      <c r="C264" s="27">
        <v>20184.099999999999</v>
      </c>
      <c r="D264" s="27">
        <v>18776.75</v>
      </c>
      <c r="E264">
        <f t="shared" si="8"/>
        <v>87.75</v>
      </c>
      <c r="F264" s="15">
        <f t="shared" si="9"/>
        <v>3.019405788999134E-3</v>
      </c>
    </row>
    <row r="265" spans="1:6" x14ac:dyDescent="0.3">
      <c r="A265" s="19">
        <v>43934</v>
      </c>
      <c r="B265" s="20">
        <v>19854.900000000001</v>
      </c>
      <c r="C265" s="20">
        <v>19887.05</v>
      </c>
      <c r="D265" s="20">
        <v>19294</v>
      </c>
      <c r="E265">
        <f t="shared" si="8"/>
        <v>32.149999999997817</v>
      </c>
      <c r="F265" s="15">
        <f t="shared" si="9"/>
        <v>1.1949481285623943E-2</v>
      </c>
    </row>
    <row r="266" spans="1:6" x14ac:dyDescent="0.3">
      <c r="A266" s="26">
        <v>43930</v>
      </c>
      <c r="B266" s="27">
        <v>19553.150000000001</v>
      </c>
      <c r="C266" s="27">
        <v>19988.3</v>
      </c>
      <c r="D266" s="27">
        <v>19166.900000000001</v>
      </c>
      <c r="E266">
        <f t="shared" si="8"/>
        <v>435.14999999999782</v>
      </c>
      <c r="F266" s="15">
        <f t="shared" si="9"/>
        <v>5.2125333787248387E-2</v>
      </c>
    </row>
    <row r="267" spans="1:6" x14ac:dyDescent="0.3">
      <c r="A267" s="19">
        <v>43929</v>
      </c>
      <c r="B267" s="20">
        <v>18799.400000000001</v>
      </c>
      <c r="C267" s="20">
        <v>20324.099999999999</v>
      </c>
      <c r="D267" s="20">
        <v>18482.900000000001</v>
      </c>
      <c r="E267">
        <f t="shared" si="8"/>
        <v>1524.6999999999971</v>
      </c>
      <c r="F267" s="15">
        <f t="shared" si="9"/>
        <v>6.1250477524512847E-2</v>
      </c>
    </row>
    <row r="268" spans="1:6" x14ac:dyDescent="0.3">
      <c r="A268" s="26">
        <v>43928</v>
      </c>
      <c r="B268" s="27">
        <v>18454.55</v>
      </c>
      <c r="C268" s="27">
        <v>19190.55</v>
      </c>
      <c r="D268" s="27">
        <v>17953.75</v>
      </c>
      <c r="E268">
        <f t="shared" si="8"/>
        <v>736</v>
      </c>
      <c r="F268" s="15">
        <f t="shared" si="9"/>
        <v>2.0110449903274461E-2</v>
      </c>
    </row>
    <row r="269" spans="1:6" x14ac:dyDescent="0.3">
      <c r="A269" s="19">
        <v>43924</v>
      </c>
      <c r="B269" s="20">
        <v>18325.05</v>
      </c>
      <c r="C269" s="20">
        <v>18326.099999999999</v>
      </c>
      <c r="D269" s="20">
        <v>17143.2</v>
      </c>
      <c r="E269">
        <f t="shared" si="8"/>
        <v>1.0499999999992724</v>
      </c>
      <c r="F269" s="15">
        <f t="shared" si="9"/>
        <v>8.7332134041746368E-4</v>
      </c>
    </row>
    <row r="270" spans="1:6" x14ac:dyDescent="0.3">
      <c r="A270" s="26">
        <v>43922</v>
      </c>
      <c r="B270" s="27">
        <v>19122.400000000001</v>
      </c>
      <c r="C270" s="27">
        <v>19154.75</v>
      </c>
      <c r="D270" s="27">
        <v>18042.25</v>
      </c>
      <c r="E270">
        <f t="shared" si="8"/>
        <v>32.349999999998545</v>
      </c>
      <c r="F270" s="15">
        <f t="shared" si="9"/>
        <v>4.9462259777859124E-3</v>
      </c>
    </row>
    <row r="271" spans="1:6" x14ac:dyDescent="0.3">
      <c r="A271" s="19">
        <v>43921</v>
      </c>
      <c r="B271" s="20">
        <v>19307.650000000001</v>
      </c>
      <c r="C271" s="20">
        <v>19466.3</v>
      </c>
      <c r="D271" s="20">
        <v>18792.400000000001</v>
      </c>
      <c r="E271">
        <f t="shared" si="8"/>
        <v>158.64999999999782</v>
      </c>
      <c r="F271" s="15">
        <f t="shared" si="9"/>
        <v>1.6111859855773524E-2</v>
      </c>
    </row>
    <row r="272" spans="1:6" x14ac:dyDescent="0.3">
      <c r="A272" s="26">
        <v>43920</v>
      </c>
      <c r="B272" s="27">
        <v>19254.45</v>
      </c>
      <c r="C272" s="27">
        <v>19716.25</v>
      </c>
      <c r="D272" s="27">
        <v>18668.7</v>
      </c>
      <c r="E272">
        <f t="shared" si="8"/>
        <v>461.79999999999927</v>
      </c>
      <c r="F272" s="15">
        <f t="shared" si="9"/>
        <v>2.6983501269133198E-2</v>
      </c>
    </row>
    <row r="273" spans="1:6" x14ac:dyDescent="0.3">
      <c r="A273" s="19">
        <v>43917</v>
      </c>
      <c r="B273" s="20">
        <v>20801.599999999999</v>
      </c>
      <c r="C273" s="20">
        <v>21462.400000000001</v>
      </c>
      <c r="D273" s="20">
        <v>19580.099999999999</v>
      </c>
      <c r="E273">
        <f t="shared" si="8"/>
        <v>660.80000000000291</v>
      </c>
      <c r="F273" s="15">
        <f t="shared" si="9"/>
        <v>6.0917854204990539E-2</v>
      </c>
    </row>
    <row r="274" spans="1:6" x14ac:dyDescent="0.3">
      <c r="A274" s="26">
        <v>43916</v>
      </c>
      <c r="B274" s="27">
        <v>18781.849999999999</v>
      </c>
      <c r="C274" s="27">
        <v>20409.349999999999</v>
      </c>
      <c r="D274" s="27">
        <v>18364.5</v>
      </c>
      <c r="E274">
        <f t="shared" si="8"/>
        <v>1627.5</v>
      </c>
      <c r="F274" s="15">
        <f t="shared" si="9"/>
        <v>0.10763009436185668</v>
      </c>
    </row>
    <row r="275" spans="1:6" x14ac:dyDescent="0.3">
      <c r="A275" s="19">
        <v>43915</v>
      </c>
      <c r="B275" s="20">
        <v>16759.95</v>
      </c>
      <c r="C275" s="20">
        <v>18740.2</v>
      </c>
      <c r="D275" s="20">
        <v>16635.5</v>
      </c>
      <c r="E275">
        <f t="shared" si="8"/>
        <v>1980.25</v>
      </c>
      <c r="F275" s="15">
        <f t="shared" si="9"/>
        <v>5.9748614158597384E-2</v>
      </c>
    </row>
    <row r="276" spans="1:6" x14ac:dyDescent="0.3">
      <c r="A276" s="26">
        <v>43914</v>
      </c>
      <c r="B276" s="27">
        <v>17705.849999999999</v>
      </c>
      <c r="C276" s="27">
        <v>17841.400000000001</v>
      </c>
      <c r="D276" s="27">
        <v>16116.25</v>
      </c>
      <c r="E276">
        <f t="shared" si="8"/>
        <v>135.55000000000291</v>
      </c>
      <c r="F276" s="15">
        <f t="shared" si="9"/>
        <v>1.9657260817091227E-2</v>
      </c>
    </row>
    <row r="277" spans="1:6" x14ac:dyDescent="0.3">
      <c r="A277" s="19">
        <v>43913</v>
      </c>
      <c r="B277" s="20">
        <v>18311.3</v>
      </c>
      <c r="C277" s="20">
        <v>18895.650000000001</v>
      </c>
      <c r="D277" s="20">
        <v>16791.05</v>
      </c>
      <c r="E277">
        <f t="shared" si="8"/>
        <v>584.35000000000218</v>
      </c>
      <c r="F277" s="15">
        <f t="shared" si="9"/>
        <v>4.0470793987426118E-2</v>
      </c>
    </row>
    <row r="278" spans="1:6" x14ac:dyDescent="0.3">
      <c r="A278" s="26">
        <v>43910</v>
      </c>
      <c r="B278" s="27">
        <v>19898.3</v>
      </c>
      <c r="C278" s="27">
        <v>20924.55</v>
      </c>
      <c r="D278" s="27">
        <v>19265</v>
      </c>
      <c r="E278">
        <f t="shared" si="8"/>
        <v>1026.25</v>
      </c>
      <c r="F278" s="15">
        <f t="shared" si="9"/>
        <v>6.7742981478669681E-2</v>
      </c>
    </row>
    <row r="279" spans="1:6" x14ac:dyDescent="0.3">
      <c r="A279" s="19">
        <v>43909</v>
      </c>
      <c r="B279" s="20">
        <v>19428.95</v>
      </c>
      <c r="C279" s="20">
        <v>21035.05</v>
      </c>
      <c r="D279" s="20">
        <v>18675.650000000001</v>
      </c>
      <c r="E279">
        <f t="shared" si="8"/>
        <v>1606.0999999999985</v>
      </c>
      <c r="F279" s="15">
        <f t="shared" si="9"/>
        <v>3.8780823537548206E-2</v>
      </c>
    </row>
    <row r="280" spans="1:6" x14ac:dyDescent="0.3">
      <c r="A280" s="26">
        <v>43908</v>
      </c>
      <c r="B280" s="27">
        <v>22411.85</v>
      </c>
      <c r="C280" s="27">
        <v>22544.05</v>
      </c>
      <c r="D280" s="27">
        <v>20267.95</v>
      </c>
      <c r="E280">
        <f t="shared" si="8"/>
        <v>132.20000000000073</v>
      </c>
      <c r="F280" s="15">
        <f t="shared" si="9"/>
        <v>5.0036298534567444E-3</v>
      </c>
    </row>
    <row r="281" spans="1:6" x14ac:dyDescent="0.3">
      <c r="A281" s="19">
        <v>43907</v>
      </c>
      <c r="B281" s="20">
        <v>23348.05</v>
      </c>
      <c r="C281" s="20">
        <v>23449.5</v>
      </c>
      <c r="D281" s="20">
        <v>22002</v>
      </c>
      <c r="E281">
        <f t="shared" si="8"/>
        <v>101.45000000000073</v>
      </c>
      <c r="F281" s="15">
        <f t="shared" si="9"/>
        <v>2.3689197725837775E-3</v>
      </c>
    </row>
    <row r="282" spans="1:6" x14ac:dyDescent="0.3">
      <c r="A282" s="26">
        <v>43906</v>
      </c>
      <c r="B282" s="27">
        <v>24061.599999999999</v>
      </c>
      <c r="C282" s="27">
        <v>24074.15</v>
      </c>
      <c r="D282" s="27">
        <v>23008.25</v>
      </c>
      <c r="E282">
        <f t="shared" si="8"/>
        <v>12.55000000000291</v>
      </c>
      <c r="F282" s="15">
        <f t="shared" si="9"/>
        <v>6.5194810910731441E-2</v>
      </c>
    </row>
    <row r="283" spans="1:6" x14ac:dyDescent="0.3">
      <c r="A283" s="19">
        <v>43903</v>
      </c>
      <c r="B283" s="20">
        <v>22720.75</v>
      </c>
      <c r="C283" s="20">
        <v>25670.75</v>
      </c>
      <c r="D283" s="20">
        <v>21351.7</v>
      </c>
      <c r="E283">
        <f t="shared" si="8"/>
        <v>2950</v>
      </c>
      <c r="F283" s="15">
        <f t="shared" si="9"/>
        <v>5.952518082769627E-2</v>
      </c>
    </row>
    <row r="284" spans="1:6" x14ac:dyDescent="0.3">
      <c r="A284" s="26">
        <v>43902</v>
      </c>
      <c r="B284" s="27">
        <v>25175.9</v>
      </c>
      <c r="C284" s="27">
        <v>25223.1</v>
      </c>
      <c r="D284" s="27">
        <v>23536.35</v>
      </c>
      <c r="E284">
        <f t="shared" si="8"/>
        <v>47.19999999999709</v>
      </c>
      <c r="F284" s="15">
        <f t="shared" si="9"/>
        <v>1.0769713867029485E-2</v>
      </c>
    </row>
    <row r="285" spans="1:6" x14ac:dyDescent="0.3">
      <c r="A285" s="19">
        <v>43901</v>
      </c>
      <c r="B285" s="20">
        <v>26272.75</v>
      </c>
      <c r="C285" s="20">
        <v>26791.45</v>
      </c>
      <c r="D285" s="20">
        <v>26234.1</v>
      </c>
      <c r="E285">
        <f t="shared" si="8"/>
        <v>518.70000000000073</v>
      </c>
      <c r="F285" s="15">
        <f t="shared" si="9"/>
        <v>1.0706972803900615E-2</v>
      </c>
    </row>
    <row r="286" spans="1:6" x14ac:dyDescent="0.3">
      <c r="A286" s="26">
        <v>43899</v>
      </c>
      <c r="B286" s="27">
        <v>27031.45</v>
      </c>
      <c r="C286" s="27">
        <v>27091.599999999999</v>
      </c>
      <c r="D286" s="27">
        <v>25923.4</v>
      </c>
      <c r="E286">
        <f t="shared" si="8"/>
        <v>60.149999999997817</v>
      </c>
      <c r="F286" s="15">
        <f t="shared" si="9"/>
        <v>8.2712626966775313E-3</v>
      </c>
    </row>
    <row r="287" spans="1:6" x14ac:dyDescent="0.3">
      <c r="A287" s="19">
        <v>43896</v>
      </c>
      <c r="B287" s="20">
        <v>27649.95</v>
      </c>
      <c r="C287" s="20">
        <v>28047.200000000001</v>
      </c>
      <c r="D287" s="20">
        <v>27162.3</v>
      </c>
      <c r="E287">
        <f t="shared" si="8"/>
        <v>397.25</v>
      </c>
      <c r="F287" s="15">
        <f t="shared" si="9"/>
        <v>1.2161684061560233E-2</v>
      </c>
    </row>
    <row r="288" spans="1:6" x14ac:dyDescent="0.3">
      <c r="A288" s="26">
        <v>43895</v>
      </c>
      <c r="B288" s="27">
        <v>28830.3</v>
      </c>
      <c r="C288" s="27">
        <v>29134.3</v>
      </c>
      <c r="D288" s="27">
        <v>28535.599999999999</v>
      </c>
      <c r="E288">
        <f t="shared" si="8"/>
        <v>304</v>
      </c>
      <c r="F288" s="15">
        <f t="shared" si="9"/>
        <v>5.549867620188745E-3</v>
      </c>
    </row>
    <row r="289" spans="1:6" x14ac:dyDescent="0.3">
      <c r="A289" s="19">
        <v>43894</v>
      </c>
      <c r="B289" s="20">
        <v>29252.95</v>
      </c>
      <c r="C289" s="20">
        <v>29273.65</v>
      </c>
      <c r="D289" s="20">
        <v>28125.15</v>
      </c>
      <c r="E289">
        <f t="shared" si="8"/>
        <v>20.700000000000728</v>
      </c>
      <c r="F289" s="15">
        <f t="shared" si="9"/>
        <v>5.0581558670299582E-3</v>
      </c>
    </row>
    <row r="290" spans="1:6" x14ac:dyDescent="0.3">
      <c r="A290" s="26">
        <v>43893</v>
      </c>
      <c r="B290" s="27">
        <v>29012.55</v>
      </c>
      <c r="C290" s="27">
        <v>29285.35</v>
      </c>
      <c r="D290" s="27">
        <v>28749.55</v>
      </c>
      <c r="E290">
        <f t="shared" si="8"/>
        <v>272.79999999999927</v>
      </c>
      <c r="F290" s="15">
        <f t="shared" si="9"/>
        <v>6.1100636342210825E-3</v>
      </c>
    </row>
    <row r="291" spans="1:6" x14ac:dyDescent="0.3">
      <c r="A291" s="19">
        <v>43892</v>
      </c>
      <c r="B291" s="20">
        <v>29701</v>
      </c>
      <c r="C291" s="20">
        <v>29791.15</v>
      </c>
      <c r="D291" s="20">
        <v>28571.7</v>
      </c>
      <c r="E291">
        <f t="shared" si="8"/>
        <v>90.150000000001455</v>
      </c>
      <c r="F291" s="15">
        <f t="shared" si="9"/>
        <v>2.5879996135796377E-3</v>
      </c>
    </row>
    <row r="292" spans="1:6" x14ac:dyDescent="0.3">
      <c r="A292" s="26">
        <v>43889</v>
      </c>
      <c r="B292" s="27">
        <v>29501.55</v>
      </c>
      <c r="C292" s="27">
        <v>29564.1</v>
      </c>
      <c r="D292" s="27">
        <v>29051.5</v>
      </c>
      <c r="E292">
        <f t="shared" si="8"/>
        <v>62.549999999999272</v>
      </c>
      <c r="F292" s="15">
        <f t="shared" si="9"/>
        <v>1.0654112983151636E-3</v>
      </c>
    </row>
    <row r="293" spans="1:6" x14ac:dyDescent="0.3">
      <c r="A293" s="19">
        <v>43888</v>
      </c>
      <c r="B293" s="20">
        <v>30270</v>
      </c>
      <c r="C293" s="20">
        <v>30271.95</v>
      </c>
      <c r="D293" s="20">
        <v>29914.15</v>
      </c>
      <c r="E293">
        <f t="shared" si="8"/>
        <v>1.9500000000007276</v>
      </c>
      <c r="F293" s="15">
        <f t="shared" si="9"/>
        <v>3.9192601044585364E-3</v>
      </c>
    </row>
    <row r="294" spans="1:6" x14ac:dyDescent="0.3">
      <c r="A294" s="26">
        <v>43887</v>
      </c>
      <c r="B294" s="27">
        <v>30279.95</v>
      </c>
      <c r="C294" s="27">
        <v>30515.35</v>
      </c>
      <c r="D294" s="27">
        <v>30131.75</v>
      </c>
      <c r="E294">
        <f t="shared" si="8"/>
        <v>235.39999999999782</v>
      </c>
      <c r="F294" s="15">
        <f t="shared" si="9"/>
        <v>5.392076547498092E-3</v>
      </c>
    </row>
    <row r="295" spans="1:6" x14ac:dyDescent="0.3">
      <c r="A295" s="19">
        <v>43886</v>
      </c>
      <c r="B295" s="20">
        <v>30517</v>
      </c>
      <c r="C295" s="20">
        <v>30610.7</v>
      </c>
      <c r="D295" s="20">
        <v>30329.95</v>
      </c>
      <c r="E295">
        <f t="shared" si="8"/>
        <v>93.700000000000728</v>
      </c>
      <c r="F295" s="15">
        <f t="shared" si="9"/>
        <v>2.1114348463381464E-3</v>
      </c>
    </row>
    <row r="296" spans="1:6" x14ac:dyDescent="0.3">
      <c r="A296" s="26">
        <v>43885</v>
      </c>
      <c r="B296" s="27">
        <v>30666.35</v>
      </c>
      <c r="C296" s="27">
        <v>30702.15</v>
      </c>
      <c r="D296" s="27">
        <v>30428</v>
      </c>
      <c r="E296">
        <f t="shared" si="8"/>
        <v>35.80000000000291</v>
      </c>
      <c r="F296" s="15">
        <f t="shared" si="9"/>
        <v>4.19281777443682E-3</v>
      </c>
    </row>
    <row r="297" spans="1:6" x14ac:dyDescent="0.3">
      <c r="A297" s="19">
        <v>43881</v>
      </c>
      <c r="B297" s="20">
        <v>30862.3</v>
      </c>
      <c r="C297" s="20">
        <v>31085.3</v>
      </c>
      <c r="D297" s="20">
        <v>30702.45</v>
      </c>
      <c r="E297">
        <f t="shared" si="8"/>
        <v>223</v>
      </c>
      <c r="F297" s="15">
        <f t="shared" si="9"/>
        <v>4.2897589386830847E-3</v>
      </c>
    </row>
    <row r="298" spans="1:6" x14ac:dyDescent="0.3">
      <c r="A298" s="26">
        <v>43880</v>
      </c>
      <c r="B298" s="27">
        <v>30905</v>
      </c>
      <c r="C298" s="27">
        <v>30947.15</v>
      </c>
      <c r="D298" s="27">
        <v>30606.15</v>
      </c>
      <c r="E298">
        <f t="shared" si="8"/>
        <v>42.150000000001455</v>
      </c>
      <c r="F298" s="15">
        <f t="shared" si="9"/>
        <v>1.1969407889372903E-3</v>
      </c>
    </row>
    <row r="299" spans="1:6" x14ac:dyDescent="0.3">
      <c r="A299" s="19">
        <v>43879</v>
      </c>
      <c r="B299" s="20">
        <v>30661.5</v>
      </c>
      <c r="C299" s="20">
        <v>30692.75</v>
      </c>
      <c r="D299" s="20">
        <v>30252.45</v>
      </c>
      <c r="E299">
        <f t="shared" si="8"/>
        <v>31.25</v>
      </c>
      <c r="F299" s="15">
        <f t="shared" si="9"/>
        <v>2.5191221697326849E-3</v>
      </c>
    </row>
    <row r="300" spans="1:6" x14ac:dyDescent="0.3">
      <c r="A300" s="26">
        <v>43878</v>
      </c>
      <c r="B300" s="27">
        <v>30873.85</v>
      </c>
      <c r="C300" s="27">
        <v>30998.15</v>
      </c>
      <c r="D300" s="27">
        <v>30630.5</v>
      </c>
      <c r="E300">
        <f t="shared" si="8"/>
        <v>124.30000000000291</v>
      </c>
      <c r="F300" s="15">
        <f t="shared" si="9"/>
        <v>4.4610532944823573E-3</v>
      </c>
    </row>
    <row r="301" spans="1:6" x14ac:dyDescent="0.3">
      <c r="A301" s="19">
        <v>43875</v>
      </c>
      <c r="B301" s="20">
        <v>31281.85</v>
      </c>
      <c r="C301" s="20">
        <v>31436.65</v>
      </c>
      <c r="D301" s="20">
        <v>30776.1</v>
      </c>
      <c r="E301">
        <f t="shared" si="8"/>
        <v>154.80000000000291</v>
      </c>
      <c r="F301" s="15">
        <f t="shared" si="9"/>
        <v>3.4460870212163781E-3</v>
      </c>
    </row>
    <row r="302" spans="1:6" x14ac:dyDescent="0.3">
      <c r="A302" s="26">
        <v>43874</v>
      </c>
      <c r="B302" s="27">
        <v>31586.55</v>
      </c>
      <c r="C302" s="27">
        <v>31649.45</v>
      </c>
      <c r="D302" s="27">
        <v>31180.6</v>
      </c>
      <c r="E302">
        <f t="shared" si="8"/>
        <v>62.900000000001455</v>
      </c>
      <c r="F302" s="15">
        <f t="shared" si="9"/>
        <v>3.345138457085675E-3</v>
      </c>
    </row>
    <row r="303" spans="1:6" x14ac:dyDescent="0.3">
      <c r="A303" s="19">
        <v>43873</v>
      </c>
      <c r="B303" s="20">
        <v>31441.15</v>
      </c>
      <c r="C303" s="20">
        <v>31588.6</v>
      </c>
      <c r="D303" s="20">
        <v>31398.15</v>
      </c>
      <c r="E303">
        <f t="shared" si="8"/>
        <v>147.44999999999709</v>
      </c>
      <c r="F303" s="15">
        <f t="shared" si="9"/>
        <v>6.7754929523345525E-3</v>
      </c>
    </row>
    <row r="304" spans="1:6" x14ac:dyDescent="0.3">
      <c r="A304" s="26">
        <v>43872</v>
      </c>
      <c r="B304" s="27">
        <v>31230.2</v>
      </c>
      <c r="C304" s="27">
        <v>31505.95</v>
      </c>
      <c r="D304" s="27">
        <v>31225.9</v>
      </c>
      <c r="E304">
        <f t="shared" si="8"/>
        <v>275.75</v>
      </c>
      <c r="F304" s="15">
        <f t="shared" si="9"/>
        <v>4.4145907103186506E-3</v>
      </c>
    </row>
    <row r="305" spans="1:6" x14ac:dyDescent="0.3">
      <c r="A305" s="19">
        <v>43871</v>
      </c>
      <c r="B305" s="20">
        <v>31248.65</v>
      </c>
      <c r="C305" s="20">
        <v>31248.799999999999</v>
      </c>
      <c r="D305" s="20">
        <v>30957.200000000001</v>
      </c>
      <c r="E305">
        <f t="shared" si="8"/>
        <v>0.14999999999781721</v>
      </c>
      <c r="F305" s="15">
        <f t="shared" si="9"/>
        <v>2.0722382245051294E-5</v>
      </c>
    </row>
    <row r="306" spans="1:6" x14ac:dyDescent="0.3">
      <c r="A306" s="26">
        <v>43868</v>
      </c>
      <c r="B306" s="27">
        <v>31367.05</v>
      </c>
      <c r="C306" s="27">
        <v>31368.2</v>
      </c>
      <c r="D306" s="27">
        <v>31111.05</v>
      </c>
      <c r="E306">
        <f t="shared" si="8"/>
        <v>1.1500000000014552</v>
      </c>
      <c r="F306" s="15">
        <f t="shared" si="9"/>
        <v>6.4538191063943243E-3</v>
      </c>
    </row>
    <row r="307" spans="1:6" x14ac:dyDescent="0.3">
      <c r="A307" s="19">
        <v>43867</v>
      </c>
      <c r="B307" s="20">
        <v>31070.75</v>
      </c>
      <c r="C307" s="20">
        <v>31470.65</v>
      </c>
      <c r="D307" s="20">
        <v>30917.25</v>
      </c>
      <c r="E307">
        <f t="shared" si="8"/>
        <v>399.90000000000146</v>
      </c>
      <c r="F307" s="15">
        <f t="shared" si="9"/>
        <v>1.1439456861479836E-2</v>
      </c>
    </row>
    <row r="308" spans="1:6" x14ac:dyDescent="0.3">
      <c r="A308" s="26">
        <v>43866</v>
      </c>
      <c r="B308" s="27">
        <v>30761.95</v>
      </c>
      <c r="C308" s="27">
        <v>31065.85</v>
      </c>
      <c r="D308" s="27">
        <v>30630.85</v>
      </c>
      <c r="E308">
        <f t="shared" si="8"/>
        <v>303.89999999999782</v>
      </c>
      <c r="F308" s="15">
        <f t="shared" si="9"/>
        <v>1.3982828018905043E-2</v>
      </c>
    </row>
    <row r="309" spans="1:6" x14ac:dyDescent="0.3">
      <c r="A309" s="19">
        <v>43865</v>
      </c>
      <c r="B309" s="20">
        <v>30235.3</v>
      </c>
      <c r="C309" s="20">
        <v>30776.95</v>
      </c>
      <c r="D309" s="20">
        <v>30182.45</v>
      </c>
      <c r="E309">
        <f t="shared" si="8"/>
        <v>541.65000000000146</v>
      </c>
      <c r="F309" s="15">
        <f t="shared" si="9"/>
        <v>1.4016285525002737E-2</v>
      </c>
    </row>
    <row r="310" spans="1:6" x14ac:dyDescent="0.3">
      <c r="A310" s="26">
        <v>43864</v>
      </c>
      <c r="B310" s="27">
        <v>29811.75</v>
      </c>
      <c r="C310" s="27">
        <v>30105.8</v>
      </c>
      <c r="D310" s="27">
        <v>29612.55</v>
      </c>
      <c r="E310">
        <f t="shared" si="8"/>
        <v>294.04999999999927</v>
      </c>
      <c r="F310" s="15">
        <f t="shared" si="9"/>
        <v>8.3129763533320421E-3</v>
      </c>
    </row>
    <row r="311" spans="1:6" x14ac:dyDescent="0.3">
      <c r="A311" s="19">
        <v>43862</v>
      </c>
      <c r="B311" s="20">
        <v>30702</v>
      </c>
      <c r="C311" s="20">
        <v>30918.400000000001</v>
      </c>
      <c r="D311" s="20">
        <v>29755.3</v>
      </c>
      <c r="E311">
        <f t="shared" si="8"/>
        <v>216.40000000000146</v>
      </c>
      <c r="F311" s="15">
        <f t="shared" si="9"/>
        <v>4.8359477229770473E-3</v>
      </c>
    </row>
    <row r="312" spans="1:6" x14ac:dyDescent="0.3">
      <c r="A312" s="26">
        <v>43861</v>
      </c>
      <c r="B312" s="27">
        <v>30950.5</v>
      </c>
      <c r="C312" s="27">
        <v>31033.45</v>
      </c>
      <c r="D312" s="27">
        <v>30691.8</v>
      </c>
      <c r="E312">
        <f t="shared" si="8"/>
        <v>82.950000000000728</v>
      </c>
      <c r="F312" s="15">
        <f t="shared" si="9"/>
        <v>1.6704840680819497E-3</v>
      </c>
    </row>
    <row r="313" spans="1:6" x14ac:dyDescent="0.3">
      <c r="A313" s="19">
        <v>43860</v>
      </c>
      <c r="B313" s="20">
        <v>30889.25</v>
      </c>
      <c r="C313" s="20">
        <v>30909.5</v>
      </c>
      <c r="D313" s="20">
        <v>30521.3</v>
      </c>
      <c r="E313">
        <f t="shared" si="8"/>
        <v>20.25</v>
      </c>
      <c r="F313" s="15">
        <f t="shared" si="9"/>
        <v>3.0405853450255703E-3</v>
      </c>
    </row>
    <row r="314" spans="1:6" x14ac:dyDescent="0.3">
      <c r="A314" s="26">
        <v>43859</v>
      </c>
      <c r="B314" s="27">
        <v>30915.1</v>
      </c>
      <c r="C314" s="27">
        <v>31082.85</v>
      </c>
      <c r="D314" s="27">
        <v>30835.8</v>
      </c>
      <c r="E314">
        <f t="shared" si="8"/>
        <v>167.75</v>
      </c>
      <c r="F314" s="15">
        <f t="shared" si="9"/>
        <v>4.7571308453528346E-3</v>
      </c>
    </row>
    <row r="315" spans="1:6" x14ac:dyDescent="0.3">
      <c r="A315" s="19">
        <v>43858</v>
      </c>
      <c r="B315" s="20">
        <v>30922</v>
      </c>
      <c r="C315" s="20">
        <v>31048.45</v>
      </c>
      <c r="D315" s="20">
        <v>30656.35</v>
      </c>
      <c r="E315">
        <f t="shared" si="8"/>
        <v>126.45000000000073</v>
      </c>
      <c r="F315" s="15">
        <f t="shared" si="9"/>
        <v>3.9046239941113343E-3</v>
      </c>
    </row>
    <row r="316" spans="1:6" x14ac:dyDescent="0.3">
      <c r="A316" s="26">
        <v>43857</v>
      </c>
      <c r="B316" s="27">
        <v>31110.55</v>
      </c>
      <c r="C316" s="27">
        <v>31227.05</v>
      </c>
      <c r="D316" s="27">
        <v>30808.55</v>
      </c>
      <c r="E316">
        <f t="shared" si="8"/>
        <v>116.5</v>
      </c>
      <c r="F316" s="15">
        <f t="shared" si="9"/>
        <v>7.2784881492005855E-3</v>
      </c>
    </row>
    <row r="317" spans="1:6" x14ac:dyDescent="0.3">
      <c r="A317" s="19">
        <v>43854</v>
      </c>
      <c r="B317" s="20">
        <v>31040.1</v>
      </c>
      <c r="C317" s="20">
        <v>31375.45</v>
      </c>
      <c r="D317" s="20">
        <v>30879.05</v>
      </c>
      <c r="E317">
        <f t="shared" si="8"/>
        <v>335.35000000000218</v>
      </c>
      <c r="F317" s="15">
        <f t="shared" si="9"/>
        <v>1.1066221675742163E-2</v>
      </c>
    </row>
    <row r="318" spans="1:6" x14ac:dyDescent="0.3">
      <c r="A318" s="26">
        <v>43853</v>
      </c>
      <c r="B318" s="27">
        <v>30742.2</v>
      </c>
      <c r="C318" s="27">
        <v>31087.25</v>
      </c>
      <c r="D318" s="27">
        <v>30621.35</v>
      </c>
      <c r="E318">
        <f t="shared" si="8"/>
        <v>345.04999999999927</v>
      </c>
      <c r="F318" s="15">
        <f t="shared" si="9"/>
        <v>6.9619723388363768E-3</v>
      </c>
    </row>
    <row r="319" spans="1:6" x14ac:dyDescent="0.3">
      <c r="A319" s="19">
        <v>43852</v>
      </c>
      <c r="B319" s="20">
        <v>31061.599999999999</v>
      </c>
      <c r="C319" s="20">
        <v>31149.05</v>
      </c>
      <c r="D319" s="20">
        <v>30614</v>
      </c>
      <c r="E319">
        <f t="shared" si="8"/>
        <v>87.450000000000728</v>
      </c>
      <c r="F319" s="15">
        <f t="shared" si="9"/>
        <v>4.5167912947059394E-3</v>
      </c>
    </row>
    <row r="320" spans="1:6" x14ac:dyDescent="0.3">
      <c r="A320" s="26">
        <v>43851</v>
      </c>
      <c r="B320" s="27">
        <v>30978.85</v>
      </c>
      <c r="C320" s="27">
        <v>31171.25</v>
      </c>
      <c r="D320" s="27">
        <v>30858.6</v>
      </c>
      <c r="E320">
        <f t="shared" si="8"/>
        <v>192.40000000000146</v>
      </c>
      <c r="F320" s="15">
        <f t="shared" si="9"/>
        <v>3.0134115609127543E-3</v>
      </c>
    </row>
    <row r="321" spans="1:6" x14ac:dyDescent="0.3">
      <c r="A321" s="19">
        <v>43850</v>
      </c>
      <c r="B321" s="20">
        <v>31923.95</v>
      </c>
      <c r="C321" s="20">
        <v>31923.95</v>
      </c>
      <c r="D321" s="20">
        <v>31050.95</v>
      </c>
      <c r="E321">
        <f t="shared" si="8"/>
        <v>0</v>
      </c>
      <c r="F321" s="15">
        <f t="shared" si="9"/>
        <v>3.1974888863901285E-3</v>
      </c>
    </row>
    <row r="322" spans="1:6" x14ac:dyDescent="0.3">
      <c r="A322" s="26">
        <v>43847</v>
      </c>
      <c r="B322" s="27">
        <v>31571.65</v>
      </c>
      <c r="C322" s="27">
        <v>31773.55</v>
      </c>
      <c r="D322" s="27">
        <v>31445.5</v>
      </c>
      <c r="E322">
        <f t="shared" ref="E322:E385" si="10">C322-B322</f>
        <v>201.89999999999782</v>
      </c>
      <c r="F322" s="15">
        <f t="shared" si="9"/>
        <v>5.97679071880241E-3</v>
      </c>
    </row>
    <row r="323" spans="1:6" x14ac:dyDescent="0.3">
      <c r="A323" s="19">
        <v>43846</v>
      </c>
      <c r="B323" s="20">
        <v>31810.55</v>
      </c>
      <c r="C323" s="20">
        <v>31988.9</v>
      </c>
      <c r="D323" s="20">
        <v>31692.400000000001</v>
      </c>
      <c r="E323">
        <f t="shared" si="10"/>
        <v>178.35000000000218</v>
      </c>
      <c r="F323" s="15">
        <f t="shared" ref="F323:F386" si="11">((SUM(E323:E324)/2)/B324)</f>
        <v>2.8832855390338048E-3</v>
      </c>
    </row>
    <row r="324" spans="1:6" x14ac:dyDescent="0.3">
      <c r="A324" s="26">
        <v>43845</v>
      </c>
      <c r="B324" s="27">
        <v>31994.75</v>
      </c>
      <c r="C324" s="27">
        <v>32000.9</v>
      </c>
      <c r="D324" s="27">
        <v>31670.35</v>
      </c>
      <c r="E324">
        <f t="shared" si="10"/>
        <v>6.1500000000014552</v>
      </c>
      <c r="F324" s="15">
        <f t="shared" si="11"/>
        <v>9.5507423955148079E-5</v>
      </c>
    </row>
    <row r="325" spans="1:6" x14ac:dyDescent="0.3">
      <c r="A325" s="19">
        <v>43844</v>
      </c>
      <c r="B325" s="20">
        <v>32196.45</v>
      </c>
      <c r="C325" s="20">
        <v>32196.45</v>
      </c>
      <c r="D325" s="20">
        <v>31989.200000000001</v>
      </c>
      <c r="E325">
        <f t="shared" si="10"/>
        <v>0</v>
      </c>
      <c r="F325" s="15">
        <f t="shared" si="11"/>
        <v>2.855556004990851E-3</v>
      </c>
    </row>
    <row r="326" spans="1:6" x14ac:dyDescent="0.3">
      <c r="A326" s="26">
        <v>43843</v>
      </c>
      <c r="B326" s="27">
        <v>32139.1</v>
      </c>
      <c r="C326" s="27">
        <v>32322.65</v>
      </c>
      <c r="D326" s="27">
        <v>32074.05</v>
      </c>
      <c r="E326">
        <f t="shared" si="10"/>
        <v>183.55000000000291</v>
      </c>
      <c r="F326" s="15">
        <f t="shared" si="11"/>
        <v>4.8896966385955122E-3</v>
      </c>
    </row>
    <row r="327" spans="1:6" x14ac:dyDescent="0.3">
      <c r="A327" s="19">
        <v>43840</v>
      </c>
      <c r="B327" s="20">
        <v>32215.7</v>
      </c>
      <c r="C327" s="20">
        <v>32347.200000000001</v>
      </c>
      <c r="D327" s="20">
        <v>31953.4</v>
      </c>
      <c r="E327">
        <f t="shared" si="10"/>
        <v>131.5</v>
      </c>
      <c r="F327" s="15">
        <f t="shared" si="11"/>
        <v>8.7556007024009314E-3</v>
      </c>
    </row>
    <row r="328" spans="1:6" x14ac:dyDescent="0.3">
      <c r="A328" s="26">
        <v>43839</v>
      </c>
      <c r="B328" s="27">
        <v>31748.25</v>
      </c>
      <c r="C328" s="27">
        <v>32172.7</v>
      </c>
      <c r="D328" s="27">
        <v>31667.15</v>
      </c>
      <c r="E328">
        <f t="shared" si="10"/>
        <v>424.45000000000073</v>
      </c>
      <c r="F328" s="15">
        <f t="shared" si="11"/>
        <v>1.420851413914922E-2</v>
      </c>
    </row>
    <row r="329" spans="1:6" x14ac:dyDescent="0.3">
      <c r="A329" s="19">
        <v>43838</v>
      </c>
      <c r="B329" s="20">
        <v>30995.5</v>
      </c>
      <c r="C329" s="20">
        <v>31451.85</v>
      </c>
      <c r="D329" s="20">
        <v>30899.55</v>
      </c>
      <c r="E329">
        <f t="shared" si="10"/>
        <v>456.34999999999854</v>
      </c>
      <c r="F329" s="15">
        <f t="shared" si="11"/>
        <v>1.1230914565930493E-2</v>
      </c>
    </row>
    <row r="330" spans="1:6" x14ac:dyDescent="0.3">
      <c r="A330" s="26">
        <v>43837</v>
      </c>
      <c r="B330" s="27">
        <v>31598.05</v>
      </c>
      <c r="C330" s="27">
        <v>31851.45</v>
      </c>
      <c r="D330" s="27">
        <v>31200.9</v>
      </c>
      <c r="E330">
        <f t="shared" si="10"/>
        <v>253.40000000000146</v>
      </c>
      <c r="F330" s="15">
        <f t="shared" si="11"/>
        <v>4.0331615505265744E-3</v>
      </c>
    </row>
    <row r="331" spans="1:6" x14ac:dyDescent="0.3">
      <c r="A331" s="19">
        <v>43836</v>
      </c>
      <c r="B331" s="20">
        <v>31910.45</v>
      </c>
      <c r="C331" s="20">
        <v>31914.45</v>
      </c>
      <c r="D331" s="20">
        <v>31170.55</v>
      </c>
      <c r="E331">
        <f t="shared" si="10"/>
        <v>4</v>
      </c>
      <c r="F331" s="15">
        <f t="shared" si="11"/>
        <v>1.0594875173807836E-4</v>
      </c>
    </row>
    <row r="332" spans="1:6" x14ac:dyDescent="0.3">
      <c r="A332" s="26">
        <v>43833</v>
      </c>
      <c r="B332" s="27">
        <v>32326.95</v>
      </c>
      <c r="C332" s="27">
        <v>32329.8</v>
      </c>
      <c r="D332" s="27">
        <v>31960.400000000001</v>
      </c>
      <c r="E332">
        <f t="shared" si="10"/>
        <v>2.8499999999985448</v>
      </c>
      <c r="F332" s="15">
        <f t="shared" si="11"/>
        <v>5.2150193802972603E-3</v>
      </c>
    </row>
    <row r="333" spans="1:6" x14ac:dyDescent="0.3">
      <c r="A333" s="19">
        <v>43832</v>
      </c>
      <c r="B333" s="20">
        <v>32133.15</v>
      </c>
      <c r="C333" s="20">
        <v>32465.45</v>
      </c>
      <c r="D333" s="20">
        <v>32121.4</v>
      </c>
      <c r="E333">
        <f t="shared" si="10"/>
        <v>332.29999999999927</v>
      </c>
      <c r="F333" s="15">
        <f t="shared" si="11"/>
        <v>6.8614891168469073E-3</v>
      </c>
    </row>
    <row r="334" spans="1:6" x14ac:dyDescent="0.3">
      <c r="A334" s="26">
        <v>43831</v>
      </c>
      <c r="B334" s="27">
        <v>32237.9</v>
      </c>
      <c r="C334" s="27">
        <v>32348</v>
      </c>
      <c r="D334" s="27">
        <v>32057.200000000001</v>
      </c>
      <c r="E334">
        <f t="shared" si="10"/>
        <v>110.09999999999854</v>
      </c>
      <c r="F334" s="15">
        <f t="shared" si="11"/>
        <v>1.7019132225208804E-3</v>
      </c>
    </row>
    <row r="335" spans="1:6" x14ac:dyDescent="0.3">
      <c r="A335" s="19">
        <v>43830</v>
      </c>
      <c r="B335" s="20">
        <v>32345.95</v>
      </c>
      <c r="C335" s="20">
        <v>32345.95</v>
      </c>
      <c r="D335" s="20">
        <v>32108.75</v>
      </c>
      <c r="E335">
        <f t="shared" si="10"/>
        <v>0</v>
      </c>
      <c r="F335" s="15">
        <f t="shared" si="11"/>
        <v>1.9469565913330421E-3</v>
      </c>
    </row>
    <row r="336" spans="1:6" x14ac:dyDescent="0.3">
      <c r="A336" s="26">
        <v>43829</v>
      </c>
      <c r="B336" s="27">
        <v>32486.6</v>
      </c>
      <c r="C336" s="27">
        <v>32613.1</v>
      </c>
      <c r="D336" s="27">
        <v>32248.5</v>
      </c>
      <c r="E336">
        <f t="shared" si="10"/>
        <v>126.5</v>
      </c>
      <c r="F336" s="15">
        <f t="shared" si="11"/>
        <v>6.6710741230457888E-3</v>
      </c>
    </row>
    <row r="337" spans="1:6" x14ac:dyDescent="0.3">
      <c r="A337" s="19">
        <v>43826</v>
      </c>
      <c r="B337" s="20">
        <v>32142.5</v>
      </c>
      <c r="C337" s="20">
        <v>32444.85</v>
      </c>
      <c r="D337" s="20">
        <v>32056.25</v>
      </c>
      <c r="E337">
        <f t="shared" si="10"/>
        <v>302.34999999999854</v>
      </c>
      <c r="F337" s="15">
        <f t="shared" si="11"/>
        <v>5.2794400819180052E-3</v>
      </c>
    </row>
    <row r="338" spans="1:6" x14ac:dyDescent="0.3">
      <c r="A338" s="26">
        <v>43825</v>
      </c>
      <c r="B338" s="27">
        <v>32276.15</v>
      </c>
      <c r="C338" s="27">
        <v>32314.6</v>
      </c>
      <c r="D338" s="27">
        <v>31963.25</v>
      </c>
      <c r="E338">
        <f t="shared" si="10"/>
        <v>38.44999999999709</v>
      </c>
      <c r="F338" s="15">
        <f t="shared" si="11"/>
        <v>1.4070221227170116E-3</v>
      </c>
    </row>
    <row r="339" spans="1:6" x14ac:dyDescent="0.3">
      <c r="A339" s="19">
        <v>43823</v>
      </c>
      <c r="B339" s="20">
        <v>32337.8</v>
      </c>
      <c r="C339" s="20">
        <v>32390.35</v>
      </c>
      <c r="D339" s="20">
        <v>32246.05</v>
      </c>
      <c r="E339">
        <f t="shared" si="10"/>
        <v>52.549999999999272</v>
      </c>
      <c r="F339" s="15">
        <f t="shared" si="11"/>
        <v>2.6921651585806268E-3</v>
      </c>
    </row>
    <row r="340" spans="1:6" x14ac:dyDescent="0.3">
      <c r="A340" s="26">
        <v>43822</v>
      </c>
      <c r="B340" s="27">
        <v>32381</v>
      </c>
      <c r="C340" s="27">
        <v>32502.799999999999</v>
      </c>
      <c r="D340" s="27">
        <v>32196.85</v>
      </c>
      <c r="E340">
        <f t="shared" si="10"/>
        <v>121.79999999999927</v>
      </c>
      <c r="F340" s="15">
        <f t="shared" si="11"/>
        <v>4.6223910917861412E-3</v>
      </c>
    </row>
    <row r="341" spans="1:6" x14ac:dyDescent="0.3">
      <c r="A341" s="19">
        <v>43819</v>
      </c>
      <c r="B341" s="20">
        <v>32266.85</v>
      </c>
      <c r="C341" s="20">
        <v>32443.35</v>
      </c>
      <c r="D341" s="20">
        <v>32199.45</v>
      </c>
      <c r="E341">
        <f t="shared" si="10"/>
        <v>176.5</v>
      </c>
      <c r="F341" s="15">
        <f t="shared" si="11"/>
        <v>3.4570723615428129E-3</v>
      </c>
    </row>
    <row r="342" spans="1:6" x14ac:dyDescent="0.3">
      <c r="A342" s="26">
        <v>43818</v>
      </c>
      <c r="B342" s="27">
        <v>32281.65</v>
      </c>
      <c r="C342" s="27">
        <v>32328.35</v>
      </c>
      <c r="D342" s="27">
        <v>32085.05</v>
      </c>
      <c r="E342">
        <f t="shared" si="10"/>
        <v>46.69999999999709</v>
      </c>
      <c r="F342" s="15">
        <f t="shared" si="11"/>
        <v>7.4476073980596802E-4</v>
      </c>
    </row>
    <row r="343" spans="1:6" x14ac:dyDescent="0.3">
      <c r="A343" s="19">
        <v>43817</v>
      </c>
      <c r="B343" s="20">
        <v>32292.25</v>
      </c>
      <c r="C343" s="20">
        <v>32293.65</v>
      </c>
      <c r="D343" s="20">
        <v>32017.3</v>
      </c>
      <c r="E343">
        <f t="shared" si="10"/>
        <v>1.4000000000014552</v>
      </c>
      <c r="F343" s="15">
        <f t="shared" si="11"/>
        <v>2.0626574071764977E-3</v>
      </c>
    </row>
    <row r="344" spans="1:6" x14ac:dyDescent="0.3">
      <c r="A344" s="26">
        <v>43816</v>
      </c>
      <c r="B344" s="27">
        <v>32082.400000000001</v>
      </c>
      <c r="C344" s="27">
        <v>32213.35</v>
      </c>
      <c r="D344" s="27">
        <v>31987.35</v>
      </c>
      <c r="E344">
        <f t="shared" si="10"/>
        <v>130.94999999999709</v>
      </c>
      <c r="F344" s="15">
        <f t="shared" si="11"/>
        <v>2.470537019185886E-3</v>
      </c>
    </row>
    <row r="345" spans="1:6" x14ac:dyDescent="0.3">
      <c r="A345" s="19">
        <v>43815</v>
      </c>
      <c r="B345" s="20">
        <v>32159</v>
      </c>
      <c r="C345" s="20">
        <v>32186.95</v>
      </c>
      <c r="D345" s="20">
        <v>31897.75</v>
      </c>
      <c r="E345">
        <f t="shared" si="10"/>
        <v>27.950000000000728</v>
      </c>
      <c r="F345" s="15">
        <f t="shared" si="11"/>
        <v>5.6246075992390492E-3</v>
      </c>
    </row>
    <row r="346" spans="1:6" x14ac:dyDescent="0.3">
      <c r="A346" s="26">
        <v>43812</v>
      </c>
      <c r="B346" s="27">
        <v>31775.55</v>
      </c>
      <c r="C346" s="27">
        <v>32105.05</v>
      </c>
      <c r="D346" s="27">
        <v>31770.5</v>
      </c>
      <c r="E346">
        <f t="shared" si="10"/>
        <v>329.5</v>
      </c>
      <c r="F346" s="15">
        <f t="shared" si="11"/>
        <v>1.0909117001734895E-2</v>
      </c>
    </row>
    <row r="347" spans="1:6" x14ac:dyDescent="0.3">
      <c r="A347" s="19">
        <v>43811</v>
      </c>
      <c r="B347" s="20">
        <v>31356.799999999999</v>
      </c>
      <c r="C347" s="20">
        <v>31711.45</v>
      </c>
      <c r="D347" s="20">
        <v>31352.1</v>
      </c>
      <c r="E347">
        <f t="shared" si="10"/>
        <v>354.65000000000146</v>
      </c>
      <c r="F347" s="15">
        <f t="shared" si="11"/>
        <v>8.6809205932911818E-3</v>
      </c>
    </row>
    <row r="348" spans="1:6" x14ac:dyDescent="0.3">
      <c r="A348" s="26">
        <v>43810</v>
      </c>
      <c r="B348" s="27">
        <v>31151.65</v>
      </c>
      <c r="C348" s="27">
        <v>31337.85</v>
      </c>
      <c r="D348" s="27">
        <v>30996.400000000001</v>
      </c>
      <c r="E348">
        <f t="shared" si="10"/>
        <v>186.19999999999709</v>
      </c>
      <c r="F348" s="15">
        <f t="shared" si="11"/>
        <v>3.3868172201972015E-3</v>
      </c>
    </row>
    <row r="349" spans="1:6" x14ac:dyDescent="0.3">
      <c r="A349" s="19">
        <v>43809</v>
      </c>
      <c r="B349" s="20">
        <v>31386.400000000001</v>
      </c>
      <c r="C349" s="20">
        <v>31412.799999999999</v>
      </c>
      <c r="D349" s="20">
        <v>31126</v>
      </c>
      <c r="E349">
        <f t="shared" si="10"/>
        <v>26.399999999997817</v>
      </c>
      <c r="F349" s="15">
        <f t="shared" si="11"/>
        <v>3.8735497136142987E-3</v>
      </c>
    </row>
    <row r="350" spans="1:6" x14ac:dyDescent="0.3">
      <c r="A350" s="26">
        <v>43808</v>
      </c>
      <c r="B350" s="27">
        <v>31321.4</v>
      </c>
      <c r="C350" s="27">
        <v>31537.65</v>
      </c>
      <c r="D350" s="27">
        <v>31122.05</v>
      </c>
      <c r="E350">
        <f t="shared" si="10"/>
        <v>216.25</v>
      </c>
      <c r="F350" s="15">
        <f t="shared" si="11"/>
        <v>4.7614330215129223E-3</v>
      </c>
    </row>
    <row r="351" spans="1:6" x14ac:dyDescent="0.3">
      <c r="A351" s="19">
        <v>43805</v>
      </c>
      <c r="B351" s="20">
        <v>31797.15</v>
      </c>
      <c r="C351" s="20">
        <v>31883.7</v>
      </c>
      <c r="D351" s="20">
        <v>31250.65</v>
      </c>
      <c r="E351">
        <f t="shared" si="10"/>
        <v>86.549999999999272</v>
      </c>
      <c r="F351" s="15">
        <f t="shared" si="11"/>
        <v>2.0212693010179705E-3</v>
      </c>
    </row>
    <row r="352" spans="1:6" x14ac:dyDescent="0.3">
      <c r="A352" s="26">
        <v>43804</v>
      </c>
      <c r="B352" s="27">
        <v>32083.8</v>
      </c>
      <c r="C352" s="27">
        <v>32126.95</v>
      </c>
      <c r="D352" s="27">
        <v>31628.3</v>
      </c>
      <c r="E352">
        <f t="shared" si="10"/>
        <v>43.150000000001455</v>
      </c>
      <c r="F352" s="15">
        <f t="shared" si="11"/>
        <v>8.1079453426859266E-3</v>
      </c>
    </row>
    <row r="353" spans="1:6" x14ac:dyDescent="0.3">
      <c r="A353" s="19">
        <v>43803</v>
      </c>
      <c r="B353" s="20">
        <v>31549.3</v>
      </c>
      <c r="C353" s="20">
        <v>32017.75</v>
      </c>
      <c r="D353" s="20">
        <v>31444</v>
      </c>
      <c r="E353">
        <f t="shared" si="10"/>
        <v>468.45000000000073</v>
      </c>
      <c r="F353" s="15">
        <f t="shared" si="11"/>
        <v>7.5963107885000476E-3</v>
      </c>
    </row>
    <row r="354" spans="1:6" x14ac:dyDescent="0.3">
      <c r="A354" s="26">
        <v>43802</v>
      </c>
      <c r="B354" s="27">
        <v>31920.1</v>
      </c>
      <c r="C354" s="27">
        <v>31936.6</v>
      </c>
      <c r="D354" s="27">
        <v>31502.95</v>
      </c>
      <c r="E354">
        <f t="shared" si="10"/>
        <v>16.5</v>
      </c>
      <c r="F354" s="15">
        <f t="shared" si="11"/>
        <v>5.0455663062392057E-4</v>
      </c>
    </row>
    <row r="355" spans="1:6" x14ac:dyDescent="0.3">
      <c r="A355" s="19">
        <v>43801</v>
      </c>
      <c r="B355" s="20">
        <v>32008.3</v>
      </c>
      <c r="C355" s="20">
        <v>32024.1</v>
      </c>
      <c r="D355" s="20">
        <v>31720.6</v>
      </c>
      <c r="E355">
        <f t="shared" si="10"/>
        <v>15.799999999999272</v>
      </c>
      <c r="F355" s="15">
        <f t="shared" si="11"/>
        <v>4.458419007206511E-4</v>
      </c>
    </row>
    <row r="356" spans="1:6" x14ac:dyDescent="0.3">
      <c r="A356" s="26">
        <v>43798</v>
      </c>
      <c r="B356" s="27">
        <v>32074.15</v>
      </c>
      <c r="C356" s="27">
        <v>32086.95</v>
      </c>
      <c r="D356" s="27">
        <v>31770.799999999999</v>
      </c>
      <c r="E356">
        <f t="shared" si="10"/>
        <v>12.799999999999272</v>
      </c>
      <c r="F356" s="15">
        <f t="shared" si="11"/>
        <v>2.9415259351441266E-3</v>
      </c>
    </row>
    <row r="357" spans="1:6" x14ac:dyDescent="0.3">
      <c r="A357" s="19">
        <v>43797</v>
      </c>
      <c r="B357" s="20">
        <v>31981.7</v>
      </c>
      <c r="C357" s="20">
        <v>32157.05</v>
      </c>
      <c r="D357" s="20">
        <v>31905.9</v>
      </c>
      <c r="E357">
        <f t="shared" si="10"/>
        <v>175.34999999999854</v>
      </c>
      <c r="F357" s="15">
        <f t="shared" si="11"/>
        <v>4.0744202118886651E-3</v>
      </c>
    </row>
    <row r="358" spans="1:6" x14ac:dyDescent="0.3">
      <c r="A358" s="26">
        <v>43796</v>
      </c>
      <c r="B358" s="27">
        <v>31832.75</v>
      </c>
      <c r="C358" s="27">
        <v>31916.799999999999</v>
      </c>
      <c r="D358" s="27">
        <v>31734.5</v>
      </c>
      <c r="E358">
        <f t="shared" si="10"/>
        <v>84.049999999999272</v>
      </c>
      <c r="F358" s="15">
        <f t="shared" si="11"/>
        <v>3.8107964414686481E-3</v>
      </c>
    </row>
    <row r="359" spans="1:6" x14ac:dyDescent="0.3">
      <c r="A359" s="19">
        <v>43795</v>
      </c>
      <c r="B359" s="20">
        <v>31692.85</v>
      </c>
      <c r="C359" s="20">
        <v>31850.35</v>
      </c>
      <c r="D359" s="20">
        <v>31465.85</v>
      </c>
      <c r="E359">
        <f t="shared" si="10"/>
        <v>157.5</v>
      </c>
      <c r="F359" s="15">
        <f t="shared" si="11"/>
        <v>1.1009138872883075E-2</v>
      </c>
    </row>
    <row r="360" spans="1:6" x14ac:dyDescent="0.3">
      <c r="A360" s="26">
        <v>43794</v>
      </c>
      <c r="B360" s="27">
        <v>31065.1</v>
      </c>
      <c r="C360" s="27">
        <v>31591.599999999999</v>
      </c>
      <c r="D360" s="27">
        <v>31049.75</v>
      </c>
      <c r="E360">
        <f t="shared" si="10"/>
        <v>526.5</v>
      </c>
      <c r="F360" s="15">
        <f t="shared" si="11"/>
        <v>8.4598083441649822E-3</v>
      </c>
    </row>
    <row r="361" spans="1:6" x14ac:dyDescent="0.3">
      <c r="A361" s="19">
        <v>43791</v>
      </c>
      <c r="B361" s="20">
        <v>31389.599999999999</v>
      </c>
      <c r="C361" s="20">
        <v>31394.2</v>
      </c>
      <c r="D361" s="20">
        <v>31055.200000000001</v>
      </c>
      <c r="E361">
        <f t="shared" si="10"/>
        <v>4.6000000000021828</v>
      </c>
      <c r="F361" s="15">
        <f t="shared" si="11"/>
        <v>8.6746834536387729E-4</v>
      </c>
    </row>
    <row r="362" spans="1:6" x14ac:dyDescent="0.3">
      <c r="A362" s="26">
        <v>43790</v>
      </c>
      <c r="B362" s="27">
        <v>31413.25</v>
      </c>
      <c r="C362" s="27">
        <v>31463.15</v>
      </c>
      <c r="D362" s="27">
        <v>31243</v>
      </c>
      <c r="E362">
        <f t="shared" si="10"/>
        <v>49.900000000001455</v>
      </c>
      <c r="F362" s="15">
        <f t="shared" si="11"/>
        <v>3.6622369365037202E-3</v>
      </c>
    </row>
    <row r="363" spans="1:6" x14ac:dyDescent="0.3">
      <c r="A363" s="19">
        <v>43789</v>
      </c>
      <c r="B363" s="20">
        <v>31292.35</v>
      </c>
      <c r="C363" s="20">
        <v>31471.65</v>
      </c>
      <c r="D363" s="20">
        <v>31205.55</v>
      </c>
      <c r="E363">
        <f t="shared" si="10"/>
        <v>179.30000000000291</v>
      </c>
      <c r="F363" s="15">
        <f t="shared" si="11"/>
        <v>6.9608296303931647E-3</v>
      </c>
    </row>
    <row r="364" spans="1:6" x14ac:dyDescent="0.3">
      <c r="A364" s="26">
        <v>43788</v>
      </c>
      <c r="B364" s="27">
        <v>31045.15</v>
      </c>
      <c r="C364" s="27">
        <v>31298.05</v>
      </c>
      <c r="D364" s="27">
        <v>30974.3</v>
      </c>
      <c r="E364">
        <f t="shared" si="10"/>
        <v>252.89999999999782</v>
      </c>
      <c r="F364" s="15">
        <f t="shared" si="11"/>
        <v>6.7605229920610025E-3</v>
      </c>
    </row>
    <row r="365" spans="1:6" x14ac:dyDescent="0.3">
      <c r="A365" s="19">
        <v>43787</v>
      </c>
      <c r="B365" s="20">
        <v>31036.799999999999</v>
      </c>
      <c r="C365" s="20">
        <v>31203.55</v>
      </c>
      <c r="D365" s="20">
        <v>30901.85</v>
      </c>
      <c r="E365">
        <f t="shared" si="10"/>
        <v>166.75</v>
      </c>
      <c r="F365" s="15">
        <f t="shared" si="11"/>
        <v>6.7901554068917208E-3</v>
      </c>
    </row>
    <row r="366" spans="1:6" x14ac:dyDescent="0.3">
      <c r="A366" s="26">
        <v>43784</v>
      </c>
      <c r="B366" s="27">
        <v>30912.400000000001</v>
      </c>
      <c r="C366" s="27">
        <v>31165.45</v>
      </c>
      <c r="D366" s="27">
        <v>30860.7</v>
      </c>
      <c r="E366">
        <f t="shared" si="10"/>
        <v>253.04999999999927</v>
      </c>
      <c r="F366" s="15">
        <f t="shared" si="11"/>
        <v>6.9645411846171049E-3</v>
      </c>
    </row>
    <row r="367" spans="1:6" x14ac:dyDescent="0.3">
      <c r="A367" s="19">
        <v>43783</v>
      </c>
      <c r="B367" s="20">
        <v>30615.8</v>
      </c>
      <c r="C367" s="20">
        <v>30789.200000000001</v>
      </c>
      <c r="D367" s="20">
        <v>30338.35</v>
      </c>
      <c r="E367">
        <f t="shared" si="10"/>
        <v>173.40000000000146</v>
      </c>
      <c r="F367" s="15">
        <f t="shared" si="11"/>
        <v>4.6188243431264757E-3</v>
      </c>
    </row>
    <row r="368" spans="1:6" x14ac:dyDescent="0.3">
      <c r="A368" s="26">
        <v>43782</v>
      </c>
      <c r="B368" s="27">
        <v>31084.75</v>
      </c>
      <c r="C368" s="27">
        <v>31198.5</v>
      </c>
      <c r="D368" s="27">
        <v>30488.1</v>
      </c>
      <c r="E368">
        <f t="shared" si="10"/>
        <v>113.75</v>
      </c>
      <c r="F368" s="15">
        <f t="shared" si="11"/>
        <v>1.0668636361412884E-2</v>
      </c>
    </row>
    <row r="369" spans="1:6" x14ac:dyDescent="0.3">
      <c r="A369" s="19">
        <v>43780</v>
      </c>
      <c r="B369" s="20">
        <v>30664.65</v>
      </c>
      <c r="C369" s="20">
        <v>31205.200000000001</v>
      </c>
      <c r="D369" s="20">
        <v>30625.8</v>
      </c>
      <c r="E369">
        <f t="shared" si="10"/>
        <v>540.54999999999927</v>
      </c>
      <c r="F369" s="15">
        <f t="shared" si="11"/>
        <v>1.7625190947064755E-2</v>
      </c>
    </row>
    <row r="370" spans="1:6" x14ac:dyDescent="0.3">
      <c r="A370" s="26">
        <v>43777</v>
      </c>
      <c r="B370" s="27">
        <v>30571.3</v>
      </c>
      <c r="C370" s="27">
        <v>31108.400000000001</v>
      </c>
      <c r="D370" s="27">
        <v>30504.05</v>
      </c>
      <c r="E370">
        <f t="shared" si="10"/>
        <v>537.10000000000218</v>
      </c>
      <c r="F370" s="15">
        <f t="shared" si="11"/>
        <v>1.0348245265700204E-2</v>
      </c>
    </row>
    <row r="371" spans="1:6" x14ac:dyDescent="0.3">
      <c r="A371" s="19">
        <v>43776</v>
      </c>
      <c r="B371" s="20">
        <v>30722.6</v>
      </c>
      <c r="C371" s="20">
        <v>30821.35</v>
      </c>
      <c r="D371" s="20">
        <v>30462.55</v>
      </c>
      <c r="E371">
        <f t="shared" si="10"/>
        <v>98.75</v>
      </c>
      <c r="F371" s="15">
        <f t="shared" si="11"/>
        <v>9.4714013472201874E-3</v>
      </c>
    </row>
    <row r="372" spans="1:6" x14ac:dyDescent="0.3">
      <c r="A372" s="26">
        <v>43775</v>
      </c>
      <c r="B372" s="27">
        <v>30225.200000000001</v>
      </c>
      <c r="C372" s="27">
        <v>30699</v>
      </c>
      <c r="D372" s="27">
        <v>30013.65</v>
      </c>
      <c r="E372">
        <f t="shared" si="10"/>
        <v>473.79999999999927</v>
      </c>
      <c r="F372" s="15">
        <f t="shared" si="11"/>
        <v>8.6051655661812474E-3</v>
      </c>
    </row>
    <row r="373" spans="1:6" x14ac:dyDescent="0.3">
      <c r="A373" s="19">
        <v>43774</v>
      </c>
      <c r="B373" s="20">
        <v>30403.25</v>
      </c>
      <c r="C373" s="20">
        <v>30452.7</v>
      </c>
      <c r="D373" s="20">
        <v>30091.35</v>
      </c>
      <c r="E373">
        <f t="shared" si="10"/>
        <v>49.450000000000728</v>
      </c>
      <c r="F373" s="15">
        <f t="shared" si="11"/>
        <v>3.9551681850610787E-3</v>
      </c>
    </row>
    <row r="374" spans="1:6" x14ac:dyDescent="0.3">
      <c r="A374" s="26">
        <v>43773</v>
      </c>
      <c r="B374" s="27">
        <v>30415.9</v>
      </c>
      <c r="C374" s="27">
        <v>30607.05</v>
      </c>
      <c r="D374" s="27">
        <v>30227.25</v>
      </c>
      <c r="E374">
        <f t="shared" si="10"/>
        <v>191.14999999999782</v>
      </c>
      <c r="F374" s="15">
        <f t="shared" si="11"/>
        <v>6.6895945344025041E-3</v>
      </c>
    </row>
    <row r="375" spans="1:6" x14ac:dyDescent="0.3">
      <c r="A375" s="19">
        <v>43770</v>
      </c>
      <c r="B375" s="20">
        <v>30196.15</v>
      </c>
      <c r="C375" s="20">
        <v>30409</v>
      </c>
      <c r="D375" s="20">
        <v>30028.9</v>
      </c>
      <c r="E375">
        <f t="shared" si="10"/>
        <v>212.84999999999854</v>
      </c>
      <c r="F375" s="15">
        <f t="shared" si="11"/>
        <v>7.6213221340696137E-3</v>
      </c>
    </row>
    <row r="376" spans="1:6" x14ac:dyDescent="0.3">
      <c r="A376" s="26">
        <v>43769</v>
      </c>
      <c r="B376" s="27">
        <v>30168.65</v>
      </c>
      <c r="C376" s="27">
        <v>30415.65</v>
      </c>
      <c r="D376" s="27">
        <v>29987.15</v>
      </c>
      <c r="E376">
        <f t="shared" si="10"/>
        <v>247</v>
      </c>
      <c r="F376" s="15">
        <f t="shared" si="11"/>
        <v>6.5387576360491145E-3</v>
      </c>
    </row>
    <row r="377" spans="1:6" x14ac:dyDescent="0.3">
      <c r="A377" s="19">
        <v>43768</v>
      </c>
      <c r="B377" s="20">
        <v>30005.7</v>
      </c>
      <c r="C377" s="20">
        <v>30151.1</v>
      </c>
      <c r="D377" s="20">
        <v>29753</v>
      </c>
      <c r="E377">
        <f t="shared" si="10"/>
        <v>145.39999999999782</v>
      </c>
      <c r="F377" s="15">
        <f t="shared" si="11"/>
        <v>1.0421605548706985E-2</v>
      </c>
    </row>
    <row r="378" spans="1:6" x14ac:dyDescent="0.3">
      <c r="A378" s="26">
        <v>43767</v>
      </c>
      <c r="B378" s="27">
        <v>29527.599999999999</v>
      </c>
      <c r="C378" s="27">
        <v>29997.65</v>
      </c>
      <c r="D378" s="27">
        <v>29385.45</v>
      </c>
      <c r="E378">
        <f t="shared" si="10"/>
        <v>470.05000000000291</v>
      </c>
      <c r="F378" s="15">
        <f t="shared" si="11"/>
        <v>1.1863360093606785E-2</v>
      </c>
    </row>
    <row r="379" spans="1:6" x14ac:dyDescent="0.3">
      <c r="A379" s="19">
        <v>43763</v>
      </c>
      <c r="B379" s="20">
        <v>29228.65</v>
      </c>
      <c r="C379" s="20">
        <v>29452.1</v>
      </c>
      <c r="D379" s="20">
        <v>28923.8</v>
      </c>
      <c r="E379">
        <f t="shared" si="10"/>
        <v>223.44999999999709</v>
      </c>
      <c r="F379" s="15">
        <f t="shared" si="11"/>
        <v>5.2754071614475335E-3</v>
      </c>
    </row>
    <row r="380" spans="1:6" x14ac:dyDescent="0.3">
      <c r="A380" s="26">
        <v>43762</v>
      </c>
      <c r="B380" s="27">
        <v>29604.35</v>
      </c>
      <c r="C380" s="27">
        <v>29693.25</v>
      </c>
      <c r="D380" s="27">
        <v>28994.2</v>
      </c>
      <c r="E380">
        <f t="shared" si="10"/>
        <v>88.900000000001455</v>
      </c>
      <c r="F380" s="15">
        <f t="shared" si="11"/>
        <v>4.3056292901521289E-3</v>
      </c>
    </row>
    <row r="381" spans="1:6" x14ac:dyDescent="0.3">
      <c r="A381" s="19">
        <v>43761</v>
      </c>
      <c r="B381" s="20">
        <v>29478.85</v>
      </c>
      <c r="C381" s="20">
        <v>29643.8</v>
      </c>
      <c r="D381" s="20">
        <v>29214.05</v>
      </c>
      <c r="E381">
        <f t="shared" si="10"/>
        <v>164.95000000000073</v>
      </c>
      <c r="F381" s="15">
        <f t="shared" si="11"/>
        <v>7.4567628436663534E-3</v>
      </c>
    </row>
    <row r="382" spans="1:6" x14ac:dyDescent="0.3">
      <c r="A382" s="26">
        <v>43760</v>
      </c>
      <c r="B382" s="27">
        <v>29416.25</v>
      </c>
      <c r="C382" s="27">
        <v>29690</v>
      </c>
      <c r="D382" s="27">
        <v>29231.200000000001</v>
      </c>
      <c r="E382">
        <f t="shared" si="10"/>
        <v>273.75</v>
      </c>
      <c r="F382" s="15">
        <f t="shared" si="11"/>
        <v>9.8161617417492214E-3</v>
      </c>
    </row>
    <row r="383" spans="1:6" x14ac:dyDescent="0.3">
      <c r="A383" s="19">
        <v>43756</v>
      </c>
      <c r="B383" s="20">
        <v>28954.799999999999</v>
      </c>
      <c r="C383" s="20">
        <v>29249.5</v>
      </c>
      <c r="D383" s="20">
        <v>28864.1</v>
      </c>
      <c r="E383">
        <f t="shared" si="10"/>
        <v>294.70000000000073</v>
      </c>
      <c r="F383" s="15">
        <f t="shared" si="11"/>
        <v>1.3068101348598711E-2</v>
      </c>
    </row>
    <row r="384" spans="1:6" x14ac:dyDescent="0.3">
      <c r="A384" s="26">
        <v>43755</v>
      </c>
      <c r="B384" s="27">
        <v>28596.35</v>
      </c>
      <c r="C384" s="27">
        <v>29049.05</v>
      </c>
      <c r="D384" s="27">
        <v>28487.95</v>
      </c>
      <c r="E384">
        <f t="shared" si="10"/>
        <v>452.70000000000073</v>
      </c>
      <c r="F384" s="15">
        <f t="shared" si="11"/>
        <v>9.107877634461423E-3</v>
      </c>
    </row>
    <row r="385" spans="1:6" x14ac:dyDescent="0.3">
      <c r="A385" s="19">
        <v>43754</v>
      </c>
      <c r="B385" s="20">
        <v>28689.45</v>
      </c>
      <c r="C385" s="20">
        <v>28759.35</v>
      </c>
      <c r="D385" s="20">
        <v>28305.4</v>
      </c>
      <c r="E385">
        <f t="shared" si="10"/>
        <v>69.899999999997817</v>
      </c>
      <c r="F385" s="15">
        <f t="shared" si="11"/>
        <v>8.9691890925883925E-3</v>
      </c>
    </row>
    <row r="386" spans="1:6" x14ac:dyDescent="0.3">
      <c r="A386" s="26">
        <v>43753</v>
      </c>
      <c r="B386" s="27">
        <v>28257.85</v>
      </c>
      <c r="C386" s="27">
        <v>28694.85</v>
      </c>
      <c r="D386" s="27">
        <v>28186.25</v>
      </c>
      <c r="E386">
        <f t="shared" ref="E386:E449" si="12">C386-B386</f>
        <v>437</v>
      </c>
      <c r="F386" s="15">
        <f t="shared" si="11"/>
        <v>1.3313384209501239E-2</v>
      </c>
    </row>
    <row r="387" spans="1:6" x14ac:dyDescent="0.3">
      <c r="A387" s="19">
        <v>43752</v>
      </c>
      <c r="B387" s="20">
        <v>28238.5</v>
      </c>
      <c r="C387" s="20">
        <v>28553.4</v>
      </c>
      <c r="D387" s="20">
        <v>28043.25</v>
      </c>
      <c r="E387">
        <f t="shared" si="12"/>
        <v>314.90000000000146</v>
      </c>
      <c r="F387" s="15">
        <f t="shared" ref="F387:F450" si="13">((SUM(E387:E388)/2)/B388)</f>
        <v>1.192046180725816E-2</v>
      </c>
    </row>
    <row r="388" spans="1:6" x14ac:dyDescent="0.3">
      <c r="A388" s="26">
        <v>43749</v>
      </c>
      <c r="B388" s="27">
        <v>28245.55</v>
      </c>
      <c r="C388" s="27">
        <v>28604.05</v>
      </c>
      <c r="D388" s="27">
        <v>27736.799999999999</v>
      </c>
      <c r="E388">
        <f t="shared" si="12"/>
        <v>358.5</v>
      </c>
      <c r="F388" s="15">
        <f t="shared" si="13"/>
        <v>6.4516807127504208E-3</v>
      </c>
    </row>
    <row r="389" spans="1:6" x14ac:dyDescent="0.3">
      <c r="A389" s="19">
        <v>43748</v>
      </c>
      <c r="B389" s="20">
        <v>28542.95</v>
      </c>
      <c r="C389" s="20">
        <v>28552.75</v>
      </c>
      <c r="D389" s="20">
        <v>27914.15</v>
      </c>
      <c r="E389">
        <f t="shared" si="12"/>
        <v>9.7999999999992724</v>
      </c>
      <c r="F389" s="15">
        <f t="shared" si="13"/>
        <v>1.7308116186677106E-2</v>
      </c>
    </row>
    <row r="390" spans="1:6" x14ac:dyDescent="0.3">
      <c r="A390" s="26">
        <v>43747</v>
      </c>
      <c r="B390" s="27">
        <v>27901.65</v>
      </c>
      <c r="C390" s="27">
        <v>28857.7</v>
      </c>
      <c r="D390" s="27">
        <v>27702.05</v>
      </c>
      <c r="E390">
        <f t="shared" si="12"/>
        <v>956.04999999999927</v>
      </c>
      <c r="F390" s="15">
        <f t="shared" si="13"/>
        <v>2.2058481040777633E-2</v>
      </c>
    </row>
    <row r="391" spans="1:6" x14ac:dyDescent="0.3">
      <c r="A391" s="19">
        <v>43745</v>
      </c>
      <c r="B391" s="20">
        <v>27909.9</v>
      </c>
      <c r="C391" s="20">
        <v>28185.15</v>
      </c>
      <c r="D391" s="20">
        <v>27568.35</v>
      </c>
      <c r="E391">
        <f t="shared" si="12"/>
        <v>275.25</v>
      </c>
      <c r="F391" s="15">
        <f t="shared" si="13"/>
        <v>5.6420599751062133E-3</v>
      </c>
    </row>
    <row r="392" spans="1:6" x14ac:dyDescent="0.3">
      <c r="A392" s="26">
        <v>43742</v>
      </c>
      <c r="B392" s="27">
        <v>28681.9</v>
      </c>
      <c r="C392" s="27">
        <v>28730.3</v>
      </c>
      <c r="D392" s="27">
        <v>27653.7</v>
      </c>
      <c r="E392">
        <f t="shared" si="12"/>
        <v>48.399999999997817</v>
      </c>
      <c r="F392" s="15">
        <f t="shared" si="13"/>
        <v>3.6844515445681541E-3</v>
      </c>
    </row>
    <row r="393" spans="1:6" x14ac:dyDescent="0.3">
      <c r="A393" s="19">
        <v>43741</v>
      </c>
      <c r="B393" s="20">
        <v>28606.7</v>
      </c>
      <c r="C393" s="20">
        <v>28769.1</v>
      </c>
      <c r="D393" s="20">
        <v>28240.799999999999</v>
      </c>
      <c r="E393">
        <f t="shared" si="12"/>
        <v>162.39999999999782</v>
      </c>
      <c r="F393" s="15">
        <f t="shared" si="13"/>
        <v>7.9150007784124458E-3</v>
      </c>
    </row>
    <row r="394" spans="1:6" x14ac:dyDescent="0.3">
      <c r="A394" s="26">
        <v>43739</v>
      </c>
      <c r="B394" s="27">
        <v>29226.15</v>
      </c>
      <c r="C394" s="27">
        <v>29526.400000000001</v>
      </c>
      <c r="D394" s="27">
        <v>28077.35</v>
      </c>
      <c r="E394">
        <f t="shared" si="12"/>
        <v>300.25</v>
      </c>
      <c r="F394" s="15">
        <f t="shared" si="13"/>
        <v>6.4002116273741052E-3</v>
      </c>
    </row>
    <row r="395" spans="1:6" x14ac:dyDescent="0.3">
      <c r="A395" s="19">
        <v>43738</v>
      </c>
      <c r="B395" s="20">
        <v>29674.799999999999</v>
      </c>
      <c r="C395" s="20">
        <v>29754.400000000001</v>
      </c>
      <c r="D395" s="20">
        <v>28943.45</v>
      </c>
      <c r="E395">
        <f t="shared" si="12"/>
        <v>79.600000000002183</v>
      </c>
      <c r="F395" s="15">
        <f t="shared" si="13"/>
        <v>3.624693285560158E-3</v>
      </c>
    </row>
    <row r="396" spans="1:6" x14ac:dyDescent="0.3">
      <c r="A396" s="26">
        <v>43735</v>
      </c>
      <c r="B396" s="27">
        <v>29974.95</v>
      </c>
      <c r="C396" s="27">
        <v>30112.65</v>
      </c>
      <c r="D396" s="27">
        <v>29711.35</v>
      </c>
      <c r="E396">
        <f t="shared" si="12"/>
        <v>137.70000000000073</v>
      </c>
      <c r="F396" s="15">
        <f t="shared" si="13"/>
        <v>2.0504005492475681E-2</v>
      </c>
    </row>
    <row r="397" spans="1:6" x14ac:dyDescent="0.3">
      <c r="A397" s="19">
        <v>43734</v>
      </c>
      <c r="B397" s="20">
        <v>29640.55</v>
      </c>
      <c r="C397" s="20">
        <v>30718.35</v>
      </c>
      <c r="D397" s="20">
        <v>29627</v>
      </c>
      <c r="E397">
        <f t="shared" si="12"/>
        <v>1077.7999999999993</v>
      </c>
      <c r="F397" s="15">
        <f t="shared" si="13"/>
        <v>1.8587834113966285E-2</v>
      </c>
    </row>
    <row r="398" spans="1:6" x14ac:dyDescent="0.3">
      <c r="A398" s="26">
        <v>43733</v>
      </c>
      <c r="B398" s="27">
        <v>30029.05</v>
      </c>
      <c r="C398" s="27">
        <v>30067.599999999999</v>
      </c>
      <c r="D398" s="27">
        <v>29470.1</v>
      </c>
      <c r="E398">
        <f t="shared" si="12"/>
        <v>38.549999999999272</v>
      </c>
      <c r="F398" s="15">
        <f t="shared" si="13"/>
        <v>4.5125197160882924E-3</v>
      </c>
    </row>
    <row r="399" spans="1:6" x14ac:dyDescent="0.3">
      <c r="A399" s="19">
        <v>43732</v>
      </c>
      <c r="B399" s="20">
        <v>30432</v>
      </c>
      <c r="C399" s="20">
        <v>30668.1</v>
      </c>
      <c r="D399" s="20">
        <v>29889.55</v>
      </c>
      <c r="E399">
        <f t="shared" si="12"/>
        <v>236.09999999999854</v>
      </c>
      <c r="F399" s="15">
        <f t="shared" si="13"/>
        <v>1.6611516874504757E-2</v>
      </c>
    </row>
    <row r="400" spans="1:6" x14ac:dyDescent="0.3">
      <c r="A400" s="26">
        <v>43731</v>
      </c>
      <c r="B400" s="27">
        <v>30039.4</v>
      </c>
      <c r="C400" s="27">
        <v>30801.3</v>
      </c>
      <c r="D400" s="27">
        <v>29776.3</v>
      </c>
      <c r="E400">
        <f t="shared" si="12"/>
        <v>761.89999999999782</v>
      </c>
      <c r="F400" s="15">
        <f t="shared" si="13"/>
        <v>6.1427936298884003E-2</v>
      </c>
    </row>
    <row r="401" spans="1:6" x14ac:dyDescent="0.3">
      <c r="A401" s="19">
        <v>43728</v>
      </c>
      <c r="B401" s="20">
        <v>26878.65</v>
      </c>
      <c r="C401" s="20">
        <v>29418.95</v>
      </c>
      <c r="D401" s="20">
        <v>26727.55</v>
      </c>
      <c r="E401">
        <f t="shared" si="12"/>
        <v>2540.2999999999993</v>
      </c>
      <c r="F401" s="15">
        <f t="shared" si="13"/>
        <v>4.6738876449148023E-2</v>
      </c>
    </row>
    <row r="402" spans="1:6" x14ac:dyDescent="0.3">
      <c r="A402" s="26">
        <v>43727</v>
      </c>
      <c r="B402" s="27">
        <v>27175.45</v>
      </c>
      <c r="C402" s="27">
        <v>27175.45</v>
      </c>
      <c r="D402" s="27">
        <v>26643</v>
      </c>
      <c r="E402">
        <f t="shared" si="12"/>
        <v>0</v>
      </c>
      <c r="F402" s="15">
        <f t="shared" si="13"/>
        <v>2.0097272630719251E-3</v>
      </c>
    </row>
    <row r="403" spans="1:6" x14ac:dyDescent="0.3">
      <c r="A403" s="19">
        <v>43726</v>
      </c>
      <c r="B403" s="20">
        <v>27304.7</v>
      </c>
      <c r="C403" s="20">
        <v>27414.45</v>
      </c>
      <c r="D403" s="20">
        <v>27088.799999999999</v>
      </c>
      <c r="E403">
        <f t="shared" si="12"/>
        <v>109.75</v>
      </c>
      <c r="F403" s="15">
        <f t="shared" si="13"/>
        <v>3.530511325368951E-3</v>
      </c>
    </row>
    <row r="404" spans="1:6" x14ac:dyDescent="0.3">
      <c r="A404" s="26">
        <v>43725</v>
      </c>
      <c r="B404" s="27">
        <v>27765.1</v>
      </c>
      <c r="C404" s="27">
        <v>27851.4</v>
      </c>
      <c r="D404" s="27">
        <v>27047.95</v>
      </c>
      <c r="E404">
        <f t="shared" si="12"/>
        <v>86.30000000000291</v>
      </c>
      <c r="F404" s="15">
        <f t="shared" si="13"/>
        <v>5.1133917037462975E-3</v>
      </c>
    </row>
    <row r="405" spans="1:6" x14ac:dyDescent="0.3">
      <c r="A405" s="19">
        <v>43724</v>
      </c>
      <c r="B405" s="20">
        <v>27868</v>
      </c>
      <c r="C405" s="20">
        <v>28066.7</v>
      </c>
      <c r="D405" s="20">
        <v>27798.85</v>
      </c>
      <c r="E405">
        <f t="shared" si="12"/>
        <v>198.70000000000073</v>
      </c>
      <c r="F405" s="15">
        <f t="shared" si="13"/>
        <v>9.9659729223678401E-3</v>
      </c>
    </row>
    <row r="406" spans="1:6" x14ac:dyDescent="0.3">
      <c r="A406" s="26">
        <v>43721</v>
      </c>
      <c r="B406" s="27">
        <v>27772</v>
      </c>
      <c r="C406" s="27">
        <v>28126.85</v>
      </c>
      <c r="D406" s="27">
        <v>27573.45</v>
      </c>
      <c r="E406">
        <f t="shared" si="12"/>
        <v>354.84999999999854</v>
      </c>
      <c r="F406" s="15">
        <f t="shared" si="13"/>
        <v>9.8014768144437641E-3</v>
      </c>
    </row>
    <row r="407" spans="1:6" x14ac:dyDescent="0.3">
      <c r="A407" s="19">
        <v>43720</v>
      </c>
      <c r="B407" s="20">
        <v>27870.799999999999</v>
      </c>
      <c r="C407" s="20">
        <v>28062.3</v>
      </c>
      <c r="D407" s="20">
        <v>27764.7</v>
      </c>
      <c r="E407">
        <f t="shared" si="12"/>
        <v>191.5</v>
      </c>
      <c r="F407" s="15">
        <f t="shared" si="13"/>
        <v>6.9123215161158253E-3</v>
      </c>
    </row>
    <row r="408" spans="1:6" x14ac:dyDescent="0.3">
      <c r="A408" s="26">
        <v>43719</v>
      </c>
      <c r="B408" s="27">
        <v>27639.05</v>
      </c>
      <c r="C408" s="27">
        <v>27829.65</v>
      </c>
      <c r="D408" s="27">
        <v>27551.65</v>
      </c>
      <c r="E408">
        <f t="shared" si="12"/>
        <v>190.60000000000218</v>
      </c>
      <c r="F408" s="15">
        <f t="shared" si="13"/>
        <v>9.4675729203186256E-3</v>
      </c>
    </row>
    <row r="409" spans="1:6" x14ac:dyDescent="0.3">
      <c r="A409" s="19">
        <v>43717</v>
      </c>
      <c r="B409" s="20">
        <v>27240.35</v>
      </c>
      <c r="C409" s="20">
        <v>27565.55</v>
      </c>
      <c r="D409" s="20">
        <v>26993.9</v>
      </c>
      <c r="E409">
        <f t="shared" si="12"/>
        <v>325.20000000000073</v>
      </c>
      <c r="F409" s="15">
        <f t="shared" si="13"/>
        <v>1.2038426620717767E-2</v>
      </c>
    </row>
    <row r="410" spans="1:6" x14ac:dyDescent="0.3">
      <c r="A410" s="26">
        <v>43714</v>
      </c>
      <c r="B410" s="27">
        <v>26986.5</v>
      </c>
      <c r="C410" s="27">
        <v>27311.05</v>
      </c>
      <c r="D410" s="27">
        <v>26950.55</v>
      </c>
      <c r="E410">
        <f t="shared" si="12"/>
        <v>324.54999999999927</v>
      </c>
      <c r="F410" s="15">
        <f t="shared" si="13"/>
        <v>8.8889668271990626E-3</v>
      </c>
    </row>
    <row r="411" spans="1:6" x14ac:dyDescent="0.3">
      <c r="A411" s="19">
        <v>43713</v>
      </c>
      <c r="B411" s="20">
        <v>27086.95</v>
      </c>
      <c r="C411" s="20">
        <v>27243.95</v>
      </c>
      <c r="D411" s="20">
        <v>26815.4</v>
      </c>
      <c r="E411">
        <f t="shared" si="12"/>
        <v>157</v>
      </c>
      <c r="F411" s="15">
        <f t="shared" si="13"/>
        <v>1.2128559935339235E-2</v>
      </c>
    </row>
    <row r="412" spans="1:6" x14ac:dyDescent="0.3">
      <c r="A412" s="26">
        <v>43712</v>
      </c>
      <c r="B412" s="27">
        <v>26785.95</v>
      </c>
      <c r="C412" s="27">
        <v>27278.7</v>
      </c>
      <c r="D412" s="27">
        <v>26641.35</v>
      </c>
      <c r="E412">
        <f t="shared" si="12"/>
        <v>492.75</v>
      </c>
      <c r="F412" s="15">
        <f t="shared" si="13"/>
        <v>9.1889629651384502E-3</v>
      </c>
    </row>
    <row r="413" spans="1:6" x14ac:dyDescent="0.3">
      <c r="A413" s="19">
        <v>43711</v>
      </c>
      <c r="B413" s="20">
        <v>27239.200000000001</v>
      </c>
      <c r="C413" s="20">
        <v>27247.05</v>
      </c>
      <c r="D413" s="20">
        <v>26742.6</v>
      </c>
      <c r="E413">
        <f t="shared" si="12"/>
        <v>7.8499999999985448</v>
      </c>
      <c r="F413" s="15">
        <f t="shared" si="13"/>
        <v>3.4013915695838988E-3</v>
      </c>
    </row>
    <row r="414" spans="1:6" x14ac:dyDescent="0.3">
      <c r="A414" s="26">
        <v>43707</v>
      </c>
      <c r="B414" s="27">
        <v>27407.9</v>
      </c>
      <c r="C414" s="27">
        <v>27586.5</v>
      </c>
      <c r="D414" s="27">
        <v>27121.95</v>
      </c>
      <c r="E414">
        <f t="shared" si="12"/>
        <v>178.59999999999854</v>
      </c>
      <c r="F414" s="15">
        <f t="shared" si="13"/>
        <v>3.6595119326808152E-3</v>
      </c>
    </row>
    <row r="415" spans="1:6" x14ac:dyDescent="0.3">
      <c r="A415" s="19">
        <v>43706</v>
      </c>
      <c r="B415" s="20">
        <v>27694.95</v>
      </c>
      <c r="C415" s="20">
        <v>27719.05</v>
      </c>
      <c r="D415" s="20">
        <v>27239.95</v>
      </c>
      <c r="E415">
        <f t="shared" si="12"/>
        <v>24.099999999998545</v>
      </c>
      <c r="F415" s="15">
        <f t="shared" si="13"/>
        <v>7.015607054780107E-4</v>
      </c>
    </row>
    <row r="416" spans="1:6" x14ac:dyDescent="0.3">
      <c r="A416" s="26">
        <v>43705</v>
      </c>
      <c r="B416" s="27">
        <v>28080.25</v>
      </c>
      <c r="C416" s="27">
        <v>28095.55</v>
      </c>
      <c r="D416" s="27">
        <v>27634.65</v>
      </c>
      <c r="E416">
        <f t="shared" si="12"/>
        <v>15.299999999999272</v>
      </c>
      <c r="F416" s="15">
        <f t="shared" si="13"/>
        <v>3.3213194194895938E-3</v>
      </c>
    </row>
    <row r="417" spans="1:6" x14ac:dyDescent="0.3">
      <c r="A417" s="19">
        <v>43704</v>
      </c>
      <c r="B417" s="20">
        <v>28106.3</v>
      </c>
      <c r="C417" s="20">
        <v>28277.7</v>
      </c>
      <c r="D417" s="20">
        <v>27960.799999999999</v>
      </c>
      <c r="E417">
        <f t="shared" si="12"/>
        <v>171.40000000000146</v>
      </c>
      <c r="F417" s="15">
        <f t="shared" si="13"/>
        <v>9.0858319220501905E-3</v>
      </c>
    </row>
    <row r="418" spans="1:6" x14ac:dyDescent="0.3">
      <c r="A418" s="26">
        <v>43703</v>
      </c>
      <c r="B418" s="27">
        <v>27663.95</v>
      </c>
      <c r="C418" s="27">
        <v>27995.25</v>
      </c>
      <c r="D418" s="27">
        <v>26859.35</v>
      </c>
      <c r="E418">
        <f t="shared" si="12"/>
        <v>331.29999999999927</v>
      </c>
      <c r="F418" s="15">
        <f t="shared" si="13"/>
        <v>1.3103052503507502E-2</v>
      </c>
    </row>
    <row r="419" spans="1:6" x14ac:dyDescent="0.3">
      <c r="A419" s="19">
        <v>43700</v>
      </c>
      <c r="B419" s="20">
        <v>26835.35</v>
      </c>
      <c r="C419" s="20">
        <v>27207.3</v>
      </c>
      <c r="D419" s="20">
        <v>26560.6</v>
      </c>
      <c r="E419">
        <f t="shared" si="12"/>
        <v>371.95000000000073</v>
      </c>
      <c r="F419" s="15">
        <f t="shared" si="13"/>
        <v>6.7163114548366787E-3</v>
      </c>
    </row>
    <row r="420" spans="1:6" x14ac:dyDescent="0.3">
      <c r="A420" s="26">
        <v>43699</v>
      </c>
      <c r="B420" s="27">
        <v>27690.05</v>
      </c>
      <c r="C420" s="27">
        <v>27690.05</v>
      </c>
      <c r="D420" s="27">
        <v>26975.55</v>
      </c>
      <c r="E420">
        <f t="shared" si="12"/>
        <v>0</v>
      </c>
      <c r="F420" s="15">
        <f t="shared" si="13"/>
        <v>1.390028906891286E-3</v>
      </c>
    </row>
    <row r="421" spans="1:6" x14ac:dyDescent="0.3">
      <c r="A421" s="19">
        <v>43698</v>
      </c>
      <c r="B421" s="20">
        <v>28021</v>
      </c>
      <c r="C421" s="20">
        <v>28098.9</v>
      </c>
      <c r="D421" s="20">
        <v>27666.2</v>
      </c>
      <c r="E421">
        <f t="shared" si="12"/>
        <v>77.900000000001455</v>
      </c>
      <c r="F421" s="15">
        <f t="shared" si="13"/>
        <v>2.3035093232210363E-3</v>
      </c>
    </row>
    <row r="422" spans="1:6" x14ac:dyDescent="0.3">
      <c r="A422" s="26">
        <v>43697</v>
      </c>
      <c r="B422" s="27">
        <v>28163.55</v>
      </c>
      <c r="C422" s="27">
        <v>28215.4</v>
      </c>
      <c r="D422" s="27">
        <v>27839.65</v>
      </c>
      <c r="E422">
        <f t="shared" si="12"/>
        <v>51.850000000002183</v>
      </c>
      <c r="F422" s="15">
        <f t="shared" si="13"/>
        <v>3.3443635561438982E-3</v>
      </c>
    </row>
    <row r="423" spans="1:6" x14ac:dyDescent="0.3">
      <c r="A423" s="19">
        <v>43696</v>
      </c>
      <c r="B423" s="20">
        <v>28331.25</v>
      </c>
      <c r="C423" s="20">
        <v>28468.9</v>
      </c>
      <c r="D423" s="20">
        <v>28146.5</v>
      </c>
      <c r="E423">
        <f t="shared" si="12"/>
        <v>137.65000000000146</v>
      </c>
      <c r="F423" s="15">
        <f t="shared" si="13"/>
        <v>8.3881620183164484E-3</v>
      </c>
    </row>
    <row r="424" spans="1:6" x14ac:dyDescent="0.3">
      <c r="A424" s="26">
        <v>43693</v>
      </c>
      <c r="B424" s="27">
        <v>27920.3</v>
      </c>
      <c r="C424" s="27">
        <v>28251.05</v>
      </c>
      <c r="D424" s="27">
        <v>27720.95</v>
      </c>
      <c r="E424">
        <f t="shared" si="12"/>
        <v>330.75</v>
      </c>
      <c r="F424" s="15">
        <f t="shared" si="13"/>
        <v>9.9029961808108028E-3</v>
      </c>
    </row>
    <row r="425" spans="1:6" x14ac:dyDescent="0.3">
      <c r="A425" s="19">
        <v>43691</v>
      </c>
      <c r="B425" s="20">
        <v>27885.5</v>
      </c>
      <c r="C425" s="20">
        <v>28107.05</v>
      </c>
      <c r="D425" s="20">
        <v>27726.65</v>
      </c>
      <c r="E425">
        <f t="shared" si="12"/>
        <v>221.54999999999927</v>
      </c>
      <c r="F425" s="15">
        <f t="shared" si="13"/>
        <v>3.9426169384415479E-3</v>
      </c>
    </row>
    <row r="426" spans="1:6" x14ac:dyDescent="0.3">
      <c r="A426" s="26">
        <v>43690</v>
      </c>
      <c r="B426" s="27">
        <v>28356.799999999999</v>
      </c>
      <c r="C426" s="27">
        <v>28358.85</v>
      </c>
      <c r="D426" s="27">
        <v>27683.5</v>
      </c>
      <c r="E426">
        <f t="shared" si="12"/>
        <v>2.0499999999992724</v>
      </c>
      <c r="F426" s="15">
        <f t="shared" si="13"/>
        <v>5.4985836044483087E-3</v>
      </c>
    </row>
    <row r="427" spans="1:6" x14ac:dyDescent="0.3">
      <c r="A427" s="19">
        <v>43686</v>
      </c>
      <c r="B427" s="20">
        <v>28293.65</v>
      </c>
      <c r="C427" s="20">
        <v>28602.75</v>
      </c>
      <c r="D427" s="20">
        <v>28251.75</v>
      </c>
      <c r="E427">
        <f t="shared" si="12"/>
        <v>309.09999999999854</v>
      </c>
      <c r="F427" s="15">
        <f t="shared" si="13"/>
        <v>1.2509832938818454E-2</v>
      </c>
    </row>
    <row r="428" spans="1:6" x14ac:dyDescent="0.3">
      <c r="A428" s="26">
        <v>43685</v>
      </c>
      <c r="B428" s="27">
        <v>27840.1</v>
      </c>
      <c r="C428" s="27">
        <v>28227.55</v>
      </c>
      <c r="D428" s="27">
        <v>27531.05</v>
      </c>
      <c r="E428">
        <f t="shared" si="12"/>
        <v>387.45000000000073</v>
      </c>
      <c r="F428" s="15">
        <f t="shared" si="13"/>
        <v>9.0745120544952207E-3</v>
      </c>
    </row>
    <row r="429" spans="1:6" x14ac:dyDescent="0.3">
      <c r="A429" s="19">
        <v>43684</v>
      </c>
      <c r="B429" s="20">
        <v>28053.85</v>
      </c>
      <c r="C429" s="20">
        <v>28175.55</v>
      </c>
      <c r="D429" s="20">
        <v>27641.85</v>
      </c>
      <c r="E429">
        <f t="shared" si="12"/>
        <v>121.70000000000073</v>
      </c>
      <c r="F429" s="15">
        <f t="shared" si="13"/>
        <v>1.3656267601795195E-2</v>
      </c>
    </row>
    <row r="430" spans="1:6" x14ac:dyDescent="0.3">
      <c r="A430" s="26">
        <v>43683</v>
      </c>
      <c r="B430" s="27">
        <v>27518.5</v>
      </c>
      <c r="C430" s="27">
        <v>28148.400000000001</v>
      </c>
      <c r="D430" s="27">
        <v>27503.9</v>
      </c>
      <c r="E430">
        <f t="shared" si="12"/>
        <v>629.90000000000146</v>
      </c>
      <c r="F430" s="15">
        <f t="shared" si="13"/>
        <v>1.1767632142292718E-2</v>
      </c>
    </row>
    <row r="431" spans="1:6" x14ac:dyDescent="0.3">
      <c r="A431" s="19">
        <v>43682</v>
      </c>
      <c r="B431" s="20">
        <v>27841.200000000001</v>
      </c>
      <c r="C431" s="20">
        <v>27866.55</v>
      </c>
      <c r="D431" s="20">
        <v>27389.5</v>
      </c>
      <c r="E431">
        <f t="shared" si="12"/>
        <v>25.349999999998545</v>
      </c>
      <c r="F431" s="15">
        <f t="shared" si="13"/>
        <v>6.1232805123253549E-3</v>
      </c>
    </row>
    <row r="432" spans="1:6" x14ac:dyDescent="0.3">
      <c r="A432" s="26">
        <v>43679</v>
      </c>
      <c r="B432" s="27">
        <v>28224.25</v>
      </c>
      <c r="C432" s="27">
        <v>28544.55</v>
      </c>
      <c r="D432" s="27">
        <v>27936.35</v>
      </c>
      <c r="E432">
        <f t="shared" si="12"/>
        <v>320.29999999999927</v>
      </c>
      <c r="F432" s="15">
        <f t="shared" si="13"/>
        <v>8.3651715776068107E-3</v>
      </c>
    </row>
    <row r="433" spans="1:6" x14ac:dyDescent="0.3">
      <c r="A433" s="19">
        <v>43678</v>
      </c>
      <c r="B433" s="20">
        <v>28660.5</v>
      </c>
      <c r="C433" s="20">
        <v>28819.7</v>
      </c>
      <c r="D433" s="20">
        <v>28047.35</v>
      </c>
      <c r="E433">
        <f t="shared" si="12"/>
        <v>159.20000000000073</v>
      </c>
      <c r="F433" s="15">
        <f t="shared" si="13"/>
        <v>9.859862224391917E-3</v>
      </c>
    </row>
    <row r="434" spans="1:6" x14ac:dyDescent="0.3">
      <c r="A434" s="26">
        <v>43677</v>
      </c>
      <c r="B434" s="27">
        <v>28575.45</v>
      </c>
      <c r="C434" s="27">
        <v>28979.75</v>
      </c>
      <c r="D434" s="27">
        <v>28529.75</v>
      </c>
      <c r="E434">
        <f t="shared" si="12"/>
        <v>404.29999999999927</v>
      </c>
      <c r="F434" s="15">
        <f t="shared" si="13"/>
        <v>8.4890869156798825E-3</v>
      </c>
    </row>
    <row r="435" spans="1:6" x14ac:dyDescent="0.3">
      <c r="A435" s="19">
        <v>43676</v>
      </c>
      <c r="B435" s="20">
        <v>29434.85</v>
      </c>
      <c r="C435" s="20">
        <v>29530.3</v>
      </c>
      <c r="D435" s="20">
        <v>28737.8</v>
      </c>
      <c r="E435">
        <f t="shared" si="12"/>
        <v>95.450000000000728</v>
      </c>
      <c r="F435" s="15">
        <f t="shared" si="13"/>
        <v>1.773795821650293E-3</v>
      </c>
    </row>
    <row r="436" spans="1:6" x14ac:dyDescent="0.3">
      <c r="A436" s="26">
        <v>43675</v>
      </c>
      <c r="B436" s="27">
        <v>29583.45</v>
      </c>
      <c r="C436" s="27">
        <v>29592.95</v>
      </c>
      <c r="D436" s="27">
        <v>29104.85</v>
      </c>
      <c r="E436">
        <f t="shared" si="12"/>
        <v>9.5</v>
      </c>
      <c r="F436" s="15">
        <f t="shared" si="13"/>
        <v>5.6103225806451362E-3</v>
      </c>
    </row>
    <row r="437" spans="1:6" x14ac:dyDescent="0.3">
      <c r="A437" s="19">
        <v>43672</v>
      </c>
      <c r="B437" s="20">
        <v>29062.5</v>
      </c>
      <c r="C437" s="20">
        <v>29379.1</v>
      </c>
      <c r="D437" s="20">
        <v>28994.5</v>
      </c>
      <c r="E437">
        <f t="shared" si="12"/>
        <v>316.59999999999854</v>
      </c>
      <c r="F437" s="15">
        <f t="shared" si="13"/>
        <v>9.9435665719495771E-3</v>
      </c>
    </row>
    <row r="438" spans="1:6" x14ac:dyDescent="0.3">
      <c r="A438" s="26">
        <v>43671</v>
      </c>
      <c r="B438" s="27">
        <v>28981.05</v>
      </c>
      <c r="C438" s="27">
        <v>29240.799999999999</v>
      </c>
      <c r="D438" s="27">
        <v>28931.05</v>
      </c>
      <c r="E438">
        <f t="shared" si="12"/>
        <v>259.75</v>
      </c>
      <c r="F438" s="15">
        <f t="shared" si="13"/>
        <v>7.3352827616557544E-3</v>
      </c>
    </row>
    <row r="439" spans="1:6" x14ac:dyDescent="0.3">
      <c r="A439" s="19">
        <v>43670</v>
      </c>
      <c r="B439" s="20">
        <v>29085.45</v>
      </c>
      <c r="C439" s="20">
        <v>29252.400000000001</v>
      </c>
      <c r="D439" s="20">
        <v>28871</v>
      </c>
      <c r="E439">
        <f t="shared" si="12"/>
        <v>166.95000000000073</v>
      </c>
      <c r="F439" s="15">
        <f t="shared" si="13"/>
        <v>3.2427421704731415E-3</v>
      </c>
    </row>
    <row r="440" spans="1:6" x14ac:dyDescent="0.3">
      <c r="A440" s="26">
        <v>43669</v>
      </c>
      <c r="B440" s="27">
        <v>29342.45</v>
      </c>
      <c r="C440" s="27">
        <v>29365.8</v>
      </c>
      <c r="D440" s="27">
        <v>29078.15</v>
      </c>
      <c r="E440">
        <f t="shared" si="12"/>
        <v>23.349999999998545</v>
      </c>
      <c r="F440" s="15">
        <f t="shared" si="13"/>
        <v>6.9976584433629834E-4</v>
      </c>
    </row>
    <row r="441" spans="1:6" x14ac:dyDescent="0.3">
      <c r="A441" s="19">
        <v>43668</v>
      </c>
      <c r="B441" s="20">
        <v>29617.05</v>
      </c>
      <c r="C441" s="20">
        <v>29635.15</v>
      </c>
      <c r="D441" s="20">
        <v>29194.1</v>
      </c>
      <c r="E441">
        <f t="shared" si="12"/>
        <v>18.100000000002183</v>
      </c>
      <c r="F441" s="15">
        <f t="shared" si="13"/>
        <v>7.6601420280457281E-4</v>
      </c>
    </row>
    <row r="442" spans="1:6" x14ac:dyDescent="0.3">
      <c r="A442" s="26">
        <v>43665</v>
      </c>
      <c r="B442" s="27">
        <v>30515.1</v>
      </c>
      <c r="C442" s="27">
        <v>30543.75</v>
      </c>
      <c r="D442" s="27">
        <v>29705.75</v>
      </c>
      <c r="E442">
        <f t="shared" si="12"/>
        <v>28.650000000001455</v>
      </c>
      <c r="F442" s="15">
        <f t="shared" si="13"/>
        <v>1.5013450227644408E-3</v>
      </c>
    </row>
    <row r="443" spans="1:6" x14ac:dyDescent="0.3">
      <c r="A443" s="19">
        <v>43664</v>
      </c>
      <c r="B443" s="20">
        <v>30705.8</v>
      </c>
      <c r="C443" s="20">
        <v>30769.35</v>
      </c>
      <c r="D443" s="20">
        <v>30378.6</v>
      </c>
      <c r="E443">
        <f t="shared" si="12"/>
        <v>63.549999999999272</v>
      </c>
      <c r="F443" s="15">
        <f t="shared" si="13"/>
        <v>3.9350472287307432E-3</v>
      </c>
    </row>
    <row r="444" spans="1:6" x14ac:dyDescent="0.3">
      <c r="A444" s="26">
        <v>43663</v>
      </c>
      <c r="B444" s="27">
        <v>30622.25</v>
      </c>
      <c r="C444" s="27">
        <v>30799.7</v>
      </c>
      <c r="D444" s="27">
        <v>30568.3</v>
      </c>
      <c r="E444">
        <f t="shared" si="12"/>
        <v>177.45000000000073</v>
      </c>
      <c r="F444" s="15">
        <f t="shared" si="13"/>
        <v>4.5819802735759798E-3</v>
      </c>
    </row>
    <row r="445" spans="1:6" x14ac:dyDescent="0.3">
      <c r="A445" s="19">
        <v>43662</v>
      </c>
      <c r="B445" s="20">
        <v>30532.65</v>
      </c>
      <c r="C445" s="20">
        <v>30635</v>
      </c>
      <c r="D445" s="20">
        <v>30429.9</v>
      </c>
      <c r="E445">
        <f t="shared" si="12"/>
        <v>102.34999999999854</v>
      </c>
      <c r="F445" s="15">
        <f t="shared" si="13"/>
        <v>1.779147801237269E-3</v>
      </c>
    </row>
    <row r="446" spans="1:6" x14ac:dyDescent="0.3">
      <c r="A446" s="26">
        <v>43661</v>
      </c>
      <c r="B446" s="27">
        <v>30688.85</v>
      </c>
      <c r="C446" s="27">
        <v>30695.7</v>
      </c>
      <c r="D446" s="27">
        <v>30334.2</v>
      </c>
      <c r="E446">
        <f t="shared" si="12"/>
        <v>6.8500000000021828</v>
      </c>
      <c r="F446" s="15">
        <f t="shared" si="13"/>
        <v>1.4298589628042272E-3</v>
      </c>
    </row>
    <row r="447" spans="1:6" x14ac:dyDescent="0.3">
      <c r="A447" s="19">
        <v>43658</v>
      </c>
      <c r="B447" s="20">
        <v>30789.75</v>
      </c>
      <c r="C447" s="20">
        <v>30870.95</v>
      </c>
      <c r="D447" s="20">
        <v>30548.3</v>
      </c>
      <c r="E447">
        <f t="shared" si="12"/>
        <v>81.200000000000728</v>
      </c>
      <c r="F447" s="15">
        <f t="shared" si="13"/>
        <v>2.6419057543882502E-3</v>
      </c>
    </row>
    <row r="448" spans="1:6" x14ac:dyDescent="0.3">
      <c r="A448" s="26">
        <v>43657</v>
      </c>
      <c r="B448" s="27">
        <v>30707</v>
      </c>
      <c r="C448" s="27">
        <v>30788.05</v>
      </c>
      <c r="D448" s="27">
        <v>30565.35</v>
      </c>
      <c r="E448">
        <f t="shared" si="12"/>
        <v>81.049999999999272</v>
      </c>
      <c r="F448" s="15">
        <f t="shared" si="13"/>
        <v>3.1247907688438446E-3</v>
      </c>
    </row>
    <row r="449" spans="1:6" x14ac:dyDescent="0.3">
      <c r="A449" s="19">
        <v>43656</v>
      </c>
      <c r="B449" s="20">
        <v>30618.05</v>
      </c>
      <c r="C449" s="20">
        <v>30728.35</v>
      </c>
      <c r="D449" s="20">
        <v>30428.6</v>
      </c>
      <c r="E449">
        <f t="shared" si="12"/>
        <v>110.29999999999927</v>
      </c>
      <c r="F449" s="15">
        <f t="shared" si="13"/>
        <v>4.5687673171018678E-3</v>
      </c>
    </row>
    <row r="450" spans="1:6" x14ac:dyDescent="0.3">
      <c r="A450" s="26">
        <v>43655</v>
      </c>
      <c r="B450" s="27">
        <v>30533.4</v>
      </c>
      <c r="C450" s="27">
        <v>30702.1</v>
      </c>
      <c r="D450" s="27">
        <v>30346.7</v>
      </c>
      <c r="E450">
        <f t="shared" ref="E450:E513" si="14">C450-B450</f>
        <v>168.69999999999709</v>
      </c>
      <c r="F450" s="15">
        <f t="shared" si="13"/>
        <v>3.0664963146217247E-3</v>
      </c>
    </row>
    <row r="451" spans="1:6" x14ac:dyDescent="0.3">
      <c r="A451" s="19">
        <v>43654</v>
      </c>
      <c r="B451" s="20">
        <v>31346.85</v>
      </c>
      <c r="C451" s="20">
        <v>31370.400000000001</v>
      </c>
      <c r="D451" s="20">
        <v>30536.75</v>
      </c>
      <c r="E451">
        <f t="shared" si="14"/>
        <v>23.55000000000291</v>
      </c>
      <c r="F451" s="15">
        <f t="shared" ref="F451:F514" si="15">((SUM(E451:E452)/2)/B452)</f>
        <v>2.5576522576337577E-3</v>
      </c>
    </row>
    <row r="452" spans="1:6" x14ac:dyDescent="0.3">
      <c r="A452" s="26">
        <v>43651</v>
      </c>
      <c r="B452" s="27">
        <v>31523.05</v>
      </c>
      <c r="C452" s="27">
        <v>31660.75</v>
      </c>
      <c r="D452" s="27">
        <v>31323.25</v>
      </c>
      <c r="E452">
        <f t="shared" si="14"/>
        <v>137.70000000000073</v>
      </c>
      <c r="F452" s="15">
        <f t="shared" si="15"/>
        <v>4.3698960948174393E-3</v>
      </c>
    </row>
    <row r="453" spans="1:6" x14ac:dyDescent="0.3">
      <c r="A453" s="19">
        <v>43650</v>
      </c>
      <c r="B453" s="20">
        <v>31471</v>
      </c>
      <c r="C453" s="20">
        <v>31608.35</v>
      </c>
      <c r="D453" s="20">
        <v>31428.05</v>
      </c>
      <c r="E453">
        <f t="shared" si="14"/>
        <v>137.34999999999854</v>
      </c>
      <c r="F453" s="15">
        <f t="shared" si="15"/>
        <v>4.0959942834721411E-3</v>
      </c>
    </row>
    <row r="454" spans="1:6" x14ac:dyDescent="0.3">
      <c r="A454" s="26">
        <v>43649</v>
      </c>
      <c r="B454" s="27">
        <v>31347.7</v>
      </c>
      <c r="C454" s="27">
        <v>31467.15</v>
      </c>
      <c r="D454" s="27">
        <v>31238.5</v>
      </c>
      <c r="E454">
        <f t="shared" si="14"/>
        <v>119.45000000000073</v>
      </c>
      <c r="F454" s="15">
        <f t="shared" si="15"/>
        <v>2.1669826020661986E-3</v>
      </c>
    </row>
    <row r="455" spans="1:6" x14ac:dyDescent="0.3">
      <c r="A455" s="19">
        <v>43648</v>
      </c>
      <c r="B455" s="20">
        <v>31414.65</v>
      </c>
      <c r="C455" s="20">
        <v>31431.35</v>
      </c>
      <c r="D455" s="20">
        <v>31105.1</v>
      </c>
      <c r="E455">
        <f t="shared" si="14"/>
        <v>16.69999999999709</v>
      </c>
      <c r="F455" s="15">
        <f t="shared" si="15"/>
        <v>3.1346934859773534E-3</v>
      </c>
    </row>
    <row r="456" spans="1:6" x14ac:dyDescent="0.3">
      <c r="A456" s="26">
        <v>43647</v>
      </c>
      <c r="B456" s="27">
        <v>31271</v>
      </c>
      <c r="C456" s="27">
        <v>31450.35</v>
      </c>
      <c r="D456" s="27">
        <v>31246.45</v>
      </c>
      <c r="E456">
        <f t="shared" si="14"/>
        <v>179.34999999999854</v>
      </c>
      <c r="F456" s="15">
        <f t="shared" si="15"/>
        <v>3.3127137879223811E-3</v>
      </c>
    </row>
    <row r="457" spans="1:6" x14ac:dyDescent="0.3">
      <c r="A457" s="19">
        <v>43644</v>
      </c>
      <c r="B457" s="20">
        <v>31281</v>
      </c>
      <c r="C457" s="20">
        <v>31308.9</v>
      </c>
      <c r="D457" s="20">
        <v>31060.6</v>
      </c>
      <c r="E457">
        <f t="shared" si="14"/>
        <v>27.900000000001455</v>
      </c>
      <c r="F457" s="15">
        <f t="shared" si="15"/>
        <v>5.2320940238073333E-3</v>
      </c>
    </row>
    <row r="458" spans="1:6" x14ac:dyDescent="0.3">
      <c r="A458" s="26">
        <v>43643</v>
      </c>
      <c r="B458" s="27">
        <v>31192.1</v>
      </c>
      <c r="C458" s="27">
        <v>31490.6</v>
      </c>
      <c r="D458" s="27">
        <v>31158.799999999999</v>
      </c>
      <c r="E458">
        <f t="shared" si="14"/>
        <v>298.5</v>
      </c>
      <c r="F458" s="15">
        <f t="shared" si="15"/>
        <v>1.1230411695207925E-2</v>
      </c>
    </row>
    <row r="459" spans="1:6" x14ac:dyDescent="0.3">
      <c r="A459" s="19">
        <v>43642</v>
      </c>
      <c r="B459" s="20">
        <v>30809.200000000001</v>
      </c>
      <c r="C459" s="20">
        <v>31202.7</v>
      </c>
      <c r="D459" s="20">
        <v>30766.65</v>
      </c>
      <c r="E459">
        <f t="shared" si="14"/>
        <v>393.5</v>
      </c>
      <c r="F459" s="15">
        <f t="shared" si="15"/>
        <v>1.2089578361437639E-2</v>
      </c>
    </row>
    <row r="460" spans="1:6" x14ac:dyDescent="0.3">
      <c r="A460" s="26">
        <v>43641</v>
      </c>
      <c r="B460" s="27">
        <v>30567.65</v>
      </c>
      <c r="C460" s="27">
        <v>30913.25</v>
      </c>
      <c r="D460" s="27">
        <v>30451.4</v>
      </c>
      <c r="E460">
        <f t="shared" si="14"/>
        <v>345.59999999999854</v>
      </c>
      <c r="F460" s="15">
        <f t="shared" si="15"/>
        <v>7.3058363577398885E-3</v>
      </c>
    </row>
    <row r="461" spans="1:6" x14ac:dyDescent="0.3">
      <c r="A461" s="19">
        <v>43640</v>
      </c>
      <c r="B461" s="20">
        <v>30680.95</v>
      </c>
      <c r="C461" s="20">
        <v>30783.65</v>
      </c>
      <c r="D461" s="20">
        <v>30528</v>
      </c>
      <c r="E461">
        <f t="shared" si="14"/>
        <v>102.70000000000073</v>
      </c>
      <c r="F461" s="15">
        <f t="shared" si="15"/>
        <v>1.6669398911538685E-3</v>
      </c>
    </row>
    <row r="462" spans="1:6" x14ac:dyDescent="0.3">
      <c r="A462" s="26">
        <v>43637</v>
      </c>
      <c r="B462" s="27">
        <v>30804.95</v>
      </c>
      <c r="C462" s="27">
        <v>30804.95</v>
      </c>
      <c r="D462" s="27">
        <v>30541.5</v>
      </c>
      <c r="E462">
        <f t="shared" si="14"/>
        <v>0</v>
      </c>
      <c r="F462" s="15">
        <f t="shared" si="15"/>
        <v>7.1462181887581942E-3</v>
      </c>
    </row>
    <row r="463" spans="1:6" x14ac:dyDescent="0.3">
      <c r="A463" s="19">
        <v>43636</v>
      </c>
      <c r="B463" s="20">
        <v>30390.2</v>
      </c>
      <c r="C463" s="20">
        <v>30824.55</v>
      </c>
      <c r="D463" s="20">
        <v>30220.7</v>
      </c>
      <c r="E463">
        <f t="shared" si="14"/>
        <v>434.34999999999854</v>
      </c>
      <c r="F463" s="15">
        <f t="shared" si="15"/>
        <v>9.9421813833882045E-3</v>
      </c>
    </row>
    <row r="464" spans="1:6" x14ac:dyDescent="0.3">
      <c r="A464" s="26">
        <v>43635</v>
      </c>
      <c r="B464" s="27">
        <v>30526.5</v>
      </c>
      <c r="C464" s="27">
        <v>30699.15</v>
      </c>
      <c r="D464" s="27">
        <v>30242</v>
      </c>
      <c r="E464">
        <f t="shared" si="14"/>
        <v>172.65000000000146</v>
      </c>
      <c r="F464" s="15">
        <f t="shared" si="15"/>
        <v>6.9943513826158923E-3</v>
      </c>
    </row>
    <row r="465" spans="1:6" x14ac:dyDescent="0.3">
      <c r="A465" s="19">
        <v>43634</v>
      </c>
      <c r="B465" s="20">
        <v>30299.45</v>
      </c>
      <c r="C465" s="20">
        <v>30550.65</v>
      </c>
      <c r="D465" s="20">
        <v>30222.85</v>
      </c>
      <c r="E465">
        <f t="shared" si="14"/>
        <v>251.20000000000073</v>
      </c>
      <c r="F465" s="15">
        <f t="shared" si="15"/>
        <v>4.6204162860498501E-3</v>
      </c>
    </row>
    <row r="466" spans="1:6" x14ac:dyDescent="0.3">
      <c r="A466" s="26">
        <v>43633</v>
      </c>
      <c r="B466" s="27">
        <v>30652</v>
      </c>
      <c r="C466" s="27">
        <v>30684.05</v>
      </c>
      <c r="D466" s="27">
        <v>30249.4</v>
      </c>
      <c r="E466">
        <f t="shared" si="14"/>
        <v>32.049999999999272</v>
      </c>
      <c r="F466" s="15">
        <f t="shared" si="15"/>
        <v>1.3111838739714267E-3</v>
      </c>
    </row>
    <row r="467" spans="1:6" x14ac:dyDescent="0.3">
      <c r="A467" s="19">
        <v>43630</v>
      </c>
      <c r="B467" s="20">
        <v>30983.45</v>
      </c>
      <c r="C467" s="20">
        <v>31032.65</v>
      </c>
      <c r="D467" s="20">
        <v>30508.95</v>
      </c>
      <c r="E467">
        <f t="shared" si="14"/>
        <v>49.200000000000728</v>
      </c>
      <c r="F467" s="15">
        <f t="shared" si="15"/>
        <v>3.3900912498887057E-3</v>
      </c>
    </row>
    <row r="468" spans="1:6" x14ac:dyDescent="0.3">
      <c r="A468" s="26">
        <v>43629</v>
      </c>
      <c r="B468" s="27">
        <v>30876.75</v>
      </c>
      <c r="C468" s="27">
        <v>31036.9</v>
      </c>
      <c r="D468" s="27">
        <v>30638.25</v>
      </c>
      <c r="E468">
        <f t="shared" si="14"/>
        <v>160.15000000000146</v>
      </c>
      <c r="F468" s="15">
        <f t="shared" si="15"/>
        <v>2.6129669787599572E-3</v>
      </c>
    </row>
    <row r="469" spans="1:6" x14ac:dyDescent="0.3">
      <c r="A469" s="19">
        <v>43628</v>
      </c>
      <c r="B469" s="20">
        <v>31219.3</v>
      </c>
      <c r="C469" s="20">
        <v>31222.3</v>
      </c>
      <c r="D469" s="20">
        <v>30911.45</v>
      </c>
      <c r="E469">
        <f t="shared" si="14"/>
        <v>3</v>
      </c>
      <c r="F469" s="15">
        <f t="shared" si="15"/>
        <v>3.6907826672761598E-3</v>
      </c>
    </row>
    <row r="470" spans="1:6" x14ac:dyDescent="0.3">
      <c r="A470" s="26">
        <v>43627</v>
      </c>
      <c r="B470" s="27">
        <v>31172.25</v>
      </c>
      <c r="C470" s="27">
        <v>31399.35</v>
      </c>
      <c r="D470" s="27">
        <v>30973.35</v>
      </c>
      <c r="E470">
        <f t="shared" si="14"/>
        <v>227.09999999999854</v>
      </c>
      <c r="F470" s="15">
        <f t="shared" si="15"/>
        <v>5.3632210677176523E-3</v>
      </c>
    </row>
    <row r="471" spans="1:6" x14ac:dyDescent="0.3">
      <c r="A471" s="19">
        <v>43626</v>
      </c>
      <c r="B471" s="20">
        <v>31259.200000000001</v>
      </c>
      <c r="C471" s="20">
        <v>31367.4</v>
      </c>
      <c r="D471" s="20">
        <v>30861.3</v>
      </c>
      <c r="E471">
        <f t="shared" si="14"/>
        <v>108.20000000000073</v>
      </c>
      <c r="F471" s="15">
        <f t="shared" si="15"/>
        <v>4.9227373425135739E-3</v>
      </c>
    </row>
    <row r="472" spans="1:6" x14ac:dyDescent="0.3">
      <c r="A472" s="26">
        <v>43623</v>
      </c>
      <c r="B472" s="27">
        <v>30943.15</v>
      </c>
      <c r="C472" s="27">
        <v>31139.599999999999</v>
      </c>
      <c r="D472" s="27">
        <v>30627.05</v>
      </c>
      <c r="E472">
        <f t="shared" si="14"/>
        <v>196.44999999999709</v>
      </c>
      <c r="F472" s="15">
        <f t="shared" si="15"/>
        <v>3.3942446933204174E-3</v>
      </c>
    </row>
    <row r="473" spans="1:6" x14ac:dyDescent="0.3">
      <c r="A473" s="19">
        <v>43622</v>
      </c>
      <c r="B473" s="20">
        <v>31523.95</v>
      </c>
      <c r="C473" s="20">
        <v>31541.5</v>
      </c>
      <c r="D473" s="20">
        <v>30800.799999999999</v>
      </c>
      <c r="E473">
        <f t="shared" si="14"/>
        <v>17.549999999999272</v>
      </c>
      <c r="F473" s="15">
        <f t="shared" si="15"/>
        <v>3.7635295199616677E-3</v>
      </c>
    </row>
    <row r="474" spans="1:6" x14ac:dyDescent="0.3">
      <c r="A474" s="26">
        <v>43620</v>
      </c>
      <c r="B474" s="27">
        <v>31532.9</v>
      </c>
      <c r="C474" s="27">
        <v>31752.7</v>
      </c>
      <c r="D474" s="27">
        <v>31512.95</v>
      </c>
      <c r="E474">
        <f t="shared" si="14"/>
        <v>219.79999999999927</v>
      </c>
      <c r="F474" s="15">
        <f t="shared" si="15"/>
        <v>7.7747758791697546E-3</v>
      </c>
    </row>
    <row r="475" spans="1:6" x14ac:dyDescent="0.3">
      <c r="A475" s="19">
        <v>43619</v>
      </c>
      <c r="B475" s="20">
        <v>31406.05</v>
      </c>
      <c r="C475" s="20">
        <v>31674.6</v>
      </c>
      <c r="D475" s="20">
        <v>31284.7</v>
      </c>
      <c r="E475">
        <f t="shared" si="14"/>
        <v>268.54999999999927</v>
      </c>
      <c r="F475" s="15">
        <f t="shared" si="15"/>
        <v>5.8911452102187317E-3</v>
      </c>
    </row>
    <row r="476" spans="1:6" x14ac:dyDescent="0.3">
      <c r="A476" s="26">
        <v>43616</v>
      </c>
      <c r="B476" s="27">
        <v>31678.9</v>
      </c>
      <c r="C476" s="27">
        <v>31783.599999999999</v>
      </c>
      <c r="D476" s="27">
        <v>30623.05</v>
      </c>
      <c r="E476">
        <f t="shared" si="14"/>
        <v>104.69999999999709</v>
      </c>
      <c r="F476" s="15">
        <f t="shared" si="15"/>
        <v>7.4719621458975965E-3</v>
      </c>
    </row>
    <row r="477" spans="1:6" x14ac:dyDescent="0.3">
      <c r="A477" s="19">
        <v>43615</v>
      </c>
      <c r="B477" s="20">
        <v>31256.85</v>
      </c>
      <c r="C477" s="20">
        <v>31619.25</v>
      </c>
      <c r="D477" s="20">
        <v>31236.1</v>
      </c>
      <c r="E477">
        <f t="shared" si="14"/>
        <v>362.40000000000146</v>
      </c>
      <c r="F477" s="15">
        <f t="shared" si="15"/>
        <v>7.1505201172946189E-3</v>
      </c>
    </row>
    <row r="478" spans="1:6" x14ac:dyDescent="0.3">
      <c r="A478" s="26">
        <v>43614</v>
      </c>
      <c r="B478" s="27">
        <v>31459.25</v>
      </c>
      <c r="C478" s="27">
        <v>31546.75</v>
      </c>
      <c r="D478" s="27">
        <v>31257.9</v>
      </c>
      <c r="E478">
        <f t="shared" si="14"/>
        <v>87.5</v>
      </c>
      <c r="F478" s="15">
        <f t="shared" si="15"/>
        <v>1.3969783641793649E-3</v>
      </c>
    </row>
    <row r="479" spans="1:6" x14ac:dyDescent="0.3">
      <c r="A479" s="19">
        <v>43613</v>
      </c>
      <c r="B479" s="20">
        <v>31711.3</v>
      </c>
      <c r="C479" s="20">
        <v>31712.400000000001</v>
      </c>
      <c r="D479" s="20">
        <v>31328.6</v>
      </c>
      <c r="E479">
        <f t="shared" si="14"/>
        <v>1.1000000000021828</v>
      </c>
      <c r="F479" s="15">
        <f t="shared" si="15"/>
        <v>7.4748118290758206E-3</v>
      </c>
    </row>
    <row r="480" spans="1:6" x14ac:dyDescent="0.3">
      <c r="A480" s="26">
        <v>43612</v>
      </c>
      <c r="B480" s="27">
        <v>31234.9</v>
      </c>
      <c r="C480" s="27">
        <v>31700.75</v>
      </c>
      <c r="D480" s="27">
        <v>31142.5</v>
      </c>
      <c r="E480">
        <f t="shared" si="14"/>
        <v>465.84999999999854</v>
      </c>
      <c r="F480" s="15">
        <f t="shared" si="15"/>
        <v>1.7202750484756644E-2</v>
      </c>
    </row>
    <row r="481" spans="1:6" x14ac:dyDescent="0.3">
      <c r="A481" s="19">
        <v>43609</v>
      </c>
      <c r="B481" s="20">
        <v>30685.5</v>
      </c>
      <c r="C481" s="20">
        <v>31275.4</v>
      </c>
      <c r="D481" s="20">
        <v>30564.400000000001</v>
      </c>
      <c r="E481">
        <f t="shared" si="14"/>
        <v>589.90000000000146</v>
      </c>
      <c r="F481" s="15">
        <f t="shared" si="15"/>
        <v>2.1511297427881236E-2</v>
      </c>
    </row>
    <row r="482" spans="1:6" x14ac:dyDescent="0.3">
      <c r="A482" s="26">
        <v>43608</v>
      </c>
      <c r="B482" s="27">
        <v>30962.799999999999</v>
      </c>
      <c r="C482" s="27">
        <v>31705</v>
      </c>
      <c r="D482" s="27">
        <v>30292.35</v>
      </c>
      <c r="E482">
        <f t="shared" si="14"/>
        <v>742.20000000000073</v>
      </c>
      <c r="F482" s="15">
        <f t="shared" si="15"/>
        <v>1.6550945145861692E-2</v>
      </c>
    </row>
    <row r="483" spans="1:6" x14ac:dyDescent="0.3">
      <c r="A483" s="19">
        <v>43607</v>
      </c>
      <c r="B483" s="20">
        <v>30410.65</v>
      </c>
      <c r="C483" s="20">
        <v>30675.1</v>
      </c>
      <c r="D483" s="20">
        <v>30268.6</v>
      </c>
      <c r="E483">
        <f t="shared" si="14"/>
        <v>264.44999999999709</v>
      </c>
      <c r="F483" s="15">
        <f t="shared" si="15"/>
        <v>5.3309722928770124E-3</v>
      </c>
    </row>
    <row r="484" spans="1:6" x14ac:dyDescent="0.3">
      <c r="A484" s="26">
        <v>43606</v>
      </c>
      <c r="B484" s="27">
        <v>30862.1</v>
      </c>
      <c r="C484" s="27">
        <v>30926.7</v>
      </c>
      <c r="D484" s="27">
        <v>30265.1</v>
      </c>
      <c r="E484">
        <f t="shared" si="14"/>
        <v>64.600000000002183</v>
      </c>
      <c r="F484" s="15">
        <f t="shared" si="15"/>
        <v>1.0950070128082977E-2</v>
      </c>
    </row>
    <row r="485" spans="1:6" x14ac:dyDescent="0.3">
      <c r="A485" s="19">
        <v>43605</v>
      </c>
      <c r="B485" s="20">
        <v>30230.400000000001</v>
      </c>
      <c r="C485" s="20">
        <v>30827.85</v>
      </c>
      <c r="D485" s="20">
        <v>30111.200000000001</v>
      </c>
      <c r="E485">
        <f t="shared" si="14"/>
        <v>597.44999999999709</v>
      </c>
      <c r="F485" s="15">
        <f t="shared" si="15"/>
        <v>2.2081685790854951E-2</v>
      </c>
    </row>
    <row r="486" spans="1:6" x14ac:dyDescent="0.3">
      <c r="A486" s="26">
        <v>43602</v>
      </c>
      <c r="B486" s="27">
        <v>28881.4</v>
      </c>
      <c r="C486" s="27">
        <v>29559.45</v>
      </c>
      <c r="D486" s="27">
        <v>28856</v>
      </c>
      <c r="E486">
        <f t="shared" si="14"/>
        <v>678.04999999999927</v>
      </c>
      <c r="F486" s="15">
        <f t="shared" si="15"/>
        <v>1.74623330620172E-2</v>
      </c>
    </row>
    <row r="487" spans="1:6" x14ac:dyDescent="0.3">
      <c r="A487" s="19">
        <v>43601</v>
      </c>
      <c r="B487" s="20">
        <v>28625.9</v>
      </c>
      <c r="C487" s="20">
        <v>28947.599999999999</v>
      </c>
      <c r="D487" s="20">
        <v>28525.45</v>
      </c>
      <c r="E487">
        <f t="shared" si="14"/>
        <v>321.69999999999709</v>
      </c>
      <c r="F487" s="15">
        <f t="shared" si="15"/>
        <v>6.5582385062289061E-3</v>
      </c>
    </row>
    <row r="488" spans="1:6" x14ac:dyDescent="0.3">
      <c r="A488" s="26">
        <v>43600</v>
      </c>
      <c r="B488" s="27">
        <v>28925.45</v>
      </c>
      <c r="C488" s="27">
        <v>28983.15</v>
      </c>
      <c r="D488" s="27">
        <v>28555.15</v>
      </c>
      <c r="E488">
        <f t="shared" si="14"/>
        <v>57.700000000000728</v>
      </c>
      <c r="F488" s="15">
        <f t="shared" si="15"/>
        <v>6.9162132752992383E-3</v>
      </c>
    </row>
    <row r="489" spans="1:6" x14ac:dyDescent="0.3">
      <c r="A489" s="19">
        <v>43599</v>
      </c>
      <c r="B489" s="20">
        <v>28718.75</v>
      </c>
      <c r="C489" s="20">
        <v>29058.3</v>
      </c>
      <c r="D489" s="20">
        <v>28582.6</v>
      </c>
      <c r="E489">
        <f t="shared" si="14"/>
        <v>339.54999999999927</v>
      </c>
      <c r="F489" s="15">
        <f t="shared" si="15"/>
        <v>6.234787686488056E-3</v>
      </c>
    </row>
    <row r="490" spans="1:6" x14ac:dyDescent="0.3">
      <c r="A490" s="26">
        <v>43598</v>
      </c>
      <c r="B490" s="27">
        <v>29026.65</v>
      </c>
      <c r="C490" s="27">
        <v>29049.05</v>
      </c>
      <c r="D490" s="27">
        <v>28621.1</v>
      </c>
      <c r="E490">
        <f t="shared" si="14"/>
        <v>22.399999999997817</v>
      </c>
      <c r="F490" s="15">
        <f t="shared" si="15"/>
        <v>5.144740662896297E-3</v>
      </c>
    </row>
    <row r="491" spans="1:6" x14ac:dyDescent="0.3">
      <c r="A491" s="19">
        <v>43595</v>
      </c>
      <c r="B491" s="20">
        <v>28927.599999999999</v>
      </c>
      <c r="C491" s="20">
        <v>29202.85</v>
      </c>
      <c r="D491" s="20">
        <v>28900.1</v>
      </c>
      <c r="E491">
        <f t="shared" si="14"/>
        <v>275.25</v>
      </c>
      <c r="F491" s="15">
        <f t="shared" si="15"/>
        <v>7.2956449360506012E-3</v>
      </c>
    </row>
    <row r="492" spans="1:6" x14ac:dyDescent="0.3">
      <c r="A492" s="26">
        <v>43594</v>
      </c>
      <c r="B492" s="27">
        <v>28893.95</v>
      </c>
      <c r="C492" s="27">
        <v>29040.3</v>
      </c>
      <c r="D492" s="27">
        <v>28784.65</v>
      </c>
      <c r="E492">
        <f t="shared" si="14"/>
        <v>146.34999999999854</v>
      </c>
      <c r="F492" s="15">
        <f t="shared" si="15"/>
        <v>2.5007433025873516E-3</v>
      </c>
    </row>
    <row r="493" spans="1:6" x14ac:dyDescent="0.3">
      <c r="A493" s="19">
        <v>43593</v>
      </c>
      <c r="B493" s="20">
        <v>29261.3</v>
      </c>
      <c r="C493" s="20">
        <v>29261.3</v>
      </c>
      <c r="D493" s="20">
        <v>28951.35</v>
      </c>
      <c r="E493">
        <f t="shared" si="14"/>
        <v>0</v>
      </c>
      <c r="F493" s="15">
        <f t="shared" si="15"/>
        <v>1.4445596656083996E-3</v>
      </c>
    </row>
    <row r="494" spans="1:6" x14ac:dyDescent="0.3">
      <c r="A494" s="26">
        <v>43592</v>
      </c>
      <c r="B494" s="27">
        <v>29749.55</v>
      </c>
      <c r="C494" s="27">
        <v>29835.5</v>
      </c>
      <c r="D494" s="27">
        <v>29244.25</v>
      </c>
      <c r="E494">
        <f t="shared" si="14"/>
        <v>85.950000000000728</v>
      </c>
      <c r="F494" s="15">
        <f t="shared" si="15"/>
        <v>3.6597303090139264E-3</v>
      </c>
    </row>
    <row r="495" spans="1:6" x14ac:dyDescent="0.3">
      <c r="A495" s="19">
        <v>43591</v>
      </c>
      <c r="B495" s="20">
        <v>29626.5</v>
      </c>
      <c r="C495" s="20">
        <v>29757.4</v>
      </c>
      <c r="D495" s="20">
        <v>29528.6</v>
      </c>
      <c r="E495">
        <f t="shared" si="14"/>
        <v>130.90000000000146</v>
      </c>
      <c r="F495" s="15">
        <f t="shared" si="15"/>
        <v>7.3964372988412248E-3</v>
      </c>
    </row>
    <row r="496" spans="1:6" x14ac:dyDescent="0.3">
      <c r="A496" s="26">
        <v>43588</v>
      </c>
      <c r="B496" s="27">
        <v>29811.65</v>
      </c>
      <c r="C496" s="27">
        <v>30121.75</v>
      </c>
      <c r="D496" s="27">
        <v>29795.1</v>
      </c>
      <c r="E496">
        <f t="shared" si="14"/>
        <v>310.09999999999854</v>
      </c>
      <c r="F496" s="15">
        <f t="shared" si="15"/>
        <v>8.9167267119643536E-3</v>
      </c>
    </row>
    <row r="497" spans="1:6" x14ac:dyDescent="0.3">
      <c r="A497" s="19">
        <v>43587</v>
      </c>
      <c r="B497" s="20">
        <v>29699.8</v>
      </c>
      <c r="C497" s="20">
        <v>29919.35</v>
      </c>
      <c r="D497" s="20">
        <v>29638.799999999999</v>
      </c>
      <c r="E497">
        <f t="shared" si="14"/>
        <v>219.54999999999927</v>
      </c>
      <c r="F497" s="15">
        <f t="shared" si="15"/>
        <v>3.6689014852742488E-3</v>
      </c>
    </row>
    <row r="498" spans="1:6" x14ac:dyDescent="0.3">
      <c r="A498" s="26">
        <v>43585</v>
      </c>
      <c r="B498" s="27">
        <v>29920.400000000001</v>
      </c>
      <c r="C498" s="27">
        <v>29920.400000000001</v>
      </c>
      <c r="D498" s="27">
        <v>29550.05</v>
      </c>
      <c r="E498">
        <f t="shared" si="14"/>
        <v>0</v>
      </c>
      <c r="F498" s="15">
        <f t="shared" si="15"/>
        <v>4.7598089693044344E-3</v>
      </c>
    </row>
    <row r="499" spans="1:6" x14ac:dyDescent="0.3">
      <c r="A499" s="19">
        <v>43581</v>
      </c>
      <c r="B499" s="20">
        <v>29764.85</v>
      </c>
      <c r="C499" s="20">
        <v>30048.2</v>
      </c>
      <c r="D499" s="20">
        <v>29563.15</v>
      </c>
      <c r="E499">
        <f t="shared" si="14"/>
        <v>283.35000000000218</v>
      </c>
      <c r="F499" s="15">
        <f t="shared" si="15"/>
        <v>6.916819399172382E-3</v>
      </c>
    </row>
    <row r="500" spans="1:6" x14ac:dyDescent="0.3">
      <c r="A500" s="26">
        <v>43580</v>
      </c>
      <c r="B500" s="27">
        <v>29927.05</v>
      </c>
      <c r="C500" s="27">
        <v>30057.7</v>
      </c>
      <c r="D500" s="27">
        <v>29511.95</v>
      </c>
      <c r="E500">
        <f t="shared" si="14"/>
        <v>130.65000000000146</v>
      </c>
      <c r="F500" s="15">
        <f t="shared" si="15"/>
        <v>8.3754928004602294E-3</v>
      </c>
    </row>
    <row r="501" spans="1:6" x14ac:dyDescent="0.3">
      <c r="A501" s="19">
        <v>43579</v>
      </c>
      <c r="B501" s="20">
        <v>29550.5</v>
      </c>
      <c r="C501" s="20">
        <v>29914.85</v>
      </c>
      <c r="D501" s="20">
        <v>29435.05</v>
      </c>
      <c r="E501">
        <f t="shared" si="14"/>
        <v>364.34999999999854</v>
      </c>
      <c r="F501" s="15">
        <f t="shared" si="15"/>
        <v>8.5495070047493151E-3</v>
      </c>
    </row>
    <row r="502" spans="1:6" x14ac:dyDescent="0.3">
      <c r="A502" s="26">
        <v>43578</v>
      </c>
      <c r="B502" s="27">
        <v>29761.95</v>
      </c>
      <c r="C502" s="27">
        <v>29906.5</v>
      </c>
      <c r="D502" s="27">
        <v>29455.45</v>
      </c>
      <c r="E502">
        <f t="shared" si="14"/>
        <v>144.54999999999927</v>
      </c>
      <c r="F502" s="15">
        <f t="shared" si="15"/>
        <v>2.5088747626517086E-3</v>
      </c>
    </row>
    <row r="503" spans="1:6" x14ac:dyDescent="0.3">
      <c r="A503" s="19">
        <v>43577</v>
      </c>
      <c r="B503" s="20">
        <v>30282.5</v>
      </c>
      <c r="C503" s="20">
        <v>30289.9</v>
      </c>
      <c r="D503" s="20">
        <v>29647.55</v>
      </c>
      <c r="E503">
        <f t="shared" si="14"/>
        <v>7.4000000000014552</v>
      </c>
      <c r="F503" s="15">
        <f t="shared" si="15"/>
        <v>3.3761192569276873E-4</v>
      </c>
    </row>
    <row r="504" spans="1:6" x14ac:dyDescent="0.3">
      <c r="A504" s="26">
        <v>43573</v>
      </c>
      <c r="B504" s="27">
        <v>30656.5</v>
      </c>
      <c r="C504" s="27">
        <v>30669.8</v>
      </c>
      <c r="D504" s="27">
        <v>30142.2</v>
      </c>
      <c r="E504">
        <f t="shared" si="14"/>
        <v>13.299999999999272</v>
      </c>
      <c r="F504" s="15">
        <f t="shared" si="15"/>
        <v>6.085410723882757E-3</v>
      </c>
    </row>
    <row r="505" spans="1:6" x14ac:dyDescent="0.3">
      <c r="A505" s="19">
        <v>43571</v>
      </c>
      <c r="B505" s="20">
        <v>30236.25</v>
      </c>
      <c r="C505" s="20">
        <v>30590.95</v>
      </c>
      <c r="D505" s="20">
        <v>30228.2</v>
      </c>
      <c r="E505">
        <f t="shared" si="14"/>
        <v>354.70000000000073</v>
      </c>
      <c r="F505" s="15">
        <f t="shared" si="15"/>
        <v>8.9099004452448723E-3</v>
      </c>
    </row>
    <row r="506" spans="1:6" x14ac:dyDescent="0.3">
      <c r="A506" s="26">
        <v>43570</v>
      </c>
      <c r="B506" s="27">
        <v>29983.5</v>
      </c>
      <c r="C506" s="27">
        <v>30163.1</v>
      </c>
      <c r="D506" s="27">
        <v>29919.1</v>
      </c>
      <c r="E506">
        <f t="shared" si="14"/>
        <v>179.59999999999854</v>
      </c>
      <c r="F506" s="15">
        <f t="shared" si="15"/>
        <v>6.7157926901954467E-3</v>
      </c>
    </row>
    <row r="507" spans="1:6" x14ac:dyDescent="0.3">
      <c r="A507" s="19">
        <v>43567</v>
      </c>
      <c r="B507" s="20">
        <v>29780.55</v>
      </c>
      <c r="C507" s="20">
        <v>30000.95</v>
      </c>
      <c r="D507" s="20">
        <v>29707</v>
      </c>
      <c r="E507">
        <f t="shared" si="14"/>
        <v>220.40000000000146</v>
      </c>
      <c r="F507" s="15">
        <f t="shared" si="15"/>
        <v>3.8670524783148987E-3</v>
      </c>
    </row>
    <row r="508" spans="1:6" x14ac:dyDescent="0.3">
      <c r="A508" s="26">
        <v>43566</v>
      </c>
      <c r="B508" s="27">
        <v>29841.85</v>
      </c>
      <c r="C508" s="27">
        <v>29852.25</v>
      </c>
      <c r="D508" s="27">
        <v>29640.25</v>
      </c>
      <c r="E508">
        <f t="shared" si="14"/>
        <v>10.400000000001455</v>
      </c>
      <c r="F508" s="15">
        <f t="shared" si="15"/>
        <v>4.170761383312324E-3</v>
      </c>
    </row>
    <row r="509" spans="1:6" x14ac:dyDescent="0.3">
      <c r="A509" s="19">
        <v>43565</v>
      </c>
      <c r="B509" s="20">
        <v>29916.6</v>
      </c>
      <c r="C509" s="20">
        <v>30155.75</v>
      </c>
      <c r="D509" s="20">
        <v>29768.1</v>
      </c>
      <c r="E509">
        <f t="shared" si="14"/>
        <v>239.15000000000146</v>
      </c>
      <c r="F509" s="15">
        <f t="shared" si="15"/>
        <v>8.4059328127351601E-3</v>
      </c>
    </row>
    <row r="510" spans="1:6" x14ac:dyDescent="0.3">
      <c r="A510" s="26">
        <v>43564</v>
      </c>
      <c r="B510" s="27">
        <v>29901.5</v>
      </c>
      <c r="C510" s="27">
        <v>30165.05</v>
      </c>
      <c r="D510" s="27">
        <v>29703.55</v>
      </c>
      <c r="E510">
        <f t="shared" si="14"/>
        <v>263.54999999999927</v>
      </c>
      <c r="F510" s="15">
        <f t="shared" si="15"/>
        <v>4.8689634620796736E-3</v>
      </c>
    </row>
    <row r="511" spans="1:6" x14ac:dyDescent="0.3">
      <c r="A511" s="19">
        <v>43563</v>
      </c>
      <c r="B511" s="20">
        <v>30201.5</v>
      </c>
      <c r="C511" s="20">
        <v>30232.05</v>
      </c>
      <c r="D511" s="20">
        <v>29716.6</v>
      </c>
      <c r="E511">
        <f t="shared" si="14"/>
        <v>30.549999999999272</v>
      </c>
      <c r="F511" s="15">
        <f t="shared" si="15"/>
        <v>3.3613473386695054E-3</v>
      </c>
    </row>
    <row r="512" spans="1:6" x14ac:dyDescent="0.3">
      <c r="A512" s="26">
        <v>43560</v>
      </c>
      <c r="B512" s="27">
        <v>30002.85</v>
      </c>
      <c r="C512" s="27">
        <v>30174</v>
      </c>
      <c r="D512" s="27">
        <v>29850</v>
      </c>
      <c r="E512">
        <f t="shared" si="14"/>
        <v>171.15000000000146</v>
      </c>
      <c r="F512" s="15">
        <f t="shared" si="15"/>
        <v>4.4705496014568954E-3</v>
      </c>
    </row>
    <row r="513" spans="1:6" x14ac:dyDescent="0.3">
      <c r="A513" s="19">
        <v>43559</v>
      </c>
      <c r="B513" s="20">
        <v>30147.3</v>
      </c>
      <c r="C513" s="20">
        <v>30245.7</v>
      </c>
      <c r="D513" s="20">
        <v>29809.9</v>
      </c>
      <c r="E513">
        <f t="shared" si="14"/>
        <v>98.400000000001455</v>
      </c>
      <c r="F513" s="15">
        <f t="shared" si="15"/>
        <v>4.2722197310522238E-3</v>
      </c>
    </row>
    <row r="514" spans="1:6" x14ac:dyDescent="0.3">
      <c r="A514" s="26">
        <v>43558</v>
      </c>
      <c r="B514" s="27">
        <v>30440.85</v>
      </c>
      <c r="C514" s="27">
        <v>30602.55</v>
      </c>
      <c r="D514" s="27">
        <v>30036.25</v>
      </c>
      <c r="E514">
        <f t="shared" ref="E514:E577" si="16">C514-B514</f>
        <v>161.70000000000073</v>
      </c>
      <c r="F514" s="15">
        <f t="shared" si="15"/>
        <v>2.7011405545466789E-3</v>
      </c>
    </row>
    <row r="515" spans="1:6" x14ac:dyDescent="0.3">
      <c r="A515" s="19">
        <v>43557</v>
      </c>
      <c r="B515" s="20">
        <v>30450.1</v>
      </c>
      <c r="C515" s="20">
        <v>30452.9</v>
      </c>
      <c r="D515" s="20">
        <v>30155.85</v>
      </c>
      <c r="E515">
        <f t="shared" si="16"/>
        <v>2.8000000000029104</v>
      </c>
      <c r="F515" s="15">
        <f t="shared" ref="F515:F578" si="17">((SUM(E515:E516)/2)/B516)</f>
        <v>1.8550901184114488E-3</v>
      </c>
    </row>
    <row r="516" spans="1:6" x14ac:dyDescent="0.3">
      <c r="A516" s="26">
        <v>43556</v>
      </c>
      <c r="B516" s="27">
        <v>30537.599999999999</v>
      </c>
      <c r="C516" s="27">
        <v>30648.1</v>
      </c>
      <c r="D516" s="27">
        <v>30218.35</v>
      </c>
      <c r="E516">
        <f t="shared" si="16"/>
        <v>110.5</v>
      </c>
      <c r="F516" s="15">
        <f t="shared" si="17"/>
        <v>2.1210386363674123E-3</v>
      </c>
    </row>
    <row r="517" spans="1:6" x14ac:dyDescent="0.3">
      <c r="A517" s="19">
        <v>43553</v>
      </c>
      <c r="B517" s="20">
        <v>30480.35</v>
      </c>
      <c r="C517" s="20">
        <v>30499.15</v>
      </c>
      <c r="D517" s="20">
        <v>30235.9</v>
      </c>
      <c r="E517">
        <f t="shared" si="16"/>
        <v>18.80000000000291</v>
      </c>
      <c r="F517" s="15">
        <f t="shared" si="17"/>
        <v>7.4846664537931889E-3</v>
      </c>
    </row>
    <row r="518" spans="1:6" x14ac:dyDescent="0.3">
      <c r="A518" s="26">
        <v>43552</v>
      </c>
      <c r="B518" s="27">
        <v>30064.799999999999</v>
      </c>
      <c r="C518" s="27">
        <v>30496.05</v>
      </c>
      <c r="D518" s="27">
        <v>29969.1</v>
      </c>
      <c r="E518">
        <f t="shared" si="16"/>
        <v>431.25</v>
      </c>
      <c r="F518" s="15">
        <f t="shared" si="17"/>
        <v>1.098166587035088E-2</v>
      </c>
    </row>
    <row r="519" spans="1:6" x14ac:dyDescent="0.3">
      <c r="A519" s="19">
        <v>43551</v>
      </c>
      <c r="B519" s="20">
        <v>30034.15</v>
      </c>
      <c r="C519" s="20">
        <v>30262.55</v>
      </c>
      <c r="D519" s="20">
        <v>29790.25</v>
      </c>
      <c r="E519">
        <f t="shared" si="16"/>
        <v>228.39999999999782</v>
      </c>
      <c r="F519" s="15">
        <f t="shared" si="17"/>
        <v>1.4985290303204014E-2</v>
      </c>
    </row>
    <row r="520" spans="1:6" x14ac:dyDescent="0.3">
      <c r="A520" s="26">
        <v>43550</v>
      </c>
      <c r="B520" s="27">
        <v>29300.400000000001</v>
      </c>
      <c r="C520" s="27">
        <v>29950.15</v>
      </c>
      <c r="D520" s="27">
        <v>29278.5</v>
      </c>
      <c r="E520">
        <f t="shared" si="16"/>
        <v>649.75</v>
      </c>
      <c r="F520" s="15">
        <f t="shared" si="17"/>
        <v>1.1076769384985714E-2</v>
      </c>
    </row>
    <row r="521" spans="1:6" x14ac:dyDescent="0.3">
      <c r="A521" s="19">
        <v>43549</v>
      </c>
      <c r="B521" s="20">
        <v>29329.4</v>
      </c>
      <c r="C521" s="20">
        <v>29329.4</v>
      </c>
      <c r="D521" s="20">
        <v>29156.25</v>
      </c>
      <c r="E521">
        <f t="shared" si="16"/>
        <v>0</v>
      </c>
      <c r="F521" s="15">
        <f t="shared" si="17"/>
        <v>1.4596893460223849E-3</v>
      </c>
    </row>
    <row r="522" spans="1:6" x14ac:dyDescent="0.3">
      <c r="A522" s="26">
        <v>43546</v>
      </c>
      <c r="B522" s="27">
        <v>29920.75</v>
      </c>
      <c r="C522" s="27">
        <v>30008.1</v>
      </c>
      <c r="D522" s="27">
        <v>29508.7</v>
      </c>
      <c r="E522">
        <f t="shared" si="16"/>
        <v>87.349999999998545</v>
      </c>
      <c r="F522" s="15">
        <f t="shared" si="17"/>
        <v>3.4078331455021779E-3</v>
      </c>
    </row>
    <row r="523" spans="1:6" x14ac:dyDescent="0.3">
      <c r="A523" s="19">
        <v>43544</v>
      </c>
      <c r="B523" s="20">
        <v>29769.65</v>
      </c>
      <c r="C523" s="20">
        <v>29885.200000000001</v>
      </c>
      <c r="D523" s="20">
        <v>29633.5</v>
      </c>
      <c r="E523">
        <f t="shared" si="16"/>
        <v>115.54999999999927</v>
      </c>
      <c r="F523" s="15">
        <f t="shared" si="17"/>
        <v>3.5804946368331518E-3</v>
      </c>
    </row>
    <row r="524" spans="1:6" x14ac:dyDescent="0.3">
      <c r="A524" s="26">
        <v>43543</v>
      </c>
      <c r="B524" s="27">
        <v>29702.6</v>
      </c>
      <c r="C524" s="27">
        <v>29799.75</v>
      </c>
      <c r="D524" s="27">
        <v>29547.7</v>
      </c>
      <c r="E524">
        <f t="shared" si="16"/>
        <v>97.150000000001455</v>
      </c>
      <c r="F524" s="15">
        <f t="shared" si="17"/>
        <v>6.5638380033603014E-3</v>
      </c>
    </row>
    <row r="525" spans="1:6" x14ac:dyDescent="0.3">
      <c r="A525" s="19">
        <v>43542</v>
      </c>
      <c r="B525" s="20">
        <v>29521.599999999999</v>
      </c>
      <c r="C525" s="20">
        <v>29812</v>
      </c>
      <c r="D525" s="20">
        <v>29361.65</v>
      </c>
      <c r="E525">
        <f t="shared" si="16"/>
        <v>290.40000000000146</v>
      </c>
      <c r="F525" s="15">
        <f t="shared" si="17"/>
        <v>1.3860447478194956E-2</v>
      </c>
    </row>
    <row r="526" spans="1:6" x14ac:dyDescent="0.3">
      <c r="A526" s="26">
        <v>43539</v>
      </c>
      <c r="B526" s="27">
        <v>29007</v>
      </c>
      <c r="C526" s="27">
        <v>29520.7</v>
      </c>
      <c r="D526" s="27">
        <v>28990.85</v>
      </c>
      <c r="E526">
        <f t="shared" si="16"/>
        <v>513.70000000000073</v>
      </c>
      <c r="F526" s="15">
        <f t="shared" si="17"/>
        <v>9.562022673955917E-3</v>
      </c>
    </row>
    <row r="527" spans="1:6" x14ac:dyDescent="0.3">
      <c r="A527" s="19">
        <v>43538</v>
      </c>
      <c r="B527" s="20">
        <v>29028.9</v>
      </c>
      <c r="C527" s="20">
        <v>29070.35</v>
      </c>
      <c r="D527" s="20">
        <v>28819.75</v>
      </c>
      <c r="E527">
        <f t="shared" si="16"/>
        <v>41.44999999999709</v>
      </c>
      <c r="F527" s="15">
        <f t="shared" si="17"/>
        <v>8.5822480802519377E-3</v>
      </c>
    </row>
    <row r="528" spans="1:6" x14ac:dyDescent="0.3">
      <c r="A528" s="26">
        <v>43537</v>
      </c>
      <c r="B528" s="27">
        <v>28480.3</v>
      </c>
      <c r="C528" s="27">
        <v>28927.7</v>
      </c>
      <c r="D528" s="27">
        <v>28353.65</v>
      </c>
      <c r="E528">
        <f t="shared" si="16"/>
        <v>447.40000000000146</v>
      </c>
      <c r="F528" s="15">
        <f t="shared" si="17"/>
        <v>1.361996861709302E-2</v>
      </c>
    </row>
    <row r="529" spans="1:6" x14ac:dyDescent="0.3">
      <c r="A529" s="19">
        <v>43536</v>
      </c>
      <c r="B529" s="20">
        <v>28168.2</v>
      </c>
      <c r="C529" s="20">
        <v>28488.1</v>
      </c>
      <c r="D529" s="20">
        <v>28142.25</v>
      </c>
      <c r="E529">
        <f t="shared" si="16"/>
        <v>319.89999999999782</v>
      </c>
      <c r="F529" s="15">
        <f t="shared" si="17"/>
        <v>9.2564322685622143E-3</v>
      </c>
    </row>
    <row r="530" spans="1:6" x14ac:dyDescent="0.3">
      <c r="A530" s="26">
        <v>43535</v>
      </c>
      <c r="B530" s="27">
        <v>27840.1</v>
      </c>
      <c r="C530" s="27">
        <v>28035.599999999999</v>
      </c>
      <c r="D530" s="27">
        <v>27791.25</v>
      </c>
      <c r="E530">
        <f t="shared" si="16"/>
        <v>195.5</v>
      </c>
      <c r="F530" s="15">
        <f t="shared" si="17"/>
        <v>5.7917045165181338E-3</v>
      </c>
    </row>
    <row r="531" spans="1:6" x14ac:dyDescent="0.3">
      <c r="A531" s="19">
        <v>43532</v>
      </c>
      <c r="B531" s="20">
        <v>27686.15</v>
      </c>
      <c r="C531" s="20">
        <v>27811.35</v>
      </c>
      <c r="D531" s="20">
        <v>27645.4</v>
      </c>
      <c r="E531">
        <f t="shared" si="16"/>
        <v>125.19999999999709</v>
      </c>
      <c r="F531" s="15">
        <f t="shared" si="17"/>
        <v>5.0558548136364753E-3</v>
      </c>
    </row>
    <row r="532" spans="1:6" x14ac:dyDescent="0.3">
      <c r="A532" s="26">
        <v>43531</v>
      </c>
      <c r="B532" s="27">
        <v>27661</v>
      </c>
      <c r="C532" s="27">
        <v>27815.5</v>
      </c>
      <c r="D532" s="27">
        <v>27560</v>
      </c>
      <c r="E532">
        <f t="shared" si="16"/>
        <v>154.5</v>
      </c>
      <c r="F532" s="15">
        <f t="shared" si="17"/>
        <v>3.9475923398061942E-3</v>
      </c>
    </row>
    <row r="533" spans="1:6" x14ac:dyDescent="0.3">
      <c r="A533" s="19">
        <v>43530</v>
      </c>
      <c r="B533" s="20">
        <v>27618.1</v>
      </c>
      <c r="C533" s="20">
        <v>27681.65</v>
      </c>
      <c r="D533" s="20">
        <v>27492.05</v>
      </c>
      <c r="E533">
        <f t="shared" si="16"/>
        <v>63.55000000000291</v>
      </c>
      <c r="F533" s="15">
        <f t="shared" si="17"/>
        <v>1.0642581779693135E-2</v>
      </c>
    </row>
    <row r="534" spans="1:6" x14ac:dyDescent="0.3">
      <c r="A534" s="26">
        <v>43529</v>
      </c>
      <c r="B534" s="27">
        <v>27068.15</v>
      </c>
      <c r="C534" s="27">
        <v>27580.75</v>
      </c>
      <c r="D534" s="27">
        <v>26958.1</v>
      </c>
      <c r="E534">
        <f t="shared" si="16"/>
        <v>512.59999999999854</v>
      </c>
      <c r="F534" s="15">
        <f t="shared" si="17"/>
        <v>1.2029063509149583E-2</v>
      </c>
    </row>
    <row r="535" spans="1:6" x14ac:dyDescent="0.3">
      <c r="A535" s="19">
        <v>43525</v>
      </c>
      <c r="B535" s="20">
        <v>26941</v>
      </c>
      <c r="C535" s="20">
        <v>27076.55</v>
      </c>
      <c r="D535" s="20">
        <v>26928.9</v>
      </c>
      <c r="E535">
        <f t="shared" si="16"/>
        <v>135.54999999999927</v>
      </c>
      <c r="F535" s="15">
        <f t="shared" si="17"/>
        <v>3.3121884068754979E-3</v>
      </c>
    </row>
    <row r="536" spans="1:6" x14ac:dyDescent="0.3">
      <c r="A536" s="26">
        <v>43524</v>
      </c>
      <c r="B536" s="27">
        <v>26878</v>
      </c>
      <c r="C536" s="27">
        <v>26920.5</v>
      </c>
      <c r="D536" s="27">
        <v>26762.55</v>
      </c>
      <c r="E536">
        <f t="shared" si="16"/>
        <v>42.5</v>
      </c>
      <c r="F536" s="15">
        <f t="shared" si="17"/>
        <v>2.8408566332202441E-3</v>
      </c>
    </row>
    <row r="537" spans="1:6" x14ac:dyDescent="0.3">
      <c r="A537" s="19">
        <v>43523</v>
      </c>
      <c r="B537" s="20">
        <v>27078.1</v>
      </c>
      <c r="C537" s="20">
        <v>27189.45</v>
      </c>
      <c r="D537" s="20">
        <v>26719.4</v>
      </c>
      <c r="E537">
        <f t="shared" si="16"/>
        <v>111.35000000000218</v>
      </c>
      <c r="F537" s="15">
        <f t="shared" si="17"/>
        <v>7.1647215664077885E-3</v>
      </c>
    </row>
    <row r="538" spans="1:6" x14ac:dyDescent="0.3">
      <c r="A538" s="26">
        <v>43522</v>
      </c>
      <c r="B538" s="27">
        <v>26853.8</v>
      </c>
      <c r="C538" s="27">
        <v>27127.25</v>
      </c>
      <c r="D538" s="27">
        <v>26736.6</v>
      </c>
      <c r="E538">
        <f t="shared" si="16"/>
        <v>273.45000000000073</v>
      </c>
      <c r="F538" s="15">
        <f t="shared" si="17"/>
        <v>9.9566721862910084E-3</v>
      </c>
    </row>
    <row r="539" spans="1:6" x14ac:dyDescent="0.3">
      <c r="A539" s="19">
        <v>43521</v>
      </c>
      <c r="B539" s="20">
        <v>26934.2</v>
      </c>
      <c r="C539" s="20">
        <v>27197.1</v>
      </c>
      <c r="D539" s="20">
        <v>26932.65</v>
      </c>
      <c r="E539">
        <f t="shared" si="16"/>
        <v>262.89999999999782</v>
      </c>
      <c r="F539" s="15">
        <f t="shared" si="17"/>
        <v>5.5674970929207677E-3</v>
      </c>
    </row>
    <row r="540" spans="1:6" x14ac:dyDescent="0.3">
      <c r="A540" s="26">
        <v>43518</v>
      </c>
      <c r="B540" s="27">
        <v>26960.05</v>
      </c>
      <c r="C540" s="27">
        <v>26997.35</v>
      </c>
      <c r="D540" s="27">
        <v>26847.8</v>
      </c>
      <c r="E540">
        <f t="shared" si="16"/>
        <v>37.299999999999272</v>
      </c>
      <c r="F540" s="15">
        <f t="shared" si="17"/>
        <v>2.6569981200048292E-3</v>
      </c>
    </row>
    <row r="541" spans="1:6" x14ac:dyDescent="0.3">
      <c r="A541" s="19">
        <v>43517</v>
      </c>
      <c r="B541" s="20">
        <v>26994.75</v>
      </c>
      <c r="C541" s="20">
        <v>27100.9</v>
      </c>
      <c r="D541" s="20">
        <v>26973</v>
      </c>
      <c r="E541">
        <f t="shared" si="16"/>
        <v>106.15000000000146</v>
      </c>
      <c r="F541" s="15">
        <f t="shared" si="17"/>
        <v>5.7054058090047315E-3</v>
      </c>
    </row>
    <row r="542" spans="1:6" x14ac:dyDescent="0.3">
      <c r="A542" s="26">
        <v>43516</v>
      </c>
      <c r="B542" s="27">
        <v>26786</v>
      </c>
      <c r="C542" s="27">
        <v>26985.5</v>
      </c>
      <c r="D542" s="27">
        <v>26732.65</v>
      </c>
      <c r="E542">
        <f t="shared" si="16"/>
        <v>199.5</v>
      </c>
      <c r="F542" s="15">
        <f t="shared" si="17"/>
        <v>9.9262934275337732E-3</v>
      </c>
    </row>
    <row r="543" spans="1:6" x14ac:dyDescent="0.3">
      <c r="A543" s="19">
        <v>43515</v>
      </c>
      <c r="B543" s="20">
        <v>26666.55</v>
      </c>
      <c r="C543" s="20">
        <v>26996.45</v>
      </c>
      <c r="D543" s="20">
        <v>26625.599999999999</v>
      </c>
      <c r="E543">
        <f t="shared" si="16"/>
        <v>329.90000000000146</v>
      </c>
      <c r="F543" s="15">
        <f t="shared" si="17"/>
        <v>7.5734640024519833E-3</v>
      </c>
    </row>
    <row r="544" spans="1:6" x14ac:dyDescent="0.3">
      <c r="A544" s="26">
        <v>43514</v>
      </c>
      <c r="B544" s="27">
        <v>26754.6</v>
      </c>
      <c r="C544" s="27">
        <v>26829.95</v>
      </c>
      <c r="D544" s="27">
        <v>26617.7</v>
      </c>
      <c r="E544">
        <f t="shared" si="16"/>
        <v>75.350000000002183</v>
      </c>
      <c r="F544" s="15">
        <f t="shared" si="17"/>
        <v>1.6304428290126695E-3</v>
      </c>
    </row>
    <row r="545" spans="1:6" x14ac:dyDescent="0.3">
      <c r="A545" s="19">
        <v>43511</v>
      </c>
      <c r="B545" s="20">
        <v>27017.200000000001</v>
      </c>
      <c r="C545" s="20">
        <v>27029.95</v>
      </c>
      <c r="D545" s="20">
        <v>26635.25</v>
      </c>
      <c r="E545">
        <f t="shared" si="16"/>
        <v>12.75</v>
      </c>
      <c r="F545" s="15">
        <f t="shared" si="17"/>
        <v>1.2000518941359627E-3</v>
      </c>
    </row>
    <row r="546" spans="1:6" x14ac:dyDescent="0.3">
      <c r="A546" s="26">
        <v>43510</v>
      </c>
      <c r="B546" s="27">
        <v>26978</v>
      </c>
      <c r="C546" s="27">
        <v>27030</v>
      </c>
      <c r="D546" s="27">
        <v>26818.05</v>
      </c>
      <c r="E546">
        <f t="shared" si="16"/>
        <v>52</v>
      </c>
      <c r="F546" s="15">
        <f t="shared" si="17"/>
        <v>1.6836696054690439E-3</v>
      </c>
    </row>
    <row r="547" spans="1:6" x14ac:dyDescent="0.3">
      <c r="A547" s="19">
        <v>43509</v>
      </c>
      <c r="B547" s="20">
        <v>27068.85</v>
      </c>
      <c r="C547" s="20">
        <v>27108</v>
      </c>
      <c r="D547" s="20">
        <v>26839.05</v>
      </c>
      <c r="E547">
        <f t="shared" si="16"/>
        <v>39.150000000001455</v>
      </c>
      <c r="F547" s="15">
        <f t="shared" si="17"/>
        <v>2.9245147587689696E-3</v>
      </c>
    </row>
    <row r="548" spans="1:6" x14ac:dyDescent="0.3">
      <c r="A548" s="26">
        <v>43508</v>
      </c>
      <c r="B548" s="27">
        <v>27166.9</v>
      </c>
      <c r="C548" s="27">
        <v>27286.65</v>
      </c>
      <c r="D548" s="27">
        <v>26988.9</v>
      </c>
      <c r="E548">
        <f t="shared" si="16"/>
        <v>119.75</v>
      </c>
      <c r="F548" s="15">
        <f t="shared" si="17"/>
        <v>3.3984324810484657E-3</v>
      </c>
    </row>
    <row r="549" spans="1:6" x14ac:dyDescent="0.3">
      <c r="A549" s="19">
        <v>43507</v>
      </c>
      <c r="B549" s="20">
        <v>27240.5</v>
      </c>
      <c r="C549" s="20">
        <v>27305.9</v>
      </c>
      <c r="D549" s="20">
        <v>27151.55</v>
      </c>
      <c r="E549">
        <f t="shared" si="16"/>
        <v>65.400000000001455</v>
      </c>
      <c r="F549" s="15">
        <f t="shared" si="17"/>
        <v>4.4839969746526169E-3</v>
      </c>
    </row>
    <row r="550" spans="1:6" x14ac:dyDescent="0.3">
      <c r="A550" s="26">
        <v>43504</v>
      </c>
      <c r="B550" s="27">
        <v>27302.65</v>
      </c>
      <c r="C550" s="27">
        <v>27482.1</v>
      </c>
      <c r="D550" s="27">
        <v>27221.25</v>
      </c>
      <c r="E550">
        <f t="shared" si="16"/>
        <v>179.44999999999709</v>
      </c>
      <c r="F550" s="15">
        <f t="shared" si="17"/>
        <v>6.291911129262192E-3</v>
      </c>
    </row>
    <row r="551" spans="1:6" x14ac:dyDescent="0.3">
      <c r="A551" s="19">
        <v>43503</v>
      </c>
      <c r="B551" s="20">
        <v>27424.1</v>
      </c>
      <c r="C551" s="20">
        <v>27589.75</v>
      </c>
      <c r="D551" s="20">
        <v>27322.95</v>
      </c>
      <c r="E551">
        <f t="shared" si="16"/>
        <v>165.65000000000146</v>
      </c>
      <c r="F551" s="15">
        <f t="shared" si="17"/>
        <v>4.9055485211994751E-3</v>
      </c>
    </row>
    <row r="552" spans="1:6" x14ac:dyDescent="0.3">
      <c r="A552" s="26">
        <v>43502</v>
      </c>
      <c r="B552" s="27">
        <v>27326.2</v>
      </c>
      <c r="C552" s="27">
        <v>27428.65</v>
      </c>
      <c r="D552" s="27">
        <v>27294.1</v>
      </c>
      <c r="E552">
        <f t="shared" si="16"/>
        <v>102.45000000000073</v>
      </c>
      <c r="F552" s="15">
        <f t="shared" si="17"/>
        <v>4.125644373678912E-3</v>
      </c>
    </row>
    <row r="553" spans="1:6" x14ac:dyDescent="0.3">
      <c r="A553" s="19">
        <v>43501</v>
      </c>
      <c r="B553" s="20">
        <v>27226.05</v>
      </c>
      <c r="C553" s="20">
        <v>27348.25</v>
      </c>
      <c r="D553" s="20">
        <v>27153.200000000001</v>
      </c>
      <c r="E553">
        <f t="shared" si="16"/>
        <v>122.20000000000073</v>
      </c>
      <c r="F553" s="15">
        <f t="shared" si="17"/>
        <v>7.2662563950470823E-3</v>
      </c>
    </row>
    <row r="554" spans="1:6" x14ac:dyDescent="0.3">
      <c r="A554" s="26">
        <v>43500</v>
      </c>
      <c r="B554" s="27">
        <v>26974</v>
      </c>
      <c r="C554" s="27">
        <v>27243.8</v>
      </c>
      <c r="D554" s="27">
        <v>26825.55</v>
      </c>
      <c r="E554">
        <f t="shared" si="16"/>
        <v>269.79999999999927</v>
      </c>
      <c r="F554" s="15">
        <f t="shared" si="17"/>
        <v>8.5660821195153985E-3</v>
      </c>
    </row>
    <row r="555" spans="1:6" x14ac:dyDescent="0.3">
      <c r="A555" s="19">
        <v>43497</v>
      </c>
      <c r="B555" s="20">
        <v>27334.55</v>
      </c>
      <c r="C555" s="20">
        <v>27533.05</v>
      </c>
      <c r="D555" s="20">
        <v>26930.45</v>
      </c>
      <c r="E555">
        <f t="shared" si="16"/>
        <v>198.5</v>
      </c>
      <c r="F555" s="15">
        <f t="shared" si="17"/>
        <v>1.027841070259904E-2</v>
      </c>
    </row>
    <row r="556" spans="1:6" x14ac:dyDescent="0.3">
      <c r="A556" s="26">
        <v>43496</v>
      </c>
      <c r="B556" s="27">
        <v>26969.15</v>
      </c>
      <c r="C556" s="27">
        <v>27325.05</v>
      </c>
      <c r="D556" s="27">
        <v>26891.05</v>
      </c>
      <c r="E556">
        <f t="shared" si="16"/>
        <v>355.89999999999782</v>
      </c>
      <c r="F556" s="15">
        <f t="shared" si="17"/>
        <v>9.003443481182127E-3</v>
      </c>
    </row>
    <row r="557" spans="1:6" x14ac:dyDescent="0.3">
      <c r="A557" s="19">
        <v>43495</v>
      </c>
      <c r="B557" s="20">
        <v>26789.75</v>
      </c>
      <c r="C557" s="20">
        <v>26916.25</v>
      </c>
      <c r="D557" s="20">
        <v>26693.7</v>
      </c>
      <c r="E557">
        <f t="shared" si="16"/>
        <v>126.5</v>
      </c>
      <c r="F557" s="15">
        <f t="shared" si="17"/>
        <v>4.773399708824469E-3</v>
      </c>
    </row>
    <row r="558" spans="1:6" x14ac:dyDescent="0.3">
      <c r="A558" s="26">
        <v>43494</v>
      </c>
      <c r="B558" s="27">
        <v>26616.25</v>
      </c>
      <c r="C558" s="27">
        <v>26743.85</v>
      </c>
      <c r="D558" s="27">
        <v>26441.55</v>
      </c>
      <c r="E558">
        <f t="shared" si="16"/>
        <v>127.59999999999854</v>
      </c>
      <c r="F558" s="15">
        <f t="shared" si="17"/>
        <v>4.0743007494050531E-3</v>
      </c>
    </row>
    <row r="559" spans="1:6" x14ac:dyDescent="0.3">
      <c r="A559" s="19">
        <v>43493</v>
      </c>
      <c r="B559" s="20">
        <v>27041.45</v>
      </c>
      <c r="C559" s="20">
        <v>27134.2</v>
      </c>
      <c r="D559" s="20">
        <v>26587.95</v>
      </c>
      <c r="E559">
        <f t="shared" si="16"/>
        <v>92.75</v>
      </c>
      <c r="F559" s="15">
        <f t="shared" si="17"/>
        <v>4.857591947603641E-3</v>
      </c>
    </row>
    <row r="560" spans="1:6" x14ac:dyDescent="0.3">
      <c r="A560" s="26">
        <v>43490</v>
      </c>
      <c r="B560" s="27">
        <v>27261.45</v>
      </c>
      <c r="C560" s="27">
        <v>27433.55</v>
      </c>
      <c r="D560" s="27">
        <v>27045.200000000001</v>
      </c>
      <c r="E560">
        <f t="shared" si="16"/>
        <v>172.09999999999854</v>
      </c>
      <c r="F560" s="15">
        <f t="shared" si="17"/>
        <v>4.4172915100738281E-3</v>
      </c>
    </row>
    <row r="561" spans="1:6" x14ac:dyDescent="0.3">
      <c r="A561" s="19">
        <v>43489</v>
      </c>
      <c r="B561" s="20">
        <v>27273.5</v>
      </c>
      <c r="C561" s="20">
        <v>27342.35</v>
      </c>
      <c r="D561" s="20">
        <v>27142.799999999999</v>
      </c>
      <c r="E561">
        <f t="shared" si="16"/>
        <v>68.849999999998545</v>
      </c>
      <c r="F561" s="15">
        <f t="shared" si="17"/>
        <v>2.554277255020364E-3</v>
      </c>
    </row>
    <row r="562" spans="1:6" x14ac:dyDescent="0.3">
      <c r="A562" s="26">
        <v>43488</v>
      </c>
      <c r="B562" s="27">
        <v>27493.1</v>
      </c>
      <c r="C562" s="27">
        <v>27564.7</v>
      </c>
      <c r="D562" s="27">
        <v>27189.599999999999</v>
      </c>
      <c r="E562">
        <f t="shared" si="16"/>
        <v>71.600000000002183</v>
      </c>
      <c r="F562" s="15">
        <f t="shared" si="17"/>
        <v>1.424079661272507E-3</v>
      </c>
    </row>
    <row r="563" spans="1:6" x14ac:dyDescent="0.3">
      <c r="A563" s="19">
        <v>43487</v>
      </c>
      <c r="B563" s="20">
        <v>27526.55</v>
      </c>
      <c r="C563" s="20">
        <v>27533.35</v>
      </c>
      <c r="D563" s="20">
        <v>27385.4</v>
      </c>
      <c r="E563">
        <f t="shared" si="16"/>
        <v>6.7999999999992724</v>
      </c>
      <c r="F563" s="15">
        <f t="shared" si="17"/>
        <v>2.079808683042258E-3</v>
      </c>
    </row>
    <row r="564" spans="1:6" x14ac:dyDescent="0.3">
      <c r="A564" s="26">
        <v>43486</v>
      </c>
      <c r="B564" s="27">
        <v>27514.55</v>
      </c>
      <c r="C564" s="27">
        <v>27622.2</v>
      </c>
      <c r="D564" s="27">
        <v>27388.5</v>
      </c>
      <c r="E564">
        <f t="shared" si="16"/>
        <v>107.65000000000146</v>
      </c>
      <c r="F564" s="15">
        <f t="shared" si="17"/>
        <v>2.4328449494647542E-3</v>
      </c>
    </row>
    <row r="565" spans="1:6" x14ac:dyDescent="0.3">
      <c r="A565" s="19">
        <v>43483</v>
      </c>
      <c r="B565" s="20">
        <v>27550.05</v>
      </c>
      <c r="C565" s="20">
        <v>27576.45</v>
      </c>
      <c r="D565" s="20">
        <v>27410.65</v>
      </c>
      <c r="E565">
        <f t="shared" si="16"/>
        <v>26.400000000001455</v>
      </c>
      <c r="F565" s="15">
        <f t="shared" si="17"/>
        <v>1.2577715226743866E-3</v>
      </c>
    </row>
    <row r="566" spans="1:6" x14ac:dyDescent="0.3">
      <c r="A566" s="26">
        <v>43482</v>
      </c>
      <c r="B566" s="27">
        <v>27568.6</v>
      </c>
      <c r="C566" s="27">
        <v>27611.55</v>
      </c>
      <c r="D566" s="27">
        <v>27335.15</v>
      </c>
      <c r="E566">
        <f t="shared" si="16"/>
        <v>42.950000000000728</v>
      </c>
      <c r="F566" s="15">
        <f t="shared" si="17"/>
        <v>3.503839536737849E-3</v>
      </c>
    </row>
    <row r="567" spans="1:6" x14ac:dyDescent="0.3">
      <c r="A567" s="19">
        <v>43481</v>
      </c>
      <c r="B567" s="20">
        <v>27405.65</v>
      </c>
      <c r="C567" s="20">
        <v>27554.75</v>
      </c>
      <c r="D567" s="20">
        <v>27403.05</v>
      </c>
      <c r="E567">
        <f t="shared" si="16"/>
        <v>149.09999999999854</v>
      </c>
      <c r="F567" s="15">
        <f t="shared" si="17"/>
        <v>5.1084376161112284E-3</v>
      </c>
    </row>
    <row r="568" spans="1:6" x14ac:dyDescent="0.3">
      <c r="A568" s="26">
        <v>43480</v>
      </c>
      <c r="B568" s="27">
        <v>27317.55</v>
      </c>
      <c r="C568" s="27">
        <v>27447.55</v>
      </c>
      <c r="D568" s="27">
        <v>27317.1</v>
      </c>
      <c r="E568">
        <f t="shared" si="16"/>
        <v>130</v>
      </c>
      <c r="F568" s="15">
        <f t="shared" si="17"/>
        <v>2.3841514173469571E-3</v>
      </c>
    </row>
    <row r="569" spans="1:6" x14ac:dyDescent="0.3">
      <c r="A569" s="19">
        <v>43479</v>
      </c>
      <c r="B569" s="20">
        <v>27389.200000000001</v>
      </c>
      <c r="C569" s="20">
        <v>27389.8</v>
      </c>
      <c r="D569" s="20">
        <v>27182.2</v>
      </c>
      <c r="E569">
        <f t="shared" si="16"/>
        <v>0.59999999999854481</v>
      </c>
      <c r="F569" s="15">
        <f t="shared" si="17"/>
        <v>1.856695697537931E-4</v>
      </c>
    </row>
    <row r="570" spans="1:6" x14ac:dyDescent="0.3">
      <c r="A570" s="26">
        <v>43476</v>
      </c>
      <c r="B570" s="27">
        <v>27602.799999999999</v>
      </c>
      <c r="C570" s="27">
        <v>27612.45</v>
      </c>
      <c r="D570" s="27">
        <v>27382.45</v>
      </c>
      <c r="E570">
        <f t="shared" si="16"/>
        <v>9.6500000000014552</v>
      </c>
      <c r="F570" s="15">
        <f t="shared" si="17"/>
        <v>1.7410255993911743E-4</v>
      </c>
    </row>
    <row r="571" spans="1:6" x14ac:dyDescent="0.3">
      <c r="A571" s="19">
        <v>43475</v>
      </c>
      <c r="B571" s="20">
        <v>27713.55</v>
      </c>
      <c r="C571" s="20">
        <v>27713.55</v>
      </c>
      <c r="D571" s="20">
        <v>27488.2</v>
      </c>
      <c r="E571">
        <f t="shared" si="16"/>
        <v>0</v>
      </c>
      <c r="F571" s="15">
        <f t="shared" si="17"/>
        <v>1.8661000858912478E-3</v>
      </c>
    </row>
    <row r="572" spans="1:6" x14ac:dyDescent="0.3">
      <c r="A572" s="26">
        <v>43474</v>
      </c>
      <c r="B572" s="27">
        <v>27651.25</v>
      </c>
      <c r="C572" s="27">
        <v>27754.45</v>
      </c>
      <c r="D572" s="27">
        <v>27409.5</v>
      </c>
      <c r="E572">
        <f t="shared" si="16"/>
        <v>103.20000000000073</v>
      </c>
      <c r="F572" s="15">
        <f t="shared" si="17"/>
        <v>6.2944337207300723E-3</v>
      </c>
    </row>
    <row r="573" spans="1:6" x14ac:dyDescent="0.3">
      <c r="A573" s="19">
        <v>43473</v>
      </c>
      <c r="B573" s="20">
        <v>27301.9</v>
      </c>
      <c r="C573" s="20">
        <v>27542.400000000001</v>
      </c>
      <c r="D573" s="20">
        <v>27161.95</v>
      </c>
      <c r="E573">
        <f t="shared" si="16"/>
        <v>240.5</v>
      </c>
      <c r="F573" s="15">
        <f t="shared" si="17"/>
        <v>6.2028259245798792E-3</v>
      </c>
    </row>
    <row r="574" spans="1:6" x14ac:dyDescent="0.3">
      <c r="A574" s="26">
        <v>43472</v>
      </c>
      <c r="B574" s="27">
        <v>27378.65</v>
      </c>
      <c r="C574" s="27">
        <v>27477.8</v>
      </c>
      <c r="D574" s="27">
        <v>27279.55</v>
      </c>
      <c r="E574">
        <f t="shared" si="16"/>
        <v>99.149999999997817</v>
      </c>
      <c r="F574" s="15">
        <f t="shared" si="17"/>
        <v>6.9250769452993384E-3</v>
      </c>
    </row>
    <row r="575" spans="1:6" x14ac:dyDescent="0.3">
      <c r="A575" s="19">
        <v>43469</v>
      </c>
      <c r="B575" s="20">
        <v>26999.7</v>
      </c>
      <c r="C575" s="20">
        <v>27274.5</v>
      </c>
      <c r="D575" s="20">
        <v>26926.1</v>
      </c>
      <c r="E575">
        <f t="shared" si="16"/>
        <v>274.79999999999927</v>
      </c>
      <c r="F575" s="15">
        <f t="shared" si="17"/>
        <v>5.5074020661035677E-3</v>
      </c>
    </row>
    <row r="576" spans="1:6" x14ac:dyDescent="0.3">
      <c r="A576" s="26">
        <v>43468</v>
      </c>
      <c r="B576" s="27">
        <v>27181.599999999999</v>
      </c>
      <c r="C576" s="27">
        <v>27206.2</v>
      </c>
      <c r="D576" s="27">
        <v>26923.75</v>
      </c>
      <c r="E576">
        <f t="shared" si="16"/>
        <v>24.600000000002183</v>
      </c>
      <c r="F576" s="15">
        <f t="shared" si="17"/>
        <v>2.2923764516247472E-3</v>
      </c>
    </row>
    <row r="577" spans="1:6" x14ac:dyDescent="0.3">
      <c r="A577" s="19">
        <v>43467</v>
      </c>
      <c r="B577" s="20">
        <v>27297</v>
      </c>
      <c r="C577" s="20">
        <v>27397.55</v>
      </c>
      <c r="D577" s="20">
        <v>27077.599999999999</v>
      </c>
      <c r="E577">
        <f t="shared" si="16"/>
        <v>100.54999999999927</v>
      </c>
      <c r="F577" s="15">
        <f t="shared" si="17"/>
        <v>5.50283863481123E-3</v>
      </c>
    </row>
    <row r="578" spans="1:6" x14ac:dyDescent="0.3">
      <c r="A578" s="26">
        <v>43466</v>
      </c>
      <c r="B578" s="27">
        <v>27231.4</v>
      </c>
      <c r="C578" s="27">
        <v>27430.55</v>
      </c>
      <c r="D578" s="27">
        <v>27019.05</v>
      </c>
      <c r="E578">
        <f t="shared" ref="E578:E641" si="18">C578-B578</f>
        <v>199.14999999999782</v>
      </c>
      <c r="F578" s="15">
        <f t="shared" si="17"/>
        <v>3.9946383646645225E-3</v>
      </c>
    </row>
    <row r="579" spans="1:6" x14ac:dyDescent="0.3">
      <c r="A579" s="19">
        <v>43465</v>
      </c>
      <c r="B579" s="20">
        <v>27267.8</v>
      </c>
      <c r="C579" s="20">
        <v>27286.5</v>
      </c>
      <c r="D579" s="20">
        <v>27105</v>
      </c>
      <c r="E579">
        <f t="shared" si="18"/>
        <v>18.700000000000728</v>
      </c>
      <c r="F579" s="15">
        <f t="shared" ref="F579:F642" si="19">((SUM(E579:E580)/2)/B580)</f>
        <v>3.39668889841913E-3</v>
      </c>
    </row>
    <row r="580" spans="1:6" x14ac:dyDescent="0.3">
      <c r="A580" s="26">
        <v>43462</v>
      </c>
      <c r="B580" s="27">
        <v>27048.400000000001</v>
      </c>
      <c r="C580" s="27">
        <v>27213.45</v>
      </c>
      <c r="D580" s="27">
        <v>27039.599999999999</v>
      </c>
      <c r="E580">
        <f t="shared" si="18"/>
        <v>165.04999999999927</v>
      </c>
      <c r="F580" s="15">
        <f t="shared" si="19"/>
        <v>3.7563440579544707E-3</v>
      </c>
    </row>
    <row r="581" spans="1:6" x14ac:dyDescent="0.3">
      <c r="A581" s="19">
        <v>43461</v>
      </c>
      <c r="B581" s="20">
        <v>27200.65</v>
      </c>
      <c r="C581" s="20">
        <v>27239.95</v>
      </c>
      <c r="D581" s="20">
        <v>26845.1</v>
      </c>
      <c r="E581">
        <f t="shared" si="18"/>
        <v>39.299999999999272</v>
      </c>
      <c r="F581" s="15">
        <f t="shared" si="19"/>
        <v>8.1559285124277372E-3</v>
      </c>
    </row>
    <row r="582" spans="1:6" x14ac:dyDescent="0.3">
      <c r="A582" s="26">
        <v>43460</v>
      </c>
      <c r="B582" s="27">
        <v>26634</v>
      </c>
      <c r="C582" s="27">
        <v>27029.15</v>
      </c>
      <c r="D582" s="27">
        <v>26408.15</v>
      </c>
      <c r="E582">
        <f t="shared" si="18"/>
        <v>395.15000000000146</v>
      </c>
      <c r="F582" s="15">
        <f t="shared" si="19"/>
        <v>8.4263339912676559E-3</v>
      </c>
    </row>
    <row r="583" spans="1:6" x14ac:dyDescent="0.3">
      <c r="A583" s="19">
        <v>43458</v>
      </c>
      <c r="B583" s="20">
        <v>26877.05</v>
      </c>
      <c r="C583" s="20">
        <v>26934.85</v>
      </c>
      <c r="D583" s="20">
        <v>26676.95</v>
      </c>
      <c r="E583">
        <f t="shared" si="18"/>
        <v>57.799999999999272</v>
      </c>
      <c r="F583" s="15">
        <f t="shared" si="19"/>
        <v>3.0381952404970026E-3</v>
      </c>
    </row>
    <row r="584" spans="1:6" x14ac:dyDescent="0.3">
      <c r="A584" s="26">
        <v>43455</v>
      </c>
      <c r="B584" s="27">
        <v>27261.25</v>
      </c>
      <c r="C584" s="27">
        <v>27369.1</v>
      </c>
      <c r="D584" s="27">
        <v>26823.1</v>
      </c>
      <c r="E584">
        <f t="shared" si="18"/>
        <v>107.84999999999854</v>
      </c>
      <c r="F584" s="15">
        <f t="shared" si="19"/>
        <v>5.3135707084575826E-3</v>
      </c>
    </row>
    <row r="585" spans="1:6" x14ac:dyDescent="0.3">
      <c r="A585" s="19">
        <v>43454</v>
      </c>
      <c r="B585" s="20">
        <v>27128.65</v>
      </c>
      <c r="C585" s="20">
        <v>27309.1</v>
      </c>
      <c r="D585" s="20">
        <v>27084.5</v>
      </c>
      <c r="E585">
        <f t="shared" si="18"/>
        <v>180.44999999999709</v>
      </c>
      <c r="F585" s="15">
        <f t="shared" si="19"/>
        <v>5.7980355539395678E-3</v>
      </c>
    </row>
    <row r="586" spans="1:6" x14ac:dyDescent="0.3">
      <c r="A586" s="26">
        <v>43453</v>
      </c>
      <c r="B586" s="27">
        <v>27229.05</v>
      </c>
      <c r="C586" s="27">
        <v>27364.35</v>
      </c>
      <c r="D586" s="27">
        <v>27214.3</v>
      </c>
      <c r="E586">
        <f t="shared" si="18"/>
        <v>135.29999999999927</v>
      </c>
      <c r="F586" s="15">
        <f t="shared" si="19"/>
        <v>7.9512061016520849E-3</v>
      </c>
    </row>
    <row r="587" spans="1:6" x14ac:dyDescent="0.3">
      <c r="A587" s="19">
        <v>43452</v>
      </c>
      <c r="B587" s="20">
        <v>26917.3</v>
      </c>
      <c r="C587" s="20">
        <v>27210.05</v>
      </c>
      <c r="D587" s="20">
        <v>26840.799999999999</v>
      </c>
      <c r="E587">
        <f t="shared" si="18"/>
        <v>292.75</v>
      </c>
      <c r="F587" s="15">
        <f t="shared" si="19"/>
        <v>7.9638274671239139E-3</v>
      </c>
    </row>
    <row r="588" spans="1:6" x14ac:dyDescent="0.3">
      <c r="A588" s="26">
        <v>43451</v>
      </c>
      <c r="B588" s="27">
        <v>26915.45</v>
      </c>
      <c r="C588" s="27">
        <v>27051.4</v>
      </c>
      <c r="D588" s="27">
        <v>26908.6</v>
      </c>
      <c r="E588">
        <f t="shared" si="18"/>
        <v>135.95000000000073</v>
      </c>
      <c r="F588" s="15">
        <f t="shared" si="19"/>
        <v>4.3657698282598689E-3</v>
      </c>
    </row>
    <row r="589" spans="1:6" x14ac:dyDescent="0.3">
      <c r="A589" s="19">
        <v>43448</v>
      </c>
      <c r="B589" s="20">
        <v>26810.85</v>
      </c>
      <c r="C589" s="20">
        <v>26909</v>
      </c>
      <c r="D589" s="20">
        <v>26732.7</v>
      </c>
      <c r="E589">
        <f t="shared" si="18"/>
        <v>98.150000000001455</v>
      </c>
      <c r="F589" s="15">
        <f t="shared" si="19"/>
        <v>3.826718298027703E-3</v>
      </c>
    </row>
    <row r="590" spans="1:6" x14ac:dyDescent="0.3">
      <c r="A590" s="26">
        <v>43447</v>
      </c>
      <c r="B590" s="27">
        <v>26844.15</v>
      </c>
      <c r="C590" s="27">
        <v>26951.45</v>
      </c>
      <c r="D590" s="27">
        <v>26723.65</v>
      </c>
      <c r="E590">
        <f t="shared" si="18"/>
        <v>107.29999999999927</v>
      </c>
      <c r="F590" s="15">
        <f t="shared" si="19"/>
        <v>9.3917922868419802E-3</v>
      </c>
    </row>
    <row r="591" spans="1:6" x14ac:dyDescent="0.3">
      <c r="A591" s="19">
        <v>43446</v>
      </c>
      <c r="B591" s="20">
        <v>26286.25</v>
      </c>
      <c r="C591" s="20">
        <v>26672.7</v>
      </c>
      <c r="D591" s="20">
        <v>26214.75</v>
      </c>
      <c r="E591">
        <f t="shared" si="18"/>
        <v>386.45000000000073</v>
      </c>
      <c r="F591" s="15">
        <f t="shared" si="19"/>
        <v>1.9765840892890317E-2</v>
      </c>
    </row>
    <row r="592" spans="1:6" x14ac:dyDescent="0.3">
      <c r="A592" s="26">
        <v>43445</v>
      </c>
      <c r="B592" s="27">
        <v>25602.25</v>
      </c>
      <c r="C592" s="27">
        <v>26227.9</v>
      </c>
      <c r="D592" s="27">
        <v>25598.95</v>
      </c>
      <c r="E592">
        <f t="shared" si="18"/>
        <v>625.65000000000146</v>
      </c>
      <c r="F592" s="15">
        <f t="shared" si="19"/>
        <v>1.7032521338592808E-2</v>
      </c>
    </row>
    <row r="593" spans="1:6" x14ac:dyDescent="0.3">
      <c r="A593" s="19">
        <v>43444</v>
      </c>
      <c r="B593" s="20">
        <v>26073.65</v>
      </c>
      <c r="C593" s="20">
        <v>26336.2</v>
      </c>
      <c r="D593" s="20">
        <v>26072</v>
      </c>
      <c r="E593">
        <f t="shared" si="18"/>
        <v>262.54999999999927</v>
      </c>
      <c r="F593" s="15">
        <f t="shared" si="19"/>
        <v>1.1685875457095693E-2</v>
      </c>
    </row>
    <row r="594" spans="1:6" x14ac:dyDescent="0.3">
      <c r="A594" s="26">
        <v>43441</v>
      </c>
      <c r="B594" s="27">
        <v>26307.4</v>
      </c>
      <c r="C594" s="27">
        <v>26659.7</v>
      </c>
      <c r="D594" s="27">
        <v>26252.1</v>
      </c>
      <c r="E594">
        <f t="shared" si="18"/>
        <v>352.29999999999927</v>
      </c>
      <c r="F594" s="15">
        <f t="shared" si="19"/>
        <v>7.0826262097034862E-3</v>
      </c>
    </row>
    <row r="595" spans="1:6" x14ac:dyDescent="0.3">
      <c r="A595" s="19">
        <v>43440</v>
      </c>
      <c r="B595" s="20">
        <v>26339.1</v>
      </c>
      <c r="C595" s="20">
        <v>26359.9</v>
      </c>
      <c r="D595" s="20">
        <v>26149.45</v>
      </c>
      <c r="E595">
        <f t="shared" si="18"/>
        <v>20.80000000000291</v>
      </c>
      <c r="F595" s="15">
        <f t="shared" si="19"/>
        <v>1.431012227110445E-3</v>
      </c>
    </row>
    <row r="596" spans="1:6" x14ac:dyDescent="0.3">
      <c r="A596" s="26">
        <v>43439</v>
      </c>
      <c r="B596" s="27">
        <v>26572.1</v>
      </c>
      <c r="C596" s="27">
        <v>26627.35</v>
      </c>
      <c r="D596" s="27">
        <v>26443.65</v>
      </c>
      <c r="E596">
        <f t="shared" si="18"/>
        <v>55.25</v>
      </c>
      <c r="F596" s="15">
        <f t="shared" si="19"/>
        <v>1.6701169361606758E-3</v>
      </c>
    </row>
    <row r="597" spans="1:6" x14ac:dyDescent="0.3">
      <c r="A597" s="19">
        <v>43438</v>
      </c>
      <c r="B597" s="20">
        <v>26809.5</v>
      </c>
      <c r="C597" s="20">
        <v>26843.8</v>
      </c>
      <c r="D597" s="20">
        <v>26644.75</v>
      </c>
      <c r="E597">
        <f t="shared" si="18"/>
        <v>34.299999999999272</v>
      </c>
      <c r="F597" s="15">
        <f t="shared" si="19"/>
        <v>7.1209526169956538E-4</v>
      </c>
    </row>
    <row r="598" spans="1:6" x14ac:dyDescent="0.3">
      <c r="A598" s="26">
        <v>43437</v>
      </c>
      <c r="B598" s="27">
        <v>27032.9</v>
      </c>
      <c r="C598" s="27">
        <v>27037.1</v>
      </c>
      <c r="D598" s="27">
        <v>26791.65</v>
      </c>
      <c r="E598">
        <f t="shared" si="18"/>
        <v>4.1999999999970896</v>
      </c>
      <c r="F598" s="15">
        <f t="shared" si="19"/>
        <v>1.4069228006646867E-4</v>
      </c>
    </row>
    <row r="599" spans="1:6" x14ac:dyDescent="0.3">
      <c r="A599" s="19">
        <v>43434</v>
      </c>
      <c r="B599" s="20">
        <v>27009.3</v>
      </c>
      <c r="C599" s="20">
        <v>27012.7</v>
      </c>
      <c r="D599" s="20">
        <v>26764.9</v>
      </c>
      <c r="E599">
        <f t="shared" si="18"/>
        <v>3.4000000000014552</v>
      </c>
      <c r="F599" s="15">
        <f t="shared" si="19"/>
        <v>6.8605113806979113E-3</v>
      </c>
    </row>
    <row r="600" spans="1:6" x14ac:dyDescent="0.3">
      <c r="A600" s="26">
        <v>43433</v>
      </c>
      <c r="B600" s="27">
        <v>26641.599999999999</v>
      </c>
      <c r="C600" s="27">
        <v>27003.75</v>
      </c>
      <c r="D600" s="27">
        <v>26577.15</v>
      </c>
      <c r="E600">
        <f t="shared" si="18"/>
        <v>362.15000000000146</v>
      </c>
      <c r="F600" s="15">
        <f t="shared" si="19"/>
        <v>8.6345044196507077E-3</v>
      </c>
    </row>
    <row r="601" spans="1:6" x14ac:dyDescent="0.3">
      <c r="A601" s="19">
        <v>43432</v>
      </c>
      <c r="B601" s="20">
        <v>26489.65</v>
      </c>
      <c r="C601" s="20">
        <v>26584.95</v>
      </c>
      <c r="D601" s="20">
        <v>26419.65</v>
      </c>
      <c r="E601">
        <f t="shared" si="18"/>
        <v>95.299999999999272</v>
      </c>
      <c r="F601" s="15">
        <f t="shared" si="19"/>
        <v>5.7149976603604324E-3</v>
      </c>
    </row>
    <row r="602" spans="1:6" x14ac:dyDescent="0.3">
      <c r="A602" s="26">
        <v>43431</v>
      </c>
      <c r="B602" s="27">
        <v>26286.1</v>
      </c>
      <c r="C602" s="27">
        <v>26491.25</v>
      </c>
      <c r="D602" s="27">
        <v>26268.65</v>
      </c>
      <c r="E602">
        <f t="shared" si="18"/>
        <v>205.15000000000146</v>
      </c>
      <c r="F602" s="15">
        <f t="shared" si="19"/>
        <v>9.6901824034334762E-3</v>
      </c>
    </row>
    <row r="603" spans="1:6" x14ac:dyDescent="0.3">
      <c r="A603" s="19">
        <v>43430</v>
      </c>
      <c r="B603" s="20">
        <v>26096</v>
      </c>
      <c r="C603" s="20">
        <v>26396.6</v>
      </c>
      <c r="D603" s="20">
        <v>26025.05</v>
      </c>
      <c r="E603">
        <f t="shared" si="18"/>
        <v>300.59999999999854</v>
      </c>
      <c r="F603" s="15">
        <f t="shared" si="19"/>
        <v>7.4503547924135187E-3</v>
      </c>
    </row>
    <row r="604" spans="1:6" x14ac:dyDescent="0.3">
      <c r="A604" s="26">
        <v>43426</v>
      </c>
      <c r="B604" s="27">
        <v>26233.65</v>
      </c>
      <c r="C604" s="27">
        <v>26323.95</v>
      </c>
      <c r="D604" s="27">
        <v>25947.85</v>
      </c>
      <c r="E604">
        <f t="shared" si="18"/>
        <v>90.299999999999272</v>
      </c>
      <c r="F604" s="15">
        <f t="shared" si="19"/>
        <v>6.2611447035005683E-3</v>
      </c>
    </row>
    <row r="605" spans="1:6" x14ac:dyDescent="0.3">
      <c r="A605" s="19">
        <v>43425</v>
      </c>
      <c r="B605" s="20">
        <v>26105.45</v>
      </c>
      <c r="C605" s="20">
        <v>26342.05</v>
      </c>
      <c r="D605" s="20">
        <v>26060.55</v>
      </c>
      <c r="E605">
        <f t="shared" si="18"/>
        <v>236.59999999999854</v>
      </c>
      <c r="F605" s="15">
        <f t="shared" si="19"/>
        <v>5.4270072296511073E-3</v>
      </c>
    </row>
    <row r="606" spans="1:6" x14ac:dyDescent="0.3">
      <c r="A606" s="26">
        <v>43424</v>
      </c>
      <c r="B606" s="27">
        <v>26211.5</v>
      </c>
      <c r="C606" s="27">
        <v>26259.4</v>
      </c>
      <c r="D606" s="27">
        <v>26041.8</v>
      </c>
      <c r="E606">
        <f t="shared" si="18"/>
        <v>47.900000000001455</v>
      </c>
      <c r="F606" s="15">
        <f t="shared" si="19"/>
        <v>1.1834050203682488E-3</v>
      </c>
    </row>
    <row r="607" spans="1:6" x14ac:dyDescent="0.3">
      <c r="A607" s="19">
        <v>43423</v>
      </c>
      <c r="B607" s="20">
        <v>26364.6</v>
      </c>
      <c r="C607" s="20">
        <v>26379.1</v>
      </c>
      <c r="D607" s="20">
        <v>26204.35</v>
      </c>
      <c r="E607">
        <f t="shared" si="18"/>
        <v>14.5</v>
      </c>
      <c r="F607" s="15">
        <f t="shared" si="19"/>
        <v>2.7074624074855222E-3</v>
      </c>
    </row>
    <row r="608" spans="1:6" x14ac:dyDescent="0.3">
      <c r="A608" s="26">
        <v>43420</v>
      </c>
      <c r="B608" s="27">
        <v>26205.35</v>
      </c>
      <c r="C608" s="27">
        <v>26332.75</v>
      </c>
      <c r="D608" s="27">
        <v>26122.55</v>
      </c>
      <c r="E608">
        <f t="shared" si="18"/>
        <v>127.40000000000146</v>
      </c>
      <c r="F608" s="15">
        <f t="shared" si="19"/>
        <v>7.2997201902397901E-3</v>
      </c>
    </row>
    <row r="609" spans="1:6" x14ac:dyDescent="0.3">
      <c r="A609" s="19">
        <v>43419</v>
      </c>
      <c r="B609" s="20">
        <v>25946.2</v>
      </c>
      <c r="C609" s="20">
        <v>26197.599999999999</v>
      </c>
      <c r="D609" s="20">
        <v>25728</v>
      </c>
      <c r="E609">
        <f t="shared" si="18"/>
        <v>251.39999999999782</v>
      </c>
      <c r="F609" s="15">
        <f t="shared" si="19"/>
        <v>6.6284813735915677E-3</v>
      </c>
    </row>
    <row r="610" spans="1:6" x14ac:dyDescent="0.3">
      <c r="A610" s="26">
        <v>43418</v>
      </c>
      <c r="B610" s="27">
        <v>25952.400000000001</v>
      </c>
      <c r="C610" s="27">
        <v>26045.05</v>
      </c>
      <c r="D610" s="27">
        <v>25806.7</v>
      </c>
      <c r="E610">
        <f t="shared" si="18"/>
        <v>92.649999999997817</v>
      </c>
      <c r="F610" s="15">
        <f t="shared" si="19"/>
        <v>9.1879081110848443E-3</v>
      </c>
    </row>
    <row r="611" spans="1:6" x14ac:dyDescent="0.3">
      <c r="A611" s="19">
        <v>43417</v>
      </c>
      <c r="B611" s="20">
        <v>25422</v>
      </c>
      <c r="C611" s="20">
        <v>25796.5</v>
      </c>
      <c r="D611" s="20">
        <v>25384.55</v>
      </c>
      <c r="E611">
        <f t="shared" si="18"/>
        <v>374.5</v>
      </c>
      <c r="F611" s="15">
        <f t="shared" si="19"/>
        <v>9.0166426829716914E-3</v>
      </c>
    </row>
    <row r="612" spans="1:6" x14ac:dyDescent="0.3">
      <c r="A612" s="26">
        <v>43416</v>
      </c>
      <c r="B612" s="27">
        <v>25816.15</v>
      </c>
      <c r="C612" s="27">
        <v>25907.200000000001</v>
      </c>
      <c r="D612" s="27">
        <v>25495.1</v>
      </c>
      <c r="E612">
        <f t="shared" si="18"/>
        <v>91.049999999999272</v>
      </c>
      <c r="F612" s="15">
        <f t="shared" si="19"/>
        <v>3.3262050573855347E-3</v>
      </c>
    </row>
    <row r="613" spans="1:6" x14ac:dyDescent="0.3">
      <c r="A613" s="19">
        <v>43413</v>
      </c>
      <c r="B613" s="20">
        <v>25742.55</v>
      </c>
      <c r="C613" s="20">
        <v>25822.75</v>
      </c>
      <c r="D613" s="20">
        <v>25598.75</v>
      </c>
      <c r="E613">
        <f t="shared" si="18"/>
        <v>80.200000000000728</v>
      </c>
      <c r="F613" s="15">
        <f t="shared" si="19"/>
        <v>1.6751813650114386E-3</v>
      </c>
    </row>
    <row r="614" spans="1:6" x14ac:dyDescent="0.3">
      <c r="A614" s="26">
        <v>43411</v>
      </c>
      <c r="B614" s="27">
        <v>25818.1</v>
      </c>
      <c r="C614" s="27">
        <v>25824.400000000001</v>
      </c>
      <c r="D614" s="27">
        <v>25747.599999999999</v>
      </c>
      <c r="E614">
        <f t="shared" si="18"/>
        <v>6.3000000000029104</v>
      </c>
      <c r="F614" s="15">
        <f t="shared" si="19"/>
        <v>2.3235355802916306E-3</v>
      </c>
    </row>
    <row r="615" spans="1:6" x14ac:dyDescent="0.3">
      <c r="A615" s="19">
        <v>43410</v>
      </c>
      <c r="B615" s="20">
        <v>25747.4</v>
      </c>
      <c r="C615" s="20">
        <v>25860.75</v>
      </c>
      <c r="D615" s="20">
        <v>25558.35</v>
      </c>
      <c r="E615">
        <f t="shared" si="18"/>
        <v>113.34999999999854</v>
      </c>
      <c r="F615" s="15">
        <f t="shared" si="19"/>
        <v>3.3033377313065092E-3</v>
      </c>
    </row>
    <row r="616" spans="1:6" x14ac:dyDescent="0.3">
      <c r="A616" s="26">
        <v>43409</v>
      </c>
      <c r="B616" s="27">
        <v>25731.55</v>
      </c>
      <c r="C616" s="27">
        <v>25788.2</v>
      </c>
      <c r="D616" s="27">
        <v>25534.400000000001</v>
      </c>
      <c r="E616">
        <f t="shared" si="18"/>
        <v>56.650000000001455</v>
      </c>
      <c r="F616" s="15">
        <f t="shared" si="19"/>
        <v>7.1940685878252386E-3</v>
      </c>
    </row>
    <row r="617" spans="1:6" x14ac:dyDescent="0.3">
      <c r="A617" s="19">
        <v>43406</v>
      </c>
      <c r="B617" s="20">
        <v>25545.35</v>
      </c>
      <c r="C617" s="20">
        <v>25856.25</v>
      </c>
      <c r="D617" s="20">
        <v>25499.15</v>
      </c>
      <c r="E617">
        <f t="shared" si="18"/>
        <v>310.90000000000146</v>
      </c>
      <c r="F617" s="15">
        <f t="shared" si="19"/>
        <v>8.4496068846597865E-3</v>
      </c>
    </row>
    <row r="618" spans="1:6" x14ac:dyDescent="0.3">
      <c r="A618" s="26">
        <v>43405</v>
      </c>
      <c r="B618" s="27">
        <v>25285.200000000001</v>
      </c>
      <c r="C618" s="27">
        <v>25401.599999999999</v>
      </c>
      <c r="D618" s="27">
        <v>25129.45</v>
      </c>
      <c r="E618">
        <f t="shared" si="18"/>
        <v>116.39999999999782</v>
      </c>
      <c r="F618" s="15">
        <f t="shared" si="19"/>
        <v>9.9481143096544003E-3</v>
      </c>
    </row>
    <row r="619" spans="1:6" x14ac:dyDescent="0.3">
      <c r="A619" s="19">
        <v>43404</v>
      </c>
      <c r="B619" s="20">
        <v>24823.8</v>
      </c>
      <c r="C619" s="20">
        <v>25201.3</v>
      </c>
      <c r="D619" s="20">
        <v>24528.35</v>
      </c>
      <c r="E619">
        <f t="shared" si="18"/>
        <v>377.5</v>
      </c>
      <c r="F619" s="15">
        <f t="shared" si="19"/>
        <v>1.1519674219400396E-2</v>
      </c>
    </row>
    <row r="620" spans="1:6" x14ac:dyDescent="0.3">
      <c r="A620" s="26">
        <v>43403</v>
      </c>
      <c r="B620" s="27">
        <v>24924.75</v>
      </c>
      <c r="C620" s="27">
        <v>25121.5</v>
      </c>
      <c r="D620" s="27">
        <v>24686.85</v>
      </c>
      <c r="E620">
        <f t="shared" si="18"/>
        <v>196.75</v>
      </c>
      <c r="F620" s="15">
        <f t="shared" si="19"/>
        <v>1.1614556180128556E-2</v>
      </c>
    </row>
    <row r="621" spans="1:6" x14ac:dyDescent="0.3">
      <c r="A621" s="19">
        <v>43402</v>
      </c>
      <c r="B621" s="20">
        <v>24647.95</v>
      </c>
      <c r="C621" s="20">
        <v>25023.75</v>
      </c>
      <c r="D621" s="20">
        <v>24404.55</v>
      </c>
      <c r="E621">
        <f t="shared" si="18"/>
        <v>375.79999999999927</v>
      </c>
      <c r="F621" s="15">
        <f t="shared" si="19"/>
        <v>7.5872411628522185E-3</v>
      </c>
    </row>
    <row r="622" spans="1:6" x14ac:dyDescent="0.3">
      <c r="A622" s="26">
        <v>43399</v>
      </c>
      <c r="B622" s="27">
        <v>24771.85</v>
      </c>
      <c r="C622" s="27">
        <v>24771.95</v>
      </c>
      <c r="D622" s="27">
        <v>24353.1</v>
      </c>
      <c r="E622">
        <f t="shared" si="18"/>
        <v>0.10000000000218279</v>
      </c>
      <c r="F622" s="15">
        <f t="shared" si="19"/>
        <v>2.7363484491677382E-3</v>
      </c>
    </row>
    <row r="623" spans="1:6" x14ac:dyDescent="0.3">
      <c r="A623" s="19">
        <v>43398</v>
      </c>
      <c r="B623" s="20">
        <v>24841.5</v>
      </c>
      <c r="C623" s="20">
        <v>24977.35</v>
      </c>
      <c r="D623" s="20">
        <v>24696.85</v>
      </c>
      <c r="E623">
        <f t="shared" si="18"/>
        <v>135.84999999999854</v>
      </c>
      <c r="F623" s="15">
        <f t="shared" si="19"/>
        <v>3.556515109016408E-3</v>
      </c>
    </row>
    <row r="624" spans="1:6" x14ac:dyDescent="0.3">
      <c r="A624" s="26">
        <v>43397</v>
      </c>
      <c r="B624" s="27">
        <v>25312.7</v>
      </c>
      <c r="C624" s="27">
        <v>25356.9</v>
      </c>
      <c r="D624" s="27">
        <v>24839.65</v>
      </c>
      <c r="E624">
        <f t="shared" si="18"/>
        <v>44.200000000000728</v>
      </c>
      <c r="F624" s="15">
        <f t="shared" si="19"/>
        <v>7.7036660494050847E-3</v>
      </c>
    </row>
    <row r="625" spans="1:6" x14ac:dyDescent="0.3">
      <c r="A625" s="19">
        <v>43396</v>
      </c>
      <c r="B625" s="20">
        <v>24786.9</v>
      </c>
      <c r="C625" s="20">
        <v>25124.6</v>
      </c>
      <c r="D625" s="20">
        <v>24784.9</v>
      </c>
      <c r="E625">
        <f t="shared" si="18"/>
        <v>337.69999999999709</v>
      </c>
      <c r="F625" s="15">
        <f t="shared" si="19"/>
        <v>7.0278701550957378E-3</v>
      </c>
    </row>
    <row r="626" spans="1:6" x14ac:dyDescent="0.3">
      <c r="A626" s="26">
        <v>43395</v>
      </c>
      <c r="B626" s="27">
        <v>25484.25</v>
      </c>
      <c r="C626" s="27">
        <v>25504.75</v>
      </c>
      <c r="D626" s="27">
        <v>25021.35</v>
      </c>
      <c r="E626">
        <f t="shared" si="18"/>
        <v>20.5</v>
      </c>
      <c r="F626" s="15">
        <f t="shared" si="19"/>
        <v>6.6469068551859786E-3</v>
      </c>
    </row>
    <row r="627" spans="1:6" x14ac:dyDescent="0.3">
      <c r="A627" s="19">
        <v>43392</v>
      </c>
      <c r="B627" s="20">
        <v>24966.5</v>
      </c>
      <c r="C627" s="20">
        <v>25277.9</v>
      </c>
      <c r="D627" s="20">
        <v>24922.65</v>
      </c>
      <c r="E627">
        <f t="shared" si="18"/>
        <v>311.40000000000146</v>
      </c>
      <c r="F627" s="15">
        <f t="shared" si="19"/>
        <v>7.5012287579676049E-3</v>
      </c>
    </row>
    <row r="628" spans="1:6" x14ac:dyDescent="0.3">
      <c r="A628" s="26">
        <v>43390</v>
      </c>
      <c r="B628" s="27">
        <v>25839.1</v>
      </c>
      <c r="C628" s="27">
        <v>25915.35</v>
      </c>
      <c r="D628" s="27">
        <v>25101.95</v>
      </c>
      <c r="E628">
        <f t="shared" si="18"/>
        <v>76.25</v>
      </c>
      <c r="F628" s="15">
        <f t="shared" si="19"/>
        <v>7.2616883474592659E-3</v>
      </c>
    </row>
    <row r="629" spans="1:6" x14ac:dyDescent="0.3">
      <c r="A629" s="19">
        <v>43389</v>
      </c>
      <c r="B629" s="20">
        <v>25414.2</v>
      </c>
      <c r="C629" s="20">
        <v>25707.05</v>
      </c>
      <c r="D629" s="20">
        <v>25351.8</v>
      </c>
      <c r="E629">
        <f t="shared" si="18"/>
        <v>292.84999999999854</v>
      </c>
      <c r="F629" s="15">
        <f t="shared" si="19"/>
        <v>6.1910470051878492E-3</v>
      </c>
    </row>
    <row r="630" spans="1:6" x14ac:dyDescent="0.3">
      <c r="A630" s="26">
        <v>43388</v>
      </c>
      <c r="B630" s="27">
        <v>25444</v>
      </c>
      <c r="C630" s="27">
        <v>25466.2</v>
      </c>
      <c r="D630" s="27">
        <v>25147.8</v>
      </c>
      <c r="E630">
        <f t="shared" si="18"/>
        <v>22.200000000000728</v>
      </c>
      <c r="F630" s="15">
        <f t="shared" si="19"/>
        <v>1.0088213119376703E-2</v>
      </c>
    </row>
    <row r="631" spans="1:6" x14ac:dyDescent="0.3">
      <c r="A631" s="19">
        <v>43385</v>
      </c>
      <c r="B631" s="20">
        <v>25001.95</v>
      </c>
      <c r="C631" s="20">
        <v>25484.2</v>
      </c>
      <c r="D631" s="20">
        <v>24975.45</v>
      </c>
      <c r="E631">
        <f t="shared" si="18"/>
        <v>482.25</v>
      </c>
      <c r="F631" s="15">
        <f t="shared" si="19"/>
        <v>1.7940855888434984E-2</v>
      </c>
    </row>
    <row r="632" spans="1:6" x14ac:dyDescent="0.3">
      <c r="A632" s="26">
        <v>43384</v>
      </c>
      <c r="B632" s="27">
        <v>24541.75</v>
      </c>
      <c r="C632" s="27">
        <v>24940.1</v>
      </c>
      <c r="D632" s="27">
        <v>24493.7</v>
      </c>
      <c r="E632">
        <f t="shared" si="18"/>
        <v>398.34999999999854</v>
      </c>
      <c r="F632" s="15">
        <f t="shared" si="19"/>
        <v>2.3842726230454647E-2</v>
      </c>
    </row>
    <row r="633" spans="1:6" x14ac:dyDescent="0.3">
      <c r="A633" s="19">
        <v>43383</v>
      </c>
      <c r="B633" s="20">
        <v>24596.6</v>
      </c>
      <c r="C633" s="20">
        <v>25371.15</v>
      </c>
      <c r="D633" s="20">
        <v>24559.9</v>
      </c>
      <c r="E633">
        <f t="shared" si="18"/>
        <v>774.55000000000291</v>
      </c>
      <c r="F633" s="15">
        <f t="shared" si="19"/>
        <v>1.6815328908885992E-2</v>
      </c>
    </row>
    <row r="634" spans="1:6" x14ac:dyDescent="0.3">
      <c r="A634" s="26">
        <v>43382</v>
      </c>
      <c r="B634" s="27">
        <v>24703.65</v>
      </c>
      <c r="C634" s="27">
        <v>24759.9</v>
      </c>
      <c r="D634" s="27">
        <v>24464.9</v>
      </c>
      <c r="E634">
        <f t="shared" si="18"/>
        <v>56.25</v>
      </c>
      <c r="F634" s="15">
        <f t="shared" si="19"/>
        <v>6.760111561762483E-3</v>
      </c>
    </row>
    <row r="635" spans="1:6" x14ac:dyDescent="0.3">
      <c r="A635" s="19">
        <v>43381</v>
      </c>
      <c r="B635" s="20">
        <v>24470.75</v>
      </c>
      <c r="C635" s="20">
        <v>24745.35</v>
      </c>
      <c r="D635" s="20">
        <v>24240.05</v>
      </c>
      <c r="E635">
        <f t="shared" si="18"/>
        <v>274.59999999999854</v>
      </c>
      <c r="F635" s="15">
        <f t="shared" si="19"/>
        <v>1.2391049101413967E-2</v>
      </c>
    </row>
    <row r="636" spans="1:6" x14ac:dyDescent="0.3">
      <c r="A636" s="26">
        <v>43378</v>
      </c>
      <c r="B636" s="27">
        <v>24741.65</v>
      </c>
      <c r="C636" s="27">
        <v>25080.2</v>
      </c>
      <c r="D636" s="27">
        <v>24250.65</v>
      </c>
      <c r="E636">
        <f t="shared" si="18"/>
        <v>338.54999999999927</v>
      </c>
      <c r="F636" s="15">
        <f t="shared" si="19"/>
        <v>1.0042389069805504E-2</v>
      </c>
    </row>
    <row r="637" spans="1:6" x14ac:dyDescent="0.3">
      <c r="A637" s="19">
        <v>43377</v>
      </c>
      <c r="B637" s="20">
        <v>24735.15</v>
      </c>
      <c r="C637" s="20">
        <v>24893.4</v>
      </c>
      <c r="D637" s="20">
        <v>24501.05</v>
      </c>
      <c r="E637">
        <f t="shared" si="18"/>
        <v>158.25</v>
      </c>
      <c r="F637" s="15">
        <f t="shared" si="19"/>
        <v>6.6773953116875673E-3</v>
      </c>
    </row>
    <row r="638" spans="1:6" x14ac:dyDescent="0.3">
      <c r="A638" s="26">
        <v>43376</v>
      </c>
      <c r="B638" s="27">
        <v>25290.55</v>
      </c>
      <c r="C638" s="27">
        <v>25470.05</v>
      </c>
      <c r="D638" s="27">
        <v>25026.35</v>
      </c>
      <c r="E638">
        <f t="shared" si="18"/>
        <v>179.5</v>
      </c>
      <c r="F638" s="15">
        <f t="shared" si="19"/>
        <v>1.2984136402086281E-2</v>
      </c>
    </row>
    <row r="639" spans="1:6" x14ac:dyDescent="0.3">
      <c r="A639" s="19">
        <v>43374</v>
      </c>
      <c r="B639" s="20">
        <v>24943.9</v>
      </c>
      <c r="C639" s="20">
        <v>25412.15</v>
      </c>
      <c r="D639" s="20">
        <v>24707.65</v>
      </c>
      <c r="E639">
        <f t="shared" si="18"/>
        <v>468.25</v>
      </c>
      <c r="F639" s="15">
        <f t="shared" si="19"/>
        <v>1.3668751342706448E-2</v>
      </c>
    </row>
    <row r="640" spans="1:6" x14ac:dyDescent="0.3">
      <c r="A640" s="26">
        <v>43371</v>
      </c>
      <c r="B640" s="27">
        <v>25135.8</v>
      </c>
      <c r="C640" s="27">
        <v>25354.7</v>
      </c>
      <c r="D640" s="27">
        <v>24919.25</v>
      </c>
      <c r="E640">
        <f t="shared" si="18"/>
        <v>218.90000000000146</v>
      </c>
      <c r="F640" s="15">
        <f t="shared" si="19"/>
        <v>4.5063104067667942E-3</v>
      </c>
    </row>
    <row r="641" spans="1:6" x14ac:dyDescent="0.3">
      <c r="A641" s="19">
        <v>43370</v>
      </c>
      <c r="B641" s="20">
        <v>25442.1</v>
      </c>
      <c r="C641" s="20">
        <v>25452.5</v>
      </c>
      <c r="D641" s="20">
        <v>25007.05</v>
      </c>
      <c r="E641">
        <f t="shared" si="18"/>
        <v>10.400000000001455</v>
      </c>
      <c r="F641" s="15">
        <f t="shared" si="19"/>
        <v>2.0372104320847824E-4</v>
      </c>
    </row>
    <row r="642" spans="1:6" x14ac:dyDescent="0.3">
      <c r="A642" s="26">
        <v>43369</v>
      </c>
      <c r="B642" s="27">
        <v>25525.1</v>
      </c>
      <c r="C642" s="27">
        <v>25525.1</v>
      </c>
      <c r="D642" s="27">
        <v>25197.35</v>
      </c>
      <c r="E642">
        <f t="shared" ref="E642:E705" si="20">C642-B642</f>
        <v>0</v>
      </c>
      <c r="F642" s="15">
        <f t="shared" si="19"/>
        <v>9.2042553020919762E-3</v>
      </c>
    </row>
    <row r="643" spans="1:6" x14ac:dyDescent="0.3">
      <c r="A643" s="19">
        <v>43368</v>
      </c>
      <c r="B643" s="20">
        <v>24947.7</v>
      </c>
      <c r="C643" s="20">
        <v>25406.95</v>
      </c>
      <c r="D643" s="20">
        <v>24678.25</v>
      </c>
      <c r="E643">
        <f t="shared" si="20"/>
        <v>459.25</v>
      </c>
      <c r="F643" s="15">
        <f t="shared" ref="F643:F706" si="21">((SUM(E643:E644)/2)/B644)</f>
        <v>9.044630445251646E-3</v>
      </c>
    </row>
    <row r="644" spans="1:6" x14ac:dyDescent="0.3">
      <c r="A644" s="26">
        <v>43367</v>
      </c>
      <c r="B644" s="27">
        <v>25645.05</v>
      </c>
      <c r="C644" s="27">
        <v>25649.7</v>
      </c>
      <c r="D644" s="27">
        <v>24904.5</v>
      </c>
      <c r="E644">
        <f t="shared" si="20"/>
        <v>4.6500000000014552</v>
      </c>
      <c r="F644" s="15">
        <f t="shared" si="21"/>
        <v>3.1141940788537419E-3</v>
      </c>
    </row>
    <row r="645" spans="1:6" x14ac:dyDescent="0.3">
      <c r="A645" s="19">
        <v>43364</v>
      </c>
      <c r="B645" s="20">
        <v>26331.05</v>
      </c>
      <c r="C645" s="20">
        <v>26490.400000000001</v>
      </c>
      <c r="D645" s="20">
        <v>25053.35</v>
      </c>
      <c r="E645">
        <f t="shared" si="20"/>
        <v>159.35000000000218</v>
      </c>
      <c r="F645" s="15">
        <f t="shared" si="21"/>
        <v>4.5030529172320356E-3</v>
      </c>
    </row>
    <row r="646" spans="1:6" x14ac:dyDescent="0.3">
      <c r="A646" s="26">
        <v>43362</v>
      </c>
      <c r="B646" s="27">
        <v>26532</v>
      </c>
      <c r="C646" s="27">
        <v>26611.599999999999</v>
      </c>
      <c r="D646" s="27">
        <v>26235.7</v>
      </c>
      <c r="E646">
        <f t="shared" si="20"/>
        <v>79.599999999998545</v>
      </c>
      <c r="F646" s="15">
        <f t="shared" si="21"/>
        <v>4.179280188361883E-3</v>
      </c>
    </row>
    <row r="647" spans="1:6" x14ac:dyDescent="0.3">
      <c r="A647" s="19">
        <v>43361</v>
      </c>
      <c r="B647" s="20">
        <v>26757</v>
      </c>
      <c r="C647" s="20">
        <v>26901.05</v>
      </c>
      <c r="D647" s="20">
        <v>26407.45</v>
      </c>
      <c r="E647">
        <f t="shared" si="20"/>
        <v>144.04999999999927</v>
      </c>
      <c r="F647" s="15">
        <f t="shared" si="21"/>
        <v>2.6673357380400274E-3</v>
      </c>
    </row>
    <row r="648" spans="1:6" x14ac:dyDescent="0.3">
      <c r="A648" s="26">
        <v>43360</v>
      </c>
      <c r="B648" s="27">
        <v>27002.6</v>
      </c>
      <c r="C648" s="27">
        <v>27002.6</v>
      </c>
      <c r="D648" s="27">
        <v>26743.4</v>
      </c>
      <c r="E648">
        <f t="shared" si="20"/>
        <v>0</v>
      </c>
      <c r="F648" s="15">
        <f t="shared" si="21"/>
        <v>2.6958759933998428E-3</v>
      </c>
    </row>
    <row r="649" spans="1:6" x14ac:dyDescent="0.3">
      <c r="A649" s="19">
        <v>43357</v>
      </c>
      <c r="B649" s="20">
        <v>27059.85</v>
      </c>
      <c r="C649" s="20">
        <v>27205.75</v>
      </c>
      <c r="D649" s="20">
        <v>26989.8</v>
      </c>
      <c r="E649">
        <f t="shared" si="20"/>
        <v>145.90000000000146</v>
      </c>
      <c r="F649" s="15">
        <f t="shared" si="21"/>
        <v>2.7123849467283402E-3</v>
      </c>
    </row>
    <row r="650" spans="1:6" x14ac:dyDescent="0.3">
      <c r="A650" s="26">
        <v>43355</v>
      </c>
      <c r="B650" s="27">
        <v>26895.15</v>
      </c>
      <c r="C650" s="27">
        <v>26895.15</v>
      </c>
      <c r="D650" s="27">
        <v>26555.15</v>
      </c>
      <c r="E650">
        <f t="shared" si="20"/>
        <v>0</v>
      </c>
      <c r="F650" s="15">
        <f t="shared" si="21"/>
        <v>4.2589905917523961E-4</v>
      </c>
    </row>
    <row r="651" spans="1:6" x14ac:dyDescent="0.3">
      <c r="A651" s="19">
        <v>43354</v>
      </c>
      <c r="B651" s="20">
        <v>27295.200000000001</v>
      </c>
      <c r="C651" s="20">
        <v>27318.45</v>
      </c>
      <c r="D651" s="20">
        <v>26772.25</v>
      </c>
      <c r="E651">
        <f t="shared" si="20"/>
        <v>23.25</v>
      </c>
      <c r="F651" s="15">
        <f t="shared" si="21"/>
        <v>6.0047015535564293E-4</v>
      </c>
    </row>
    <row r="652" spans="1:6" x14ac:dyDescent="0.3">
      <c r="A652" s="26">
        <v>43353</v>
      </c>
      <c r="B652" s="27">
        <v>27395.200000000001</v>
      </c>
      <c r="C652" s="27">
        <v>27404.85</v>
      </c>
      <c r="D652" s="27">
        <v>27142.55</v>
      </c>
      <c r="E652">
        <f t="shared" si="20"/>
        <v>9.6499999999978172</v>
      </c>
      <c r="F652" s="15">
        <f t="shared" si="21"/>
        <v>1.5106098016527021E-3</v>
      </c>
    </row>
    <row r="653" spans="1:6" x14ac:dyDescent="0.3">
      <c r="A653" s="19">
        <v>43350</v>
      </c>
      <c r="B653" s="20">
        <v>27439.25</v>
      </c>
      <c r="C653" s="20">
        <v>27512.5</v>
      </c>
      <c r="D653" s="20">
        <v>27232.799999999999</v>
      </c>
      <c r="E653">
        <f t="shared" si="20"/>
        <v>73.25</v>
      </c>
      <c r="F653" s="15">
        <f t="shared" si="21"/>
        <v>2.945647523598847E-3</v>
      </c>
    </row>
    <row r="654" spans="1:6" x14ac:dyDescent="0.3">
      <c r="A654" s="26">
        <v>43349</v>
      </c>
      <c r="B654" s="27">
        <v>27464.25</v>
      </c>
      <c r="C654" s="27">
        <v>27552.799999999999</v>
      </c>
      <c r="D654" s="27">
        <v>27246.25</v>
      </c>
      <c r="E654">
        <f t="shared" si="20"/>
        <v>88.549999999999272</v>
      </c>
      <c r="F654" s="15">
        <f t="shared" si="21"/>
        <v>3.3848000496181823E-3</v>
      </c>
    </row>
    <row r="655" spans="1:6" x14ac:dyDescent="0.3">
      <c r="A655" s="19">
        <v>43348</v>
      </c>
      <c r="B655" s="20">
        <v>27409.3</v>
      </c>
      <c r="C655" s="20">
        <v>27506.3</v>
      </c>
      <c r="D655" s="20">
        <v>27136.05</v>
      </c>
      <c r="E655">
        <f t="shared" si="20"/>
        <v>97</v>
      </c>
      <c r="F655" s="15">
        <f t="shared" si="21"/>
        <v>2.2732537155847558E-3</v>
      </c>
    </row>
    <row r="656" spans="1:6" x14ac:dyDescent="0.3">
      <c r="A656" s="26">
        <v>43347</v>
      </c>
      <c r="B656" s="27">
        <v>27845.55</v>
      </c>
      <c r="C656" s="27">
        <v>27875.15</v>
      </c>
      <c r="D656" s="27">
        <v>27385.85</v>
      </c>
      <c r="E656">
        <f t="shared" si="20"/>
        <v>29.600000000002183</v>
      </c>
      <c r="F656" s="15">
        <f t="shared" si="21"/>
        <v>5.9132358964451761E-4</v>
      </c>
    </row>
    <row r="657" spans="1:6" x14ac:dyDescent="0.3">
      <c r="A657" s="19">
        <v>43346</v>
      </c>
      <c r="B657" s="20">
        <v>28199.45</v>
      </c>
      <c r="C657" s="20">
        <v>28203.200000000001</v>
      </c>
      <c r="D657" s="20">
        <v>27777.4</v>
      </c>
      <c r="E657">
        <f t="shared" si="20"/>
        <v>3.75</v>
      </c>
      <c r="F657" s="15">
        <f t="shared" si="21"/>
        <v>2.9127080505750151E-3</v>
      </c>
    </row>
    <row r="658" spans="1:6" x14ac:dyDescent="0.3">
      <c r="A658" s="26">
        <v>43343</v>
      </c>
      <c r="B658" s="27">
        <v>27998</v>
      </c>
      <c r="C658" s="27">
        <v>28157.35</v>
      </c>
      <c r="D658" s="27">
        <v>27940.95</v>
      </c>
      <c r="E658">
        <f t="shared" si="20"/>
        <v>159.34999999999854</v>
      </c>
      <c r="F658" s="15">
        <f t="shared" si="21"/>
        <v>2.8219822410806687E-3</v>
      </c>
    </row>
    <row r="659" spans="1:6" x14ac:dyDescent="0.3">
      <c r="A659" s="19">
        <v>43342</v>
      </c>
      <c r="B659" s="20">
        <v>28233.7</v>
      </c>
      <c r="C659" s="20">
        <v>28233.7</v>
      </c>
      <c r="D659" s="20">
        <v>27961.75</v>
      </c>
      <c r="E659">
        <f t="shared" si="20"/>
        <v>0</v>
      </c>
      <c r="F659" s="15">
        <f t="shared" si="21"/>
        <v>1.9604440131191616E-3</v>
      </c>
    </row>
    <row r="660" spans="1:6" x14ac:dyDescent="0.3">
      <c r="A660" s="26">
        <v>43341</v>
      </c>
      <c r="B660" s="27">
        <v>28233.4</v>
      </c>
      <c r="C660" s="27">
        <v>28344.1</v>
      </c>
      <c r="D660" s="27">
        <v>28167.8</v>
      </c>
      <c r="E660">
        <f t="shared" si="20"/>
        <v>110.69999999999709</v>
      </c>
      <c r="F660" s="15">
        <f t="shared" si="21"/>
        <v>2.1044823977532882E-3</v>
      </c>
    </row>
    <row r="661" spans="1:6" x14ac:dyDescent="0.3">
      <c r="A661" s="19">
        <v>43340</v>
      </c>
      <c r="B661" s="20">
        <v>28379.9</v>
      </c>
      <c r="C661" s="20">
        <v>28388.65</v>
      </c>
      <c r="D661" s="20">
        <v>28152.7</v>
      </c>
      <c r="E661">
        <f t="shared" si="20"/>
        <v>8.75</v>
      </c>
      <c r="F661" s="15">
        <f t="shared" si="21"/>
        <v>6.3502703668945788E-3</v>
      </c>
    </row>
    <row r="662" spans="1:6" x14ac:dyDescent="0.3">
      <c r="A662" s="26">
        <v>43339</v>
      </c>
      <c r="B662" s="27">
        <v>27971.25</v>
      </c>
      <c r="C662" s="27">
        <v>28317.75</v>
      </c>
      <c r="D662" s="27">
        <v>27958.2</v>
      </c>
      <c r="E662">
        <f t="shared" si="20"/>
        <v>346.5</v>
      </c>
      <c r="F662" s="15">
        <f t="shared" si="21"/>
        <v>9.2114794709212376E-3</v>
      </c>
    </row>
    <row r="663" spans="1:6" x14ac:dyDescent="0.3">
      <c r="A663" s="19">
        <v>43336</v>
      </c>
      <c r="B663" s="20">
        <v>27954.25</v>
      </c>
      <c r="C663" s="20">
        <v>28122.75</v>
      </c>
      <c r="D663" s="20">
        <v>27782.799999999999</v>
      </c>
      <c r="E663">
        <f t="shared" si="20"/>
        <v>168.5</v>
      </c>
      <c r="F663" s="15">
        <f t="shared" si="21"/>
        <v>3.0365140818340544E-3</v>
      </c>
    </row>
    <row r="664" spans="1:6" x14ac:dyDescent="0.3">
      <c r="A664" s="26">
        <v>43335</v>
      </c>
      <c r="B664" s="27">
        <v>28321.95</v>
      </c>
      <c r="C664" s="27">
        <v>28325.45</v>
      </c>
      <c r="D664" s="27">
        <v>27965.35</v>
      </c>
      <c r="E664">
        <f t="shared" si="20"/>
        <v>3.5</v>
      </c>
      <c r="F664" s="15">
        <f t="shared" si="21"/>
        <v>2.403179264804235E-4</v>
      </c>
    </row>
    <row r="665" spans="1:6" x14ac:dyDescent="0.3">
      <c r="A665" s="19">
        <v>43333</v>
      </c>
      <c r="B665" s="20">
        <v>28295.85</v>
      </c>
      <c r="C665" s="20">
        <v>28305.95</v>
      </c>
      <c r="D665" s="20">
        <v>28151.9</v>
      </c>
      <c r="E665">
        <f t="shared" si="20"/>
        <v>10.100000000002183</v>
      </c>
      <c r="F665" s="15">
        <f t="shared" si="21"/>
        <v>2.8530455262648796E-3</v>
      </c>
    </row>
    <row r="666" spans="1:6" x14ac:dyDescent="0.3">
      <c r="A666" s="26">
        <v>43332</v>
      </c>
      <c r="B666" s="27">
        <v>28171.65</v>
      </c>
      <c r="C666" s="27">
        <v>28322.3</v>
      </c>
      <c r="D666" s="27">
        <v>28171.65</v>
      </c>
      <c r="E666">
        <f t="shared" si="20"/>
        <v>150.64999999999782</v>
      </c>
      <c r="F666" s="15">
        <f t="shared" si="21"/>
        <v>6.0205239043646655E-3</v>
      </c>
    </row>
    <row r="667" spans="1:6" x14ac:dyDescent="0.3">
      <c r="A667" s="19">
        <v>43329</v>
      </c>
      <c r="B667" s="20">
        <v>27991.75</v>
      </c>
      <c r="C667" s="20">
        <v>28178.15</v>
      </c>
      <c r="D667" s="20">
        <v>27953.8</v>
      </c>
      <c r="E667">
        <f t="shared" si="20"/>
        <v>186.40000000000146</v>
      </c>
      <c r="F667" s="15">
        <f t="shared" si="21"/>
        <v>6.5265850342090866E-3</v>
      </c>
    </row>
    <row r="668" spans="1:6" x14ac:dyDescent="0.3">
      <c r="A668" s="26">
        <v>43328</v>
      </c>
      <c r="B668" s="27">
        <v>27836.15</v>
      </c>
      <c r="C668" s="27">
        <v>28013.1</v>
      </c>
      <c r="D668" s="27">
        <v>27779.5</v>
      </c>
      <c r="E668">
        <f t="shared" si="20"/>
        <v>176.94999999999709</v>
      </c>
      <c r="F668" s="15">
        <f t="shared" si="21"/>
        <v>6.5603422287936379E-3</v>
      </c>
    </row>
    <row r="669" spans="1:6" x14ac:dyDescent="0.3">
      <c r="A669" s="19">
        <v>43326</v>
      </c>
      <c r="B669" s="20">
        <v>27864.400000000001</v>
      </c>
      <c r="C669" s="20">
        <v>28053.05</v>
      </c>
      <c r="D669" s="20">
        <v>27854.9</v>
      </c>
      <c r="E669">
        <f t="shared" si="20"/>
        <v>188.64999999999782</v>
      </c>
      <c r="F669" s="15">
        <f t="shared" si="21"/>
        <v>6.1183395291201457E-3</v>
      </c>
    </row>
    <row r="670" spans="1:6" x14ac:dyDescent="0.3">
      <c r="A670" s="26">
        <v>43325</v>
      </c>
      <c r="B670" s="27">
        <v>27760.799999999999</v>
      </c>
      <c r="C670" s="27">
        <v>27911.85</v>
      </c>
      <c r="D670" s="27">
        <v>27739.5</v>
      </c>
      <c r="E670">
        <f t="shared" si="20"/>
        <v>151.04999999999927</v>
      </c>
      <c r="F670" s="15">
        <f t="shared" si="21"/>
        <v>3.1747207568534283E-3</v>
      </c>
    </row>
    <row r="671" spans="1:6" x14ac:dyDescent="0.3">
      <c r="A671" s="19">
        <v>43322</v>
      </c>
      <c r="B671" s="20">
        <v>28348.95</v>
      </c>
      <c r="C671" s="20">
        <v>28377.9</v>
      </c>
      <c r="D671" s="20">
        <v>28087.65</v>
      </c>
      <c r="E671">
        <f t="shared" si="20"/>
        <v>28.950000000000728</v>
      </c>
      <c r="F671" s="15">
        <f t="shared" si="21"/>
        <v>3.8812862373175062E-3</v>
      </c>
    </row>
    <row r="672" spans="1:6" x14ac:dyDescent="0.3">
      <c r="A672" s="26">
        <v>43321</v>
      </c>
      <c r="B672" s="27">
        <v>28173.65</v>
      </c>
      <c r="C672" s="27">
        <v>28363.4</v>
      </c>
      <c r="D672" s="27">
        <v>28132</v>
      </c>
      <c r="E672">
        <f t="shared" si="20"/>
        <v>189.75</v>
      </c>
      <c r="F672" s="15">
        <f t="shared" si="21"/>
        <v>6.9431142601918362E-3</v>
      </c>
    </row>
    <row r="673" spans="1:6" x14ac:dyDescent="0.3">
      <c r="A673" s="19">
        <v>43320</v>
      </c>
      <c r="B673" s="20">
        <v>27930.55</v>
      </c>
      <c r="C673" s="20">
        <v>28128.65</v>
      </c>
      <c r="D673" s="20">
        <v>27858.75</v>
      </c>
      <c r="E673">
        <f t="shared" si="20"/>
        <v>198.10000000000218</v>
      </c>
      <c r="F673" s="15">
        <f t="shared" si="21"/>
        <v>3.8135055473234353E-3</v>
      </c>
    </row>
    <row r="674" spans="1:6" x14ac:dyDescent="0.3">
      <c r="A674" s="26">
        <v>43319</v>
      </c>
      <c r="B674" s="27">
        <v>27972.95</v>
      </c>
      <c r="C674" s="27">
        <v>27988.2</v>
      </c>
      <c r="D674" s="27">
        <v>27827.3</v>
      </c>
      <c r="E674">
        <f t="shared" si="20"/>
        <v>15.25</v>
      </c>
      <c r="F674" s="15">
        <f t="shared" si="21"/>
        <v>4.3158783631711845E-3</v>
      </c>
    </row>
    <row r="675" spans="1:6" x14ac:dyDescent="0.3">
      <c r="A675" s="19">
        <v>43318</v>
      </c>
      <c r="B675" s="20">
        <v>27769.55</v>
      </c>
      <c r="C675" s="20">
        <v>27994</v>
      </c>
      <c r="D675" s="20">
        <v>27766.05</v>
      </c>
      <c r="E675">
        <f t="shared" si="20"/>
        <v>224.45000000000073</v>
      </c>
      <c r="F675" s="15">
        <f t="shared" si="21"/>
        <v>8.6542819130058114E-3</v>
      </c>
    </row>
    <row r="676" spans="1:6" x14ac:dyDescent="0.3">
      <c r="A676" s="26">
        <v>43315</v>
      </c>
      <c r="B676" s="27">
        <v>27471.95</v>
      </c>
      <c r="C676" s="27">
        <v>27723</v>
      </c>
      <c r="D676" s="27">
        <v>27448.15</v>
      </c>
      <c r="E676">
        <f t="shared" si="20"/>
        <v>251.04999999999927</v>
      </c>
      <c r="F676" s="15">
        <f t="shared" si="21"/>
        <v>4.9045304792588278E-3</v>
      </c>
    </row>
    <row r="677" spans="1:6" x14ac:dyDescent="0.3">
      <c r="A677" s="19">
        <v>43314</v>
      </c>
      <c r="B677" s="20">
        <v>27469.5</v>
      </c>
      <c r="C677" s="20">
        <v>27487.9</v>
      </c>
      <c r="D677" s="20">
        <v>27327.95</v>
      </c>
      <c r="E677">
        <f t="shared" si="20"/>
        <v>18.400000000001455</v>
      </c>
      <c r="F677" s="15">
        <f t="shared" si="21"/>
        <v>2.7767944865052961E-3</v>
      </c>
    </row>
    <row r="678" spans="1:6" x14ac:dyDescent="0.3">
      <c r="A678" s="26">
        <v>43313</v>
      </c>
      <c r="B678" s="27">
        <v>27684.799999999999</v>
      </c>
      <c r="C678" s="27">
        <v>27820.15</v>
      </c>
      <c r="D678" s="27">
        <v>27477.9</v>
      </c>
      <c r="E678">
        <f t="shared" si="20"/>
        <v>135.35000000000218</v>
      </c>
      <c r="F678" s="15">
        <f t="shared" si="21"/>
        <v>3.1900695034032599E-3</v>
      </c>
    </row>
    <row r="679" spans="1:6" x14ac:dyDescent="0.3">
      <c r="A679" s="19">
        <v>43312</v>
      </c>
      <c r="B679" s="20">
        <v>27797.200000000001</v>
      </c>
      <c r="C679" s="20">
        <v>27839.200000000001</v>
      </c>
      <c r="D679" s="20">
        <v>27651.3</v>
      </c>
      <c r="E679">
        <f t="shared" si="20"/>
        <v>42</v>
      </c>
      <c r="F679" s="15">
        <f t="shared" si="21"/>
        <v>2.6658719769227729E-3</v>
      </c>
    </row>
    <row r="680" spans="1:6" x14ac:dyDescent="0.3">
      <c r="A680" s="26">
        <v>43311</v>
      </c>
      <c r="B680" s="27">
        <v>27767.65</v>
      </c>
      <c r="C680" s="27">
        <v>27873.7</v>
      </c>
      <c r="D680" s="27">
        <v>27607.95</v>
      </c>
      <c r="E680">
        <f t="shared" si="20"/>
        <v>106.04999999999927</v>
      </c>
      <c r="F680" s="15">
        <f t="shared" si="21"/>
        <v>4.8967553767937664E-3</v>
      </c>
    </row>
    <row r="681" spans="1:6" x14ac:dyDescent="0.3">
      <c r="A681" s="19">
        <v>43308</v>
      </c>
      <c r="B681" s="20">
        <v>27497.8</v>
      </c>
      <c r="C681" s="20">
        <v>27661.05</v>
      </c>
      <c r="D681" s="20">
        <v>27455</v>
      </c>
      <c r="E681">
        <f t="shared" si="20"/>
        <v>163.25</v>
      </c>
      <c r="F681" s="15">
        <f t="shared" si="21"/>
        <v>1.0416859177887721E-2</v>
      </c>
    </row>
    <row r="682" spans="1:6" x14ac:dyDescent="0.3">
      <c r="A682" s="26">
        <v>43307</v>
      </c>
      <c r="B682" s="27">
        <v>27054.7</v>
      </c>
      <c r="C682" s="27">
        <v>27455.1</v>
      </c>
      <c r="D682" s="27">
        <v>27045.05</v>
      </c>
      <c r="E682">
        <f t="shared" si="20"/>
        <v>400.39999999999782</v>
      </c>
      <c r="F682" s="15">
        <f t="shared" si="21"/>
        <v>8.9256109556155039E-3</v>
      </c>
    </row>
    <row r="683" spans="1:6" x14ac:dyDescent="0.3">
      <c r="A683" s="19">
        <v>43306</v>
      </c>
      <c r="B683" s="20">
        <v>26992.55</v>
      </c>
      <c r="C683" s="20">
        <v>27074</v>
      </c>
      <c r="D683" s="20">
        <v>26939.35</v>
      </c>
      <c r="E683">
        <f t="shared" si="20"/>
        <v>81.450000000000728</v>
      </c>
      <c r="F683" s="15">
        <f t="shared" si="21"/>
        <v>4.1746729098377988E-3</v>
      </c>
    </row>
    <row r="684" spans="1:6" x14ac:dyDescent="0.3">
      <c r="A684" s="26">
        <v>43305</v>
      </c>
      <c r="B684" s="27">
        <v>26984.15</v>
      </c>
      <c r="C684" s="27">
        <v>27128</v>
      </c>
      <c r="D684" s="27">
        <v>26868.15</v>
      </c>
      <c r="E684">
        <f t="shared" si="20"/>
        <v>143.84999999999854</v>
      </c>
      <c r="F684" s="15">
        <f t="shared" si="21"/>
        <v>9.0379494631347129E-3</v>
      </c>
    </row>
    <row r="685" spans="1:6" x14ac:dyDescent="0.3">
      <c r="A685" s="19">
        <v>43304</v>
      </c>
      <c r="B685" s="20">
        <v>26701.3</v>
      </c>
      <c r="C685" s="20">
        <v>27040.1</v>
      </c>
      <c r="D685" s="20">
        <v>26671.35</v>
      </c>
      <c r="E685">
        <f t="shared" si="20"/>
        <v>338.79999999999927</v>
      </c>
      <c r="F685" s="15">
        <f t="shared" si="21"/>
        <v>9.732144191537959E-3</v>
      </c>
    </row>
    <row r="686" spans="1:6" x14ac:dyDescent="0.3">
      <c r="A686" s="26">
        <v>43301</v>
      </c>
      <c r="B686" s="27">
        <v>26764.400000000001</v>
      </c>
      <c r="C686" s="27">
        <v>26946.55</v>
      </c>
      <c r="D686" s="27">
        <v>26718.6</v>
      </c>
      <c r="E686">
        <f t="shared" si="20"/>
        <v>182.14999999999782</v>
      </c>
      <c r="F686" s="15">
        <f t="shared" si="21"/>
        <v>4.5882448943256691E-3</v>
      </c>
    </row>
    <row r="687" spans="1:6" x14ac:dyDescent="0.3">
      <c r="A687" s="19">
        <v>43300</v>
      </c>
      <c r="B687" s="20">
        <v>26960.2</v>
      </c>
      <c r="C687" s="20">
        <v>27025.45</v>
      </c>
      <c r="D687" s="20">
        <v>26730.1</v>
      </c>
      <c r="E687">
        <f t="shared" si="20"/>
        <v>65.25</v>
      </c>
      <c r="F687" s="15">
        <f t="shared" si="21"/>
        <v>2.6754736261567972E-3</v>
      </c>
    </row>
    <row r="688" spans="1:6" x14ac:dyDescent="0.3">
      <c r="A688" s="26">
        <v>43299</v>
      </c>
      <c r="B688" s="27">
        <v>27107.35</v>
      </c>
      <c r="C688" s="27">
        <v>27187.15</v>
      </c>
      <c r="D688" s="27">
        <v>26834.45</v>
      </c>
      <c r="E688">
        <f t="shared" si="20"/>
        <v>79.80000000000291</v>
      </c>
      <c r="F688" s="15">
        <f t="shared" si="21"/>
        <v>8.5943550670690289E-3</v>
      </c>
    </row>
    <row r="689" spans="1:6" x14ac:dyDescent="0.3">
      <c r="A689" s="19">
        <v>43298</v>
      </c>
      <c r="B689" s="20">
        <v>26662.85</v>
      </c>
      <c r="C689" s="20">
        <v>27041.35</v>
      </c>
      <c r="D689" s="20">
        <v>26653.65</v>
      </c>
      <c r="E689">
        <f t="shared" si="20"/>
        <v>378.5</v>
      </c>
      <c r="F689" s="15">
        <f t="shared" si="21"/>
        <v>7.4875996210221124E-3</v>
      </c>
    </row>
    <row r="690" spans="1:6" x14ac:dyDescent="0.3">
      <c r="A690" s="26">
        <v>43297</v>
      </c>
      <c r="B690" s="27">
        <v>26914.5</v>
      </c>
      <c r="C690" s="27">
        <v>26939.05</v>
      </c>
      <c r="D690" s="27">
        <v>26643.95</v>
      </c>
      <c r="E690">
        <f t="shared" si="20"/>
        <v>24.549999999999272</v>
      </c>
      <c r="F690" s="15">
        <f t="shared" si="21"/>
        <v>1.4798396116368316E-3</v>
      </c>
    </row>
    <row r="691" spans="1:6" x14ac:dyDescent="0.3">
      <c r="A691" s="19">
        <v>43294</v>
      </c>
      <c r="B691" s="20">
        <v>27046.85</v>
      </c>
      <c r="C691" s="20">
        <v>27102.35</v>
      </c>
      <c r="D691" s="20">
        <v>26902.3</v>
      </c>
      <c r="E691">
        <f t="shared" si="20"/>
        <v>55.5</v>
      </c>
      <c r="F691" s="15">
        <f t="shared" si="21"/>
        <v>5.249187935034789E-3</v>
      </c>
    </row>
    <row r="692" spans="1:6" x14ac:dyDescent="0.3">
      <c r="A692" s="26">
        <v>43293</v>
      </c>
      <c r="B692" s="27">
        <v>26937.5</v>
      </c>
      <c r="C692" s="27">
        <v>27164.799999999999</v>
      </c>
      <c r="D692" s="27">
        <v>26936.05</v>
      </c>
      <c r="E692">
        <f t="shared" si="20"/>
        <v>227.29999999999927</v>
      </c>
      <c r="F692" s="15">
        <f t="shared" si="21"/>
        <v>4.934824994934999E-3</v>
      </c>
    </row>
    <row r="693" spans="1:6" x14ac:dyDescent="0.3">
      <c r="A693" s="19">
        <v>43292</v>
      </c>
      <c r="B693" s="20">
        <v>26900.65</v>
      </c>
      <c r="C693" s="20">
        <v>26938.85</v>
      </c>
      <c r="D693" s="20">
        <v>26774.6</v>
      </c>
      <c r="E693">
        <f t="shared" si="20"/>
        <v>38.19999999999709</v>
      </c>
      <c r="F693" s="15">
        <f t="shared" si="21"/>
        <v>2.4809505095074623E-3</v>
      </c>
    </row>
    <row r="694" spans="1:6" x14ac:dyDescent="0.3">
      <c r="A694" s="26">
        <v>43291</v>
      </c>
      <c r="B694" s="27">
        <v>26844.55</v>
      </c>
      <c r="C694" s="27">
        <v>26939.55</v>
      </c>
      <c r="D694" s="27">
        <v>26778.5</v>
      </c>
      <c r="E694">
        <f t="shared" si="20"/>
        <v>95</v>
      </c>
      <c r="F694" s="15">
        <f t="shared" si="21"/>
        <v>4.3886894361796578E-3</v>
      </c>
    </row>
    <row r="695" spans="1:6" x14ac:dyDescent="0.3">
      <c r="A695" s="19">
        <v>43290</v>
      </c>
      <c r="B695" s="20">
        <v>26642.35</v>
      </c>
      <c r="C695" s="20">
        <v>26781.200000000001</v>
      </c>
      <c r="D695" s="20">
        <v>26611.55</v>
      </c>
      <c r="E695">
        <f t="shared" si="20"/>
        <v>138.85000000000218</v>
      </c>
      <c r="F695" s="15">
        <f t="shared" si="21"/>
        <v>6.0760456417640199E-3</v>
      </c>
    </row>
    <row r="696" spans="1:6" x14ac:dyDescent="0.3">
      <c r="A696" s="26">
        <v>43287</v>
      </c>
      <c r="B696" s="27">
        <v>26427.55</v>
      </c>
      <c r="C696" s="27">
        <v>26609.85</v>
      </c>
      <c r="D696" s="27">
        <v>26410</v>
      </c>
      <c r="E696">
        <f t="shared" si="20"/>
        <v>182.29999999999927</v>
      </c>
      <c r="F696" s="15">
        <f t="shared" si="21"/>
        <v>5.6492161523778017E-3</v>
      </c>
    </row>
    <row r="697" spans="1:6" x14ac:dyDescent="0.3">
      <c r="A697" s="19">
        <v>43286</v>
      </c>
      <c r="B697" s="20">
        <v>26481.55</v>
      </c>
      <c r="C697" s="20">
        <v>26598.45</v>
      </c>
      <c r="D697" s="20">
        <v>26415.200000000001</v>
      </c>
      <c r="E697">
        <f t="shared" si="20"/>
        <v>116.90000000000146</v>
      </c>
      <c r="F697" s="15">
        <f t="shared" si="21"/>
        <v>6.6316180462299198E-3</v>
      </c>
    </row>
    <row r="698" spans="1:6" x14ac:dyDescent="0.3">
      <c r="A698" s="26">
        <v>43285</v>
      </c>
      <c r="B698" s="27">
        <v>26249.25</v>
      </c>
      <c r="C698" s="27">
        <v>26480.5</v>
      </c>
      <c r="D698" s="27">
        <v>26132.9</v>
      </c>
      <c r="E698">
        <f t="shared" si="20"/>
        <v>231.25</v>
      </c>
      <c r="F698" s="15">
        <f t="shared" si="21"/>
        <v>6.433588578448766E-3</v>
      </c>
    </row>
    <row r="699" spans="1:6" x14ac:dyDescent="0.3">
      <c r="A699" s="19">
        <v>43284</v>
      </c>
      <c r="B699" s="20">
        <v>26210.1</v>
      </c>
      <c r="C699" s="20">
        <v>26316.1</v>
      </c>
      <c r="D699" s="20">
        <v>26142</v>
      </c>
      <c r="E699">
        <f t="shared" si="20"/>
        <v>106</v>
      </c>
      <c r="F699" s="15">
        <f t="shared" si="21"/>
        <v>2.1458820495022239E-3</v>
      </c>
    </row>
    <row r="700" spans="1:6" x14ac:dyDescent="0.3">
      <c r="A700" s="26">
        <v>43283</v>
      </c>
      <c r="B700" s="27">
        <v>26364.45</v>
      </c>
      <c r="C700" s="27">
        <v>26371.599999999999</v>
      </c>
      <c r="D700" s="27">
        <v>26060.6</v>
      </c>
      <c r="E700">
        <f t="shared" si="20"/>
        <v>7.1499999999978172</v>
      </c>
      <c r="F700" s="15">
        <f t="shared" si="21"/>
        <v>3.0299057109304077E-3</v>
      </c>
    </row>
    <row r="701" spans="1:6" x14ac:dyDescent="0.3">
      <c r="A701" s="19">
        <v>43280</v>
      </c>
      <c r="B701" s="20">
        <v>26312.7</v>
      </c>
      <c r="C701" s="20">
        <v>26465</v>
      </c>
      <c r="D701" s="20">
        <v>26291.35</v>
      </c>
      <c r="E701">
        <f t="shared" si="20"/>
        <v>152.29999999999927</v>
      </c>
      <c r="F701" s="15">
        <f t="shared" si="21"/>
        <v>4.5846102560411408E-3</v>
      </c>
    </row>
    <row r="702" spans="1:6" x14ac:dyDescent="0.3">
      <c r="A702" s="26">
        <v>43279</v>
      </c>
      <c r="B702" s="27">
        <v>26398.1</v>
      </c>
      <c r="C702" s="27">
        <v>26487.85</v>
      </c>
      <c r="D702" s="27">
        <v>26161</v>
      </c>
      <c r="E702">
        <f t="shared" si="20"/>
        <v>89.75</v>
      </c>
      <c r="F702" s="15">
        <f t="shared" si="21"/>
        <v>2.0241355860882242E-3</v>
      </c>
    </row>
    <row r="703" spans="1:6" x14ac:dyDescent="0.3">
      <c r="A703" s="19">
        <v>43278</v>
      </c>
      <c r="B703" s="20">
        <v>26616.3</v>
      </c>
      <c r="C703" s="20">
        <v>26634.3</v>
      </c>
      <c r="D703" s="20">
        <v>26336.5</v>
      </c>
      <c r="E703">
        <f t="shared" si="20"/>
        <v>18</v>
      </c>
      <c r="F703" s="15">
        <f t="shared" si="21"/>
        <v>4.4337466716233998E-3</v>
      </c>
    </row>
    <row r="704" spans="1:6" x14ac:dyDescent="0.3">
      <c r="A704" s="26">
        <v>43277</v>
      </c>
      <c r="B704" s="27">
        <v>26495.65</v>
      </c>
      <c r="C704" s="27">
        <v>26712.6</v>
      </c>
      <c r="D704" s="27">
        <v>26479.65</v>
      </c>
      <c r="E704">
        <f t="shared" si="20"/>
        <v>216.94999999999709</v>
      </c>
      <c r="F704" s="15">
        <f t="shared" si="21"/>
        <v>5.6834024810849008E-3</v>
      </c>
    </row>
    <row r="705" spans="1:6" x14ac:dyDescent="0.3">
      <c r="A705" s="19">
        <v>43276</v>
      </c>
      <c r="B705" s="20">
        <v>26718.15</v>
      </c>
      <c r="C705" s="20">
        <v>26804.9</v>
      </c>
      <c r="D705" s="20">
        <v>26573</v>
      </c>
      <c r="E705">
        <f t="shared" si="20"/>
        <v>86.75</v>
      </c>
      <c r="F705" s="15">
        <f t="shared" si="21"/>
        <v>7.0686768432484202E-3</v>
      </c>
    </row>
    <row r="706" spans="1:6" x14ac:dyDescent="0.3">
      <c r="A706" s="26">
        <v>43273</v>
      </c>
      <c r="B706" s="27">
        <v>26518.400000000001</v>
      </c>
      <c r="C706" s="27">
        <v>26806.55</v>
      </c>
      <c r="D706" s="27">
        <v>26364.25</v>
      </c>
      <c r="E706">
        <f t="shared" ref="E706:E769" si="22">C706-B706</f>
        <v>288.14999999999782</v>
      </c>
      <c r="F706" s="15">
        <f t="shared" si="21"/>
        <v>6.1136485609094154E-3</v>
      </c>
    </row>
    <row r="707" spans="1:6" x14ac:dyDescent="0.3">
      <c r="A707" s="19">
        <v>43272</v>
      </c>
      <c r="B707" s="20">
        <v>26645.3</v>
      </c>
      <c r="C707" s="20">
        <v>26682.95</v>
      </c>
      <c r="D707" s="20">
        <v>26454.95</v>
      </c>
      <c r="E707">
        <f t="shared" si="22"/>
        <v>37.650000000001455</v>
      </c>
      <c r="F707" s="15">
        <f t="shared" ref="F707:F770" si="23">((SUM(E707:E708)/2)/B708)</f>
        <v>5.5460677913941577E-3</v>
      </c>
    </row>
    <row r="708" spans="1:6" x14ac:dyDescent="0.3">
      <c r="A708" s="26">
        <v>43271</v>
      </c>
      <c r="B708" s="27">
        <v>26320.45</v>
      </c>
      <c r="C708" s="27">
        <v>26574.75</v>
      </c>
      <c r="D708" s="27">
        <v>26309.95</v>
      </c>
      <c r="E708">
        <f t="shared" si="22"/>
        <v>254.29999999999927</v>
      </c>
      <c r="F708" s="15">
        <f t="shared" si="23"/>
        <v>4.8075287071660967E-3</v>
      </c>
    </row>
    <row r="709" spans="1:6" x14ac:dyDescent="0.3">
      <c r="A709" s="19">
        <v>43270</v>
      </c>
      <c r="B709" s="20">
        <v>26448.1</v>
      </c>
      <c r="C709" s="20">
        <v>26448.1</v>
      </c>
      <c r="D709" s="20">
        <v>26224.75</v>
      </c>
      <c r="E709">
        <f t="shared" si="22"/>
        <v>0</v>
      </c>
      <c r="F709" s="15">
        <f t="shared" si="23"/>
        <v>6.2773452123899534E-4</v>
      </c>
    </row>
    <row r="710" spans="1:6" x14ac:dyDescent="0.3">
      <c r="A710" s="26">
        <v>43269</v>
      </c>
      <c r="B710" s="27">
        <v>26444.3</v>
      </c>
      <c r="C710" s="27">
        <v>26477.5</v>
      </c>
      <c r="D710" s="27">
        <v>26322.45</v>
      </c>
      <c r="E710">
        <f t="shared" si="22"/>
        <v>33.200000000000728</v>
      </c>
      <c r="F710" s="15">
        <f t="shared" si="23"/>
        <v>1.9970807544779012E-3</v>
      </c>
    </row>
    <row r="711" spans="1:6" x14ac:dyDescent="0.3">
      <c r="A711" s="19">
        <v>43266</v>
      </c>
      <c r="B711" s="20">
        <v>26513.7</v>
      </c>
      <c r="C711" s="20">
        <v>26586.400000000001</v>
      </c>
      <c r="D711" s="20">
        <v>26344.95</v>
      </c>
      <c r="E711">
        <f t="shared" si="22"/>
        <v>72.700000000000728</v>
      </c>
      <c r="F711" s="15">
        <f t="shared" si="23"/>
        <v>1.5716416844842695E-3</v>
      </c>
    </row>
    <row r="712" spans="1:6" x14ac:dyDescent="0.3">
      <c r="A712" s="26">
        <v>43265</v>
      </c>
      <c r="B712" s="27">
        <v>26612.3</v>
      </c>
      <c r="C712" s="27">
        <v>26623.25</v>
      </c>
      <c r="D712" s="27">
        <v>26503.1</v>
      </c>
      <c r="E712">
        <f t="shared" si="22"/>
        <v>10.950000000000728</v>
      </c>
      <c r="F712" s="15">
        <f t="shared" si="23"/>
        <v>1.0188253477010608E-3</v>
      </c>
    </row>
    <row r="713" spans="1:6" x14ac:dyDescent="0.3">
      <c r="A713" s="19">
        <v>43264</v>
      </c>
      <c r="B713" s="20">
        <v>26721.95</v>
      </c>
      <c r="C713" s="20">
        <v>26765.45</v>
      </c>
      <c r="D713" s="20">
        <v>26598.2</v>
      </c>
      <c r="E713">
        <f t="shared" si="22"/>
        <v>43.5</v>
      </c>
      <c r="F713" s="15">
        <f t="shared" si="23"/>
        <v>2.5097302628112402E-3</v>
      </c>
    </row>
    <row r="714" spans="1:6" x14ac:dyDescent="0.3">
      <c r="A714" s="26">
        <v>43263</v>
      </c>
      <c r="B714" s="27">
        <v>26566.6</v>
      </c>
      <c r="C714" s="27">
        <v>26656.45</v>
      </c>
      <c r="D714" s="27">
        <v>26449.85</v>
      </c>
      <c r="E714">
        <f t="shared" si="22"/>
        <v>89.850000000002183</v>
      </c>
      <c r="F714" s="15">
        <f t="shared" si="23"/>
        <v>5.0928863907650276E-3</v>
      </c>
    </row>
    <row r="715" spans="1:6" x14ac:dyDescent="0.3">
      <c r="A715" s="19">
        <v>43262</v>
      </c>
      <c r="B715" s="20">
        <v>26473.200000000001</v>
      </c>
      <c r="C715" s="20">
        <v>26653</v>
      </c>
      <c r="D715" s="20">
        <v>26421.95</v>
      </c>
      <c r="E715">
        <f t="shared" si="22"/>
        <v>179.79999999999927</v>
      </c>
      <c r="F715" s="15">
        <f t="shared" si="23"/>
        <v>3.8467716788403799E-3</v>
      </c>
    </row>
    <row r="716" spans="1:6" x14ac:dyDescent="0.3">
      <c r="A716" s="26">
        <v>43259</v>
      </c>
      <c r="B716" s="27">
        <v>26457.25</v>
      </c>
      <c r="C716" s="27">
        <v>26481</v>
      </c>
      <c r="D716" s="27">
        <v>26284.2</v>
      </c>
      <c r="E716">
        <f t="shared" si="22"/>
        <v>23.75</v>
      </c>
      <c r="F716" s="15">
        <f t="shared" si="23"/>
        <v>4.0023779110126998E-3</v>
      </c>
    </row>
    <row r="717" spans="1:6" x14ac:dyDescent="0.3">
      <c r="A717" s="19">
        <v>43258</v>
      </c>
      <c r="B717" s="20">
        <v>26577.95</v>
      </c>
      <c r="C717" s="20">
        <v>26766.95</v>
      </c>
      <c r="D717" s="20">
        <v>26483.9</v>
      </c>
      <c r="E717">
        <f t="shared" si="22"/>
        <v>189</v>
      </c>
      <c r="F717" s="15">
        <f t="shared" si="23"/>
        <v>6.6109818821406263E-3</v>
      </c>
    </row>
    <row r="718" spans="1:6" x14ac:dyDescent="0.3">
      <c r="A718" s="26">
        <v>43257</v>
      </c>
      <c r="B718" s="27">
        <v>26266.9</v>
      </c>
      <c r="C718" s="27">
        <v>26425.200000000001</v>
      </c>
      <c r="D718" s="27">
        <v>26147.8</v>
      </c>
      <c r="E718">
        <f t="shared" si="22"/>
        <v>158.29999999999927</v>
      </c>
      <c r="F718" s="15">
        <f t="shared" si="23"/>
        <v>4.5253779080836297E-3</v>
      </c>
    </row>
    <row r="719" spans="1:6" x14ac:dyDescent="0.3">
      <c r="A719" s="19">
        <v>43256</v>
      </c>
      <c r="B719" s="20">
        <v>26263</v>
      </c>
      <c r="C719" s="20">
        <v>26342.400000000001</v>
      </c>
      <c r="D719" s="20">
        <v>26069.55</v>
      </c>
      <c r="E719">
        <f t="shared" si="22"/>
        <v>79.400000000001455</v>
      </c>
      <c r="F719" s="15">
        <f t="shared" si="23"/>
        <v>1.910360165336353E-3</v>
      </c>
    </row>
    <row r="720" spans="1:6" x14ac:dyDescent="0.3">
      <c r="A720" s="26">
        <v>43255</v>
      </c>
      <c r="B720" s="27">
        <v>27023.7</v>
      </c>
      <c r="C720" s="27">
        <v>27047.55</v>
      </c>
      <c r="D720" s="27">
        <v>26205.9</v>
      </c>
      <c r="E720">
        <f t="shared" si="22"/>
        <v>23.849999999998545</v>
      </c>
      <c r="F720" s="15">
        <f t="shared" si="23"/>
        <v>1.9925018763886459E-3</v>
      </c>
    </row>
    <row r="721" spans="1:6" x14ac:dyDescent="0.3">
      <c r="A721" s="19">
        <v>43252</v>
      </c>
      <c r="B721" s="20">
        <v>26913.4</v>
      </c>
      <c r="C721" s="20">
        <v>26996.799999999999</v>
      </c>
      <c r="D721" s="20">
        <v>26658.55</v>
      </c>
      <c r="E721">
        <f t="shared" si="22"/>
        <v>83.399999999997817</v>
      </c>
      <c r="F721" s="15">
        <f t="shared" si="23"/>
        <v>1.2429946966562551E-2</v>
      </c>
    </row>
    <row r="722" spans="1:6" x14ac:dyDescent="0.3">
      <c r="A722" s="26">
        <v>43251</v>
      </c>
      <c r="B722" s="27">
        <v>26587</v>
      </c>
      <c r="C722" s="27">
        <v>27164.55</v>
      </c>
      <c r="D722" s="27">
        <v>26354.55</v>
      </c>
      <c r="E722">
        <f t="shared" si="22"/>
        <v>577.54999999999927</v>
      </c>
      <c r="F722" s="15">
        <f t="shared" si="23"/>
        <v>1.810874849749804E-2</v>
      </c>
    </row>
    <row r="723" spans="1:6" x14ac:dyDescent="0.3">
      <c r="A723" s="19">
        <v>43250</v>
      </c>
      <c r="B723" s="20">
        <v>26039.9</v>
      </c>
      <c r="C723" s="20">
        <v>26405.45</v>
      </c>
      <c r="D723" s="20">
        <v>25980.85</v>
      </c>
      <c r="E723">
        <f t="shared" si="22"/>
        <v>365.54999999999927</v>
      </c>
      <c r="F723" s="15">
        <f t="shared" si="23"/>
        <v>6.9493455287995562E-3</v>
      </c>
    </row>
    <row r="724" spans="1:6" x14ac:dyDescent="0.3">
      <c r="A724" s="26">
        <v>43249</v>
      </c>
      <c r="B724" s="27">
        <v>26567.25</v>
      </c>
      <c r="C724" s="27">
        <v>26570.95</v>
      </c>
      <c r="D724" s="27">
        <v>26221.1</v>
      </c>
      <c r="E724">
        <f t="shared" si="22"/>
        <v>3.7000000000007276</v>
      </c>
      <c r="F724" s="15">
        <f t="shared" si="23"/>
        <v>8.0957262096521265E-3</v>
      </c>
    </row>
    <row r="725" spans="1:6" x14ac:dyDescent="0.3">
      <c r="A725" s="19">
        <v>43248</v>
      </c>
      <c r="B725" s="20">
        <v>26291.65</v>
      </c>
      <c r="C725" s="20">
        <v>26713.65</v>
      </c>
      <c r="D725" s="20">
        <v>26273.9</v>
      </c>
      <c r="E725">
        <f t="shared" si="22"/>
        <v>422</v>
      </c>
      <c r="F725" s="15">
        <f t="shared" si="23"/>
        <v>1.3058781781388152E-2</v>
      </c>
    </row>
    <row r="726" spans="1:6" x14ac:dyDescent="0.3">
      <c r="A726" s="26">
        <v>43245</v>
      </c>
      <c r="B726" s="27">
        <v>26066.75</v>
      </c>
      <c r="C726" s="27">
        <v>26325.55</v>
      </c>
      <c r="D726" s="27">
        <v>26031.45</v>
      </c>
      <c r="E726">
        <f t="shared" si="22"/>
        <v>258.79999999999927</v>
      </c>
      <c r="F726" s="15">
        <f t="shared" si="23"/>
        <v>1.183770103681926E-2</v>
      </c>
    </row>
    <row r="727" spans="1:6" x14ac:dyDescent="0.3">
      <c r="A727" s="19">
        <v>43244</v>
      </c>
      <c r="B727" s="20">
        <v>25722.9</v>
      </c>
      <c r="C727" s="20">
        <v>26073.1</v>
      </c>
      <c r="D727" s="20">
        <v>25658.400000000001</v>
      </c>
      <c r="E727">
        <f t="shared" si="22"/>
        <v>350.19999999999709</v>
      </c>
      <c r="F727" s="15">
        <f t="shared" si="23"/>
        <v>1.0245093180497451E-2</v>
      </c>
    </row>
    <row r="728" spans="1:6" x14ac:dyDescent="0.3">
      <c r="A728" s="26">
        <v>43243</v>
      </c>
      <c r="B728" s="27">
        <v>25726.95</v>
      </c>
      <c r="C728" s="27">
        <v>25903.9</v>
      </c>
      <c r="D728" s="27">
        <v>25622.15</v>
      </c>
      <c r="E728">
        <f t="shared" si="22"/>
        <v>176.95000000000073</v>
      </c>
      <c r="F728" s="15">
        <f t="shared" si="23"/>
        <v>6.6397726942136357E-3</v>
      </c>
    </row>
    <row r="729" spans="1:6" x14ac:dyDescent="0.3">
      <c r="A729" s="19">
        <v>43242</v>
      </c>
      <c r="B729" s="20">
        <v>25780.25</v>
      </c>
      <c r="C729" s="20">
        <v>25945.65</v>
      </c>
      <c r="D729" s="20">
        <v>25701.35</v>
      </c>
      <c r="E729">
        <f t="shared" si="22"/>
        <v>165.40000000000146</v>
      </c>
      <c r="F729" s="15">
        <f t="shared" si="23"/>
        <v>4.1251081003171224E-3</v>
      </c>
    </row>
    <row r="730" spans="1:6" x14ac:dyDescent="0.3">
      <c r="A730" s="26">
        <v>43241</v>
      </c>
      <c r="B730" s="27">
        <v>26017.5</v>
      </c>
      <c r="C730" s="27">
        <v>26066.75</v>
      </c>
      <c r="D730" s="27">
        <v>25685.35</v>
      </c>
      <c r="E730">
        <f t="shared" si="22"/>
        <v>49.25</v>
      </c>
      <c r="F730" s="15">
        <f t="shared" si="23"/>
        <v>1.0691396163777485E-3</v>
      </c>
    </row>
    <row r="731" spans="1:6" x14ac:dyDescent="0.3">
      <c r="A731" s="19">
        <v>43238</v>
      </c>
      <c r="B731" s="20">
        <v>26025.599999999999</v>
      </c>
      <c r="C731" s="20">
        <v>26032</v>
      </c>
      <c r="D731" s="20">
        <v>25839</v>
      </c>
      <c r="E731">
        <f t="shared" si="22"/>
        <v>6.4000000000014552</v>
      </c>
      <c r="F731" s="15">
        <f t="shared" si="23"/>
        <v>1.0816446335178323E-3</v>
      </c>
    </row>
    <row r="732" spans="1:6" x14ac:dyDescent="0.3">
      <c r="A732" s="26">
        <v>43237</v>
      </c>
      <c r="B732" s="27">
        <v>26233.200000000001</v>
      </c>
      <c r="C732" s="27">
        <v>26283.55</v>
      </c>
      <c r="D732" s="27">
        <v>26012</v>
      </c>
      <c r="E732">
        <f t="shared" si="22"/>
        <v>50.349999999998545</v>
      </c>
      <c r="F732" s="15">
        <f t="shared" si="23"/>
        <v>3.9846817679158137E-3</v>
      </c>
    </row>
    <row r="733" spans="1:6" x14ac:dyDescent="0.3">
      <c r="A733" s="19">
        <v>43236</v>
      </c>
      <c r="B733" s="20">
        <v>26269.35</v>
      </c>
      <c r="C733" s="20">
        <v>26428.35</v>
      </c>
      <c r="D733" s="20">
        <v>26102.15</v>
      </c>
      <c r="E733">
        <f t="shared" si="22"/>
        <v>159</v>
      </c>
      <c r="F733" s="15">
        <f t="shared" si="23"/>
        <v>1.2005140611966789E-2</v>
      </c>
    </row>
    <row r="734" spans="1:6" x14ac:dyDescent="0.3">
      <c r="A734" s="26">
        <v>43235</v>
      </c>
      <c r="B734" s="27">
        <v>26494.9</v>
      </c>
      <c r="C734" s="27">
        <v>26972.05</v>
      </c>
      <c r="D734" s="27">
        <v>26407.3</v>
      </c>
      <c r="E734">
        <f t="shared" si="22"/>
        <v>477.14999999999782</v>
      </c>
      <c r="F734" s="15">
        <f t="shared" si="23"/>
        <v>1.2083190522809574E-2</v>
      </c>
    </row>
    <row r="735" spans="1:6" x14ac:dyDescent="0.3">
      <c r="A735" s="19">
        <v>43234</v>
      </c>
      <c r="B735" s="20">
        <v>26404.45</v>
      </c>
      <c r="C735" s="20">
        <v>26565.4</v>
      </c>
      <c r="D735" s="20">
        <v>26338.05</v>
      </c>
      <c r="E735">
        <f t="shared" si="22"/>
        <v>160.95000000000073</v>
      </c>
      <c r="F735" s="15">
        <f t="shared" si="23"/>
        <v>8.1092852749133672E-3</v>
      </c>
    </row>
    <row r="736" spans="1:6" x14ac:dyDescent="0.3">
      <c r="A736" s="26">
        <v>43231</v>
      </c>
      <c r="B736" s="27">
        <v>26173.7</v>
      </c>
      <c r="C736" s="27">
        <v>26437.25</v>
      </c>
      <c r="D736" s="27">
        <v>26099.85</v>
      </c>
      <c r="E736">
        <f t="shared" si="22"/>
        <v>263.54999999999927</v>
      </c>
      <c r="F736" s="15">
        <f t="shared" si="23"/>
        <v>5.9858255041749572E-3</v>
      </c>
    </row>
    <row r="737" spans="1:6" x14ac:dyDescent="0.3">
      <c r="A737" s="19">
        <v>43230</v>
      </c>
      <c r="B737" s="20">
        <v>26216.1</v>
      </c>
      <c r="C737" s="20">
        <v>26266.400000000001</v>
      </c>
      <c r="D737" s="20">
        <v>26057.200000000001</v>
      </c>
      <c r="E737">
        <f t="shared" si="22"/>
        <v>50.30000000000291</v>
      </c>
      <c r="F737" s="15">
        <f t="shared" si="23"/>
        <v>5.1696738122449194E-3</v>
      </c>
    </row>
    <row r="738" spans="1:6" x14ac:dyDescent="0.3">
      <c r="A738" s="26">
        <v>43229</v>
      </c>
      <c r="B738" s="27">
        <v>25988.1</v>
      </c>
      <c r="C738" s="27">
        <v>26206.5</v>
      </c>
      <c r="D738" s="27">
        <v>25946.3</v>
      </c>
      <c r="E738">
        <f t="shared" si="22"/>
        <v>218.40000000000146</v>
      </c>
      <c r="F738" s="15">
        <f t="shared" si="23"/>
        <v>4.9953689765534059E-3</v>
      </c>
    </row>
    <row r="739" spans="1:6" x14ac:dyDescent="0.3">
      <c r="A739" s="19">
        <v>43228</v>
      </c>
      <c r="B739" s="20">
        <v>26074.15</v>
      </c>
      <c r="C739" s="20">
        <v>26116.25</v>
      </c>
      <c r="D739" s="20">
        <v>25954.6</v>
      </c>
      <c r="E739">
        <f t="shared" si="22"/>
        <v>42.099999999998545</v>
      </c>
      <c r="F739" s="15">
        <f t="shared" si="23"/>
        <v>5.4398520033104242E-3</v>
      </c>
    </row>
    <row r="740" spans="1:6" x14ac:dyDescent="0.3">
      <c r="A740" s="26">
        <v>43227</v>
      </c>
      <c r="B740" s="27">
        <v>25676.25</v>
      </c>
      <c r="C740" s="27">
        <v>25913.5</v>
      </c>
      <c r="D740" s="27">
        <v>25675.15</v>
      </c>
      <c r="E740">
        <f t="shared" si="22"/>
        <v>237.25</v>
      </c>
      <c r="F740" s="15">
        <f t="shared" si="23"/>
        <v>5.5662191843884904E-3</v>
      </c>
    </row>
    <row r="741" spans="1:6" x14ac:dyDescent="0.3">
      <c r="A741" s="19">
        <v>43224</v>
      </c>
      <c r="B741" s="20">
        <v>25632.3</v>
      </c>
      <c r="C741" s="20">
        <v>25680.400000000001</v>
      </c>
      <c r="D741" s="20">
        <v>25537.7</v>
      </c>
      <c r="E741">
        <f t="shared" si="22"/>
        <v>48.100000000002183</v>
      </c>
      <c r="F741" s="15">
        <f t="shared" si="23"/>
        <v>3.0070964736827969E-3</v>
      </c>
    </row>
    <row r="742" spans="1:6" x14ac:dyDescent="0.3">
      <c r="A742" s="26">
        <v>43223</v>
      </c>
      <c r="B742" s="27">
        <v>25547.9</v>
      </c>
      <c r="C742" s="27">
        <v>25653.45</v>
      </c>
      <c r="D742" s="27">
        <v>25469.05</v>
      </c>
      <c r="E742">
        <f t="shared" si="22"/>
        <v>105.54999999999927</v>
      </c>
      <c r="F742" s="15">
        <f t="shared" si="23"/>
        <v>4.2029441110944055E-3</v>
      </c>
    </row>
    <row r="743" spans="1:6" x14ac:dyDescent="0.3">
      <c r="A743" s="19">
        <v>43222</v>
      </c>
      <c r="B743" s="20">
        <v>25607.05</v>
      </c>
      <c r="C743" s="20">
        <v>25716.75</v>
      </c>
      <c r="D743" s="20">
        <v>25499.35</v>
      </c>
      <c r="E743">
        <f t="shared" si="22"/>
        <v>109.70000000000073</v>
      </c>
      <c r="F743" s="15">
        <f t="shared" si="23"/>
        <v>4.6498353285484642E-3</v>
      </c>
    </row>
    <row r="744" spans="1:6" x14ac:dyDescent="0.3">
      <c r="A744" s="26">
        <v>43220</v>
      </c>
      <c r="B744" s="27">
        <v>25490.15</v>
      </c>
      <c r="C744" s="27">
        <v>25617.5</v>
      </c>
      <c r="D744" s="27">
        <v>25464.799999999999</v>
      </c>
      <c r="E744">
        <f t="shared" si="22"/>
        <v>127.34999999999854</v>
      </c>
      <c r="F744" s="15">
        <f t="shared" si="23"/>
        <v>1.0761022207218036E-2</v>
      </c>
    </row>
    <row r="745" spans="1:6" x14ac:dyDescent="0.3">
      <c r="A745" s="19">
        <v>43217</v>
      </c>
      <c r="B745" s="20">
        <v>25030.15</v>
      </c>
      <c r="C745" s="20">
        <v>25441.5</v>
      </c>
      <c r="D745" s="20">
        <v>25029.65</v>
      </c>
      <c r="E745">
        <f t="shared" si="22"/>
        <v>411.34999999999854</v>
      </c>
      <c r="F745" s="15">
        <f t="shared" si="23"/>
        <v>1.2929264049739819E-2</v>
      </c>
    </row>
    <row r="746" spans="1:6" x14ac:dyDescent="0.3">
      <c r="A746" s="26">
        <v>43216</v>
      </c>
      <c r="B746" s="27">
        <v>24833.200000000001</v>
      </c>
      <c r="C746" s="27">
        <v>25064</v>
      </c>
      <c r="D746" s="27">
        <v>24753.4</v>
      </c>
      <c r="E746">
        <f t="shared" si="22"/>
        <v>230.79999999999927</v>
      </c>
      <c r="F746" s="15">
        <f t="shared" si="23"/>
        <v>4.6172189458016768E-3</v>
      </c>
    </row>
    <row r="747" spans="1:6" x14ac:dyDescent="0.3">
      <c r="A747" s="19">
        <v>43215</v>
      </c>
      <c r="B747" s="20">
        <v>24993.4</v>
      </c>
      <c r="C747" s="20">
        <v>24993.4</v>
      </c>
      <c r="D747" s="20">
        <v>24734.6</v>
      </c>
      <c r="E747">
        <f t="shared" si="22"/>
        <v>0</v>
      </c>
      <c r="F747" s="15">
        <f t="shared" si="23"/>
        <v>3.0283675447097171E-3</v>
      </c>
    </row>
    <row r="748" spans="1:6" x14ac:dyDescent="0.3">
      <c r="A748" s="26">
        <v>43214</v>
      </c>
      <c r="B748" s="27">
        <v>24972.2</v>
      </c>
      <c r="C748" s="27">
        <v>25123.45</v>
      </c>
      <c r="D748" s="27">
        <v>24955</v>
      </c>
      <c r="E748">
        <f t="shared" si="22"/>
        <v>151.25</v>
      </c>
      <c r="F748" s="15">
        <f t="shared" si="23"/>
        <v>3.3891205042788186E-3</v>
      </c>
    </row>
    <row r="749" spans="1:6" x14ac:dyDescent="0.3">
      <c r="A749" s="19">
        <v>43213</v>
      </c>
      <c r="B749" s="20">
        <v>25065.5</v>
      </c>
      <c r="C749" s="20">
        <v>25084.15</v>
      </c>
      <c r="D749" s="20">
        <v>24466.1</v>
      </c>
      <c r="E749">
        <f t="shared" si="22"/>
        <v>18.650000000001455</v>
      </c>
      <c r="F749" s="15">
        <f t="shared" si="23"/>
        <v>3.7111769107091741E-4</v>
      </c>
    </row>
    <row r="750" spans="1:6" x14ac:dyDescent="0.3">
      <c r="A750" s="26">
        <v>43210</v>
      </c>
      <c r="B750" s="27">
        <v>25126.799999999999</v>
      </c>
      <c r="C750" s="27">
        <v>25126.799999999999</v>
      </c>
      <c r="D750" s="27">
        <v>24839.3</v>
      </c>
      <c r="E750">
        <f t="shared" si="22"/>
        <v>0</v>
      </c>
      <c r="F750" s="15">
        <f t="shared" si="23"/>
        <v>1.6860763812408031E-5</v>
      </c>
    </row>
    <row r="751" spans="1:6" x14ac:dyDescent="0.3">
      <c r="A751" s="19">
        <v>43209</v>
      </c>
      <c r="B751" s="20">
        <v>25206.45</v>
      </c>
      <c r="C751" s="20">
        <v>25207.3</v>
      </c>
      <c r="D751" s="20">
        <v>25049.7</v>
      </c>
      <c r="E751">
        <f t="shared" si="22"/>
        <v>0.84999999999854481</v>
      </c>
      <c r="F751" s="15">
        <f t="shared" si="23"/>
        <v>1.6714680405449867E-5</v>
      </c>
    </row>
    <row r="752" spans="1:6" x14ac:dyDescent="0.3">
      <c r="A752" s="26">
        <v>43208</v>
      </c>
      <c r="B752" s="27">
        <v>25426.75</v>
      </c>
      <c r="C752" s="27">
        <v>25426.75</v>
      </c>
      <c r="D752" s="27">
        <v>25058.75</v>
      </c>
      <c r="E752">
        <f t="shared" si="22"/>
        <v>0</v>
      </c>
      <c r="F752" s="15">
        <f t="shared" si="23"/>
        <v>3.7031565470033531E-4</v>
      </c>
    </row>
    <row r="753" spans="1:6" x14ac:dyDescent="0.3">
      <c r="A753" s="19">
        <v>43207</v>
      </c>
      <c r="B753" s="20">
        <v>25383.75</v>
      </c>
      <c r="C753" s="20">
        <v>25402.55</v>
      </c>
      <c r="D753" s="20">
        <v>25224</v>
      </c>
      <c r="E753">
        <f t="shared" si="22"/>
        <v>18.799999999999272</v>
      </c>
      <c r="F753" s="15">
        <f t="shared" si="23"/>
        <v>5.686326105070947E-3</v>
      </c>
    </row>
    <row r="754" spans="1:6" x14ac:dyDescent="0.3">
      <c r="A754" s="26">
        <v>43206</v>
      </c>
      <c r="B754" s="27">
        <v>25082.1</v>
      </c>
      <c r="C754" s="27">
        <v>25348.55</v>
      </c>
      <c r="D754" s="27">
        <v>25067.35</v>
      </c>
      <c r="E754">
        <f t="shared" si="22"/>
        <v>266.45000000000073</v>
      </c>
      <c r="F754" s="15">
        <f t="shared" si="23"/>
        <v>8.6788049755047812E-3</v>
      </c>
    </row>
    <row r="755" spans="1:6" x14ac:dyDescent="0.3">
      <c r="A755" s="19">
        <v>43203</v>
      </c>
      <c r="B755" s="20">
        <v>25239.65</v>
      </c>
      <c r="C755" s="20">
        <v>25411.3</v>
      </c>
      <c r="D755" s="20">
        <v>25076.85</v>
      </c>
      <c r="E755">
        <f t="shared" si="22"/>
        <v>171.64999999999782</v>
      </c>
      <c r="F755" s="15">
        <f t="shared" si="23"/>
        <v>6.7701749418786934E-3</v>
      </c>
    </row>
    <row r="756" spans="1:6" x14ac:dyDescent="0.3">
      <c r="A756" s="26">
        <v>43202</v>
      </c>
      <c r="B756" s="27">
        <v>25076.9</v>
      </c>
      <c r="C756" s="27">
        <v>25244.799999999999</v>
      </c>
      <c r="D756" s="27">
        <v>24969.4</v>
      </c>
      <c r="E756">
        <f t="shared" si="22"/>
        <v>167.89999999999782</v>
      </c>
      <c r="F756" s="15">
        <f t="shared" si="23"/>
        <v>3.5041976954840012E-3</v>
      </c>
    </row>
    <row r="757" spans="1:6" x14ac:dyDescent="0.3">
      <c r="A757" s="19">
        <v>43201</v>
      </c>
      <c r="B757" s="20">
        <v>25198.35</v>
      </c>
      <c r="C757" s="20">
        <v>25207.05</v>
      </c>
      <c r="D757" s="20">
        <v>24950.3</v>
      </c>
      <c r="E757">
        <f t="shared" si="22"/>
        <v>8.7000000000007276</v>
      </c>
      <c r="F757" s="15">
        <f t="shared" si="23"/>
        <v>2.6835124992049576E-3</v>
      </c>
    </row>
    <row r="758" spans="1:6" x14ac:dyDescent="0.3">
      <c r="A758" s="26">
        <v>43200</v>
      </c>
      <c r="B758" s="27">
        <v>25153.599999999999</v>
      </c>
      <c r="C758" s="27">
        <v>25279.9</v>
      </c>
      <c r="D758" s="27">
        <v>25120.2</v>
      </c>
      <c r="E758">
        <f t="shared" si="22"/>
        <v>126.30000000000291</v>
      </c>
      <c r="F758" s="15">
        <f t="shared" si="23"/>
        <v>8.6583483742709005E-3</v>
      </c>
    </row>
    <row r="759" spans="1:6" x14ac:dyDescent="0.3">
      <c r="A759" s="19">
        <v>43199</v>
      </c>
      <c r="B759" s="20">
        <v>24848.85</v>
      </c>
      <c r="C759" s="20">
        <v>25152.85</v>
      </c>
      <c r="D759" s="20">
        <v>24828</v>
      </c>
      <c r="E759">
        <f t="shared" si="22"/>
        <v>304</v>
      </c>
      <c r="F759" s="15">
        <f t="shared" si="23"/>
        <v>9.308271799518493E-3</v>
      </c>
    </row>
    <row r="760" spans="1:6" x14ac:dyDescent="0.3">
      <c r="A760" s="26">
        <v>43196</v>
      </c>
      <c r="B760" s="27">
        <v>24776.35</v>
      </c>
      <c r="C760" s="27">
        <v>24933.599999999999</v>
      </c>
      <c r="D760" s="27">
        <v>24626.400000000001</v>
      </c>
      <c r="E760">
        <f t="shared" si="22"/>
        <v>157.25</v>
      </c>
      <c r="F760" s="15">
        <f t="shared" si="23"/>
        <v>1.2045772706496779E-2</v>
      </c>
    </row>
    <row r="761" spans="1:6" x14ac:dyDescent="0.3">
      <c r="A761" s="19">
        <v>43195</v>
      </c>
      <c r="B761" s="20">
        <v>24394.45</v>
      </c>
      <c r="C761" s="20">
        <v>24824.9</v>
      </c>
      <c r="D761" s="20">
        <v>24380.85</v>
      </c>
      <c r="E761">
        <f t="shared" si="22"/>
        <v>430.45000000000073</v>
      </c>
      <c r="F761" s="15">
        <f t="shared" si="23"/>
        <v>1.2126313641465157E-2</v>
      </c>
    </row>
    <row r="762" spans="1:6" x14ac:dyDescent="0.3">
      <c r="A762" s="26">
        <v>43194</v>
      </c>
      <c r="B762" s="27">
        <v>24502.5</v>
      </c>
      <c r="C762" s="27">
        <v>24666.3</v>
      </c>
      <c r="D762" s="27">
        <v>24087.8</v>
      </c>
      <c r="E762">
        <f t="shared" si="22"/>
        <v>163.79999999999927</v>
      </c>
      <c r="F762" s="15">
        <f t="shared" si="23"/>
        <v>8.5615345498116918E-3</v>
      </c>
    </row>
    <row r="763" spans="1:6" x14ac:dyDescent="0.3">
      <c r="A763" s="19">
        <v>43193</v>
      </c>
      <c r="B763" s="20">
        <v>24285.95</v>
      </c>
      <c r="C763" s="20">
        <v>24538</v>
      </c>
      <c r="D763" s="20">
        <v>24254.35</v>
      </c>
      <c r="E763">
        <f t="shared" si="22"/>
        <v>252.04999999999927</v>
      </c>
      <c r="F763" s="15">
        <f t="shared" si="23"/>
        <v>8.0418722006630576E-3</v>
      </c>
    </row>
    <row r="764" spans="1:6" x14ac:dyDescent="0.3">
      <c r="A764" s="26">
        <v>43192</v>
      </c>
      <c r="B764" s="27">
        <v>24235.65</v>
      </c>
      <c r="C764" s="27">
        <v>24373.4</v>
      </c>
      <c r="D764" s="27">
        <v>24062.95</v>
      </c>
      <c r="E764">
        <f t="shared" si="22"/>
        <v>137.75</v>
      </c>
      <c r="F764" s="15">
        <f t="shared" si="23"/>
        <v>4.0998785983250687E-3</v>
      </c>
    </row>
    <row r="765" spans="1:6" x14ac:dyDescent="0.3">
      <c r="A765" s="19">
        <v>43187</v>
      </c>
      <c r="B765" s="20">
        <v>24299.5</v>
      </c>
      <c r="C765" s="20">
        <v>24361</v>
      </c>
      <c r="D765" s="20">
        <v>24203.4</v>
      </c>
      <c r="E765">
        <f t="shared" si="22"/>
        <v>61.5</v>
      </c>
      <c r="F765" s="15">
        <f t="shared" si="23"/>
        <v>3.3211867324687097E-3</v>
      </c>
    </row>
    <row r="766" spans="1:6" x14ac:dyDescent="0.3">
      <c r="A766" s="26">
        <v>43186</v>
      </c>
      <c r="B766" s="27">
        <v>24396.400000000001</v>
      </c>
      <c r="C766" s="27">
        <v>24496.95</v>
      </c>
      <c r="D766" s="27">
        <v>24266.400000000001</v>
      </c>
      <c r="E766">
        <f t="shared" si="22"/>
        <v>100.54999999999927</v>
      </c>
      <c r="F766" s="15">
        <f t="shared" si="23"/>
        <v>1.5127835809232546E-2</v>
      </c>
    </row>
    <row r="767" spans="1:6" x14ac:dyDescent="0.3">
      <c r="A767" s="19">
        <v>43185</v>
      </c>
      <c r="B767" s="20">
        <v>23674.9</v>
      </c>
      <c r="C767" s="20">
        <v>24290.65</v>
      </c>
      <c r="D767" s="20">
        <v>23657.05</v>
      </c>
      <c r="E767">
        <f t="shared" si="22"/>
        <v>615.75</v>
      </c>
      <c r="F767" s="15">
        <f t="shared" si="23"/>
        <v>1.3167603155684158E-2</v>
      </c>
    </row>
    <row r="768" spans="1:6" x14ac:dyDescent="0.3">
      <c r="A768" s="26">
        <v>43182</v>
      </c>
      <c r="B768" s="27">
        <v>23785.65</v>
      </c>
      <c r="C768" s="27">
        <v>23796.3</v>
      </c>
      <c r="D768" s="27">
        <v>23605.599999999999</v>
      </c>
      <c r="E768">
        <f t="shared" si="22"/>
        <v>10.649999999997817</v>
      </c>
      <c r="F768" s="15">
        <f t="shared" si="23"/>
        <v>1.4864171162683002E-3</v>
      </c>
    </row>
    <row r="769" spans="1:6" x14ac:dyDescent="0.3">
      <c r="A769" s="19">
        <v>43181</v>
      </c>
      <c r="B769" s="20">
        <v>24252.95</v>
      </c>
      <c r="C769" s="20">
        <v>24314.400000000001</v>
      </c>
      <c r="D769" s="20">
        <v>24094.85</v>
      </c>
      <c r="E769">
        <f t="shared" si="22"/>
        <v>61.450000000000728</v>
      </c>
      <c r="F769" s="15">
        <f t="shared" si="23"/>
        <v>3.9023808838821077E-3</v>
      </c>
    </row>
    <row r="770" spans="1:6" x14ac:dyDescent="0.3">
      <c r="A770" s="26">
        <v>43180</v>
      </c>
      <c r="B770" s="27">
        <v>24331.3</v>
      </c>
      <c r="C770" s="27">
        <v>24459.75</v>
      </c>
      <c r="D770" s="27">
        <v>24208.65</v>
      </c>
      <c r="E770">
        <f t="shared" ref="E770:E833" si="24">C770-B770</f>
        <v>128.45000000000073</v>
      </c>
      <c r="F770" s="15">
        <f t="shared" si="23"/>
        <v>7.2543035847841206E-3</v>
      </c>
    </row>
    <row r="771" spans="1:6" x14ac:dyDescent="0.3">
      <c r="A771" s="19">
        <v>43179</v>
      </c>
      <c r="B771" s="20">
        <v>24133.95</v>
      </c>
      <c r="C771" s="20">
        <v>24355.65</v>
      </c>
      <c r="D771" s="20">
        <v>24082.95</v>
      </c>
      <c r="E771">
        <f t="shared" si="24"/>
        <v>221.70000000000073</v>
      </c>
      <c r="F771" s="15">
        <f t="shared" ref="F771:F834" si="25">((SUM(E771:E772)/2)/B772)</f>
        <v>5.6991090555907429E-3</v>
      </c>
    </row>
    <row r="772" spans="1:6" x14ac:dyDescent="0.3">
      <c r="A772" s="26">
        <v>43178</v>
      </c>
      <c r="B772" s="27">
        <v>24530.15</v>
      </c>
      <c r="C772" s="27">
        <v>24588.05</v>
      </c>
      <c r="D772" s="27">
        <v>24186.95</v>
      </c>
      <c r="E772">
        <f t="shared" si="24"/>
        <v>57.899999999997817</v>
      </c>
      <c r="F772" s="15">
        <f t="shared" si="25"/>
        <v>1.8098341052732608E-3</v>
      </c>
    </row>
    <row r="773" spans="1:6" x14ac:dyDescent="0.3">
      <c r="A773" s="19">
        <v>43175</v>
      </c>
      <c r="B773" s="20">
        <v>24753.65</v>
      </c>
      <c r="C773" s="20">
        <v>24785.35</v>
      </c>
      <c r="D773" s="20">
        <v>24439.15</v>
      </c>
      <c r="E773">
        <f t="shared" si="24"/>
        <v>31.69999999999709</v>
      </c>
      <c r="F773" s="15">
        <f t="shared" si="25"/>
        <v>2.3587467762116892E-3</v>
      </c>
    </row>
    <row r="774" spans="1:6" x14ac:dyDescent="0.3">
      <c r="A774" s="26">
        <v>43174</v>
      </c>
      <c r="B774" s="27">
        <v>24854.3</v>
      </c>
      <c r="C774" s="27">
        <v>24939.85</v>
      </c>
      <c r="D774" s="27">
        <v>24732</v>
      </c>
      <c r="E774">
        <f t="shared" si="24"/>
        <v>85.549999999999272</v>
      </c>
      <c r="F774" s="15">
        <f t="shared" si="25"/>
        <v>7.1093174283840222E-3</v>
      </c>
    </row>
    <row r="775" spans="1:6" x14ac:dyDescent="0.3">
      <c r="A775" s="19">
        <v>43173</v>
      </c>
      <c r="B775" s="20">
        <v>24629.65</v>
      </c>
      <c r="C775" s="20">
        <v>24894.3</v>
      </c>
      <c r="D775" s="20">
        <v>24487</v>
      </c>
      <c r="E775">
        <f t="shared" si="24"/>
        <v>264.64999999999782</v>
      </c>
      <c r="F775" s="15">
        <f t="shared" si="25"/>
        <v>1.319209246038516E-2</v>
      </c>
    </row>
    <row r="776" spans="1:6" x14ac:dyDescent="0.3">
      <c r="A776" s="26">
        <v>43172</v>
      </c>
      <c r="B776" s="27">
        <v>24624.6</v>
      </c>
      <c r="C776" s="27">
        <v>25009.65</v>
      </c>
      <c r="D776" s="27">
        <v>24597.55</v>
      </c>
      <c r="E776">
        <f t="shared" si="24"/>
        <v>385.05000000000291</v>
      </c>
      <c r="F776" s="15">
        <f t="shared" si="25"/>
        <v>1.3449328249521423E-2</v>
      </c>
    </row>
    <row r="777" spans="1:6" x14ac:dyDescent="0.3">
      <c r="A777" s="19">
        <v>43171</v>
      </c>
      <c r="B777" s="20">
        <v>24443.599999999999</v>
      </c>
      <c r="C777" s="20">
        <v>24716.05</v>
      </c>
      <c r="D777" s="20">
        <v>24358.5</v>
      </c>
      <c r="E777">
        <f t="shared" si="24"/>
        <v>272.45000000000073</v>
      </c>
      <c r="F777" s="15">
        <f t="shared" si="25"/>
        <v>5.7061239282565623E-3</v>
      </c>
    </row>
    <row r="778" spans="1:6" x14ac:dyDescent="0.3">
      <c r="A778" s="26">
        <v>43168</v>
      </c>
      <c r="B778" s="27">
        <v>24556.95</v>
      </c>
      <c r="C778" s="27">
        <v>24564.75</v>
      </c>
      <c r="D778" s="27">
        <v>24259.7</v>
      </c>
      <c r="E778">
        <f t="shared" si="24"/>
        <v>7.7999999999992724</v>
      </c>
      <c r="F778" s="15">
        <f t="shared" si="25"/>
        <v>5.5285718405364984E-3</v>
      </c>
    </row>
    <row r="779" spans="1:6" x14ac:dyDescent="0.3">
      <c r="A779" s="19">
        <v>43167</v>
      </c>
      <c r="B779" s="20">
        <v>24273.9</v>
      </c>
      <c r="C779" s="20">
        <v>24534.5</v>
      </c>
      <c r="D779" s="20">
        <v>24048.55</v>
      </c>
      <c r="E779">
        <f t="shared" si="24"/>
        <v>260.59999999999854</v>
      </c>
      <c r="F779" s="15">
        <f t="shared" si="25"/>
        <v>6.1673348031651689E-3</v>
      </c>
    </row>
    <row r="780" spans="1:6" x14ac:dyDescent="0.3">
      <c r="A780" s="26">
        <v>43166</v>
      </c>
      <c r="B780" s="27">
        <v>24333.85</v>
      </c>
      <c r="C780" s="27">
        <v>24373.4</v>
      </c>
      <c r="D780" s="27">
        <v>24096.75</v>
      </c>
      <c r="E780">
        <f t="shared" si="24"/>
        <v>39.55000000000291</v>
      </c>
      <c r="F780" s="15">
        <f t="shared" si="25"/>
        <v>2.3173276825522323E-3</v>
      </c>
    </row>
    <row r="781" spans="1:6" x14ac:dyDescent="0.3">
      <c r="A781" s="19">
        <v>43165</v>
      </c>
      <c r="B781" s="20">
        <v>24964.1</v>
      </c>
      <c r="C781" s="20">
        <v>25040.25</v>
      </c>
      <c r="D781" s="20">
        <v>24362.05</v>
      </c>
      <c r="E781">
        <f t="shared" si="24"/>
        <v>76.150000000001455</v>
      </c>
      <c r="F781" s="15">
        <f t="shared" si="25"/>
        <v>2.3730083140868739E-3</v>
      </c>
    </row>
    <row r="782" spans="1:6" x14ac:dyDescent="0.3">
      <c r="A782" s="26">
        <v>43164</v>
      </c>
      <c r="B782" s="27">
        <v>24831.35</v>
      </c>
      <c r="C782" s="27">
        <v>24873.05</v>
      </c>
      <c r="D782" s="27">
        <v>24682</v>
      </c>
      <c r="E782">
        <f t="shared" si="24"/>
        <v>41.700000000000728</v>
      </c>
      <c r="F782" s="15">
        <f t="shared" si="25"/>
        <v>4.9036161671465999E-3</v>
      </c>
    </row>
    <row r="783" spans="1:6" x14ac:dyDescent="0.3">
      <c r="A783" s="19">
        <v>43160</v>
      </c>
      <c r="B783" s="20">
        <v>25022.35</v>
      </c>
      <c r="C783" s="20">
        <v>25226.05</v>
      </c>
      <c r="D783" s="20">
        <v>24854.400000000001</v>
      </c>
      <c r="E783">
        <f t="shared" si="24"/>
        <v>203.70000000000073</v>
      </c>
      <c r="F783" s="15">
        <f t="shared" si="25"/>
        <v>5.5820434977355586E-3</v>
      </c>
    </row>
    <row r="784" spans="1:6" x14ac:dyDescent="0.3">
      <c r="A784" s="26">
        <v>43159</v>
      </c>
      <c r="B784" s="27">
        <v>25116.25</v>
      </c>
      <c r="C784" s="27">
        <v>25192.95</v>
      </c>
      <c r="D784" s="27">
        <v>24942</v>
      </c>
      <c r="E784">
        <f t="shared" si="24"/>
        <v>76.700000000000728</v>
      </c>
      <c r="F784" s="15">
        <f t="shared" si="25"/>
        <v>2.2513490574118627E-3</v>
      </c>
    </row>
    <row r="785" spans="1:6" x14ac:dyDescent="0.3">
      <c r="A785" s="19">
        <v>43158</v>
      </c>
      <c r="B785" s="20">
        <v>25684.6</v>
      </c>
      <c r="C785" s="20">
        <v>25723.55</v>
      </c>
      <c r="D785" s="20">
        <v>25356.400000000001</v>
      </c>
      <c r="E785">
        <f t="shared" si="24"/>
        <v>38.950000000000728</v>
      </c>
      <c r="F785" s="15">
        <f t="shared" si="25"/>
        <v>6.0722143642936155E-3</v>
      </c>
    </row>
    <row r="786" spans="1:6" x14ac:dyDescent="0.3">
      <c r="A786" s="26">
        <v>43157</v>
      </c>
      <c r="B786" s="27">
        <v>25452</v>
      </c>
      <c r="C786" s="27">
        <v>25722.15</v>
      </c>
      <c r="D786" s="27">
        <v>25381.200000000001</v>
      </c>
      <c r="E786">
        <f t="shared" si="24"/>
        <v>270.15000000000146</v>
      </c>
      <c r="F786" s="15">
        <f t="shared" si="25"/>
        <v>1.225989660930522E-2</v>
      </c>
    </row>
    <row r="787" spans="1:6" x14ac:dyDescent="0.3">
      <c r="A787" s="19">
        <v>43154</v>
      </c>
      <c r="B787" s="20">
        <v>25002.25</v>
      </c>
      <c r="C787" s="20">
        <v>25345.15</v>
      </c>
      <c r="D787" s="20">
        <v>24962.85</v>
      </c>
      <c r="E787">
        <f t="shared" si="24"/>
        <v>342.90000000000146</v>
      </c>
      <c r="F787" s="15">
        <f t="shared" si="25"/>
        <v>1.0423089788696917E-2</v>
      </c>
    </row>
    <row r="788" spans="1:6" x14ac:dyDescent="0.3">
      <c r="A788" s="26">
        <v>43153</v>
      </c>
      <c r="B788" s="27">
        <v>24812.7</v>
      </c>
      <c r="C788" s="27">
        <v>24987.05</v>
      </c>
      <c r="D788" s="27">
        <v>24781.7</v>
      </c>
      <c r="E788">
        <f t="shared" si="24"/>
        <v>174.34999999999854</v>
      </c>
      <c r="F788" s="15">
        <f t="shared" si="25"/>
        <v>3.5494827296512475E-3</v>
      </c>
    </row>
    <row r="789" spans="1:6" x14ac:dyDescent="0.3">
      <c r="A789" s="19">
        <v>43152</v>
      </c>
      <c r="B789" s="20">
        <v>24996.6</v>
      </c>
      <c r="C789" s="20">
        <v>24999.7</v>
      </c>
      <c r="D789" s="20">
        <v>24796.35</v>
      </c>
      <c r="E789">
        <f t="shared" si="24"/>
        <v>3.1000000000021828</v>
      </c>
      <c r="F789" s="15">
        <f t="shared" si="25"/>
        <v>1.1083206701307372E-3</v>
      </c>
    </row>
    <row r="790" spans="1:6" x14ac:dyDescent="0.3">
      <c r="A790" s="26">
        <v>43151</v>
      </c>
      <c r="B790" s="27">
        <v>25105.55</v>
      </c>
      <c r="C790" s="27">
        <v>25158.1</v>
      </c>
      <c r="D790" s="27">
        <v>24829</v>
      </c>
      <c r="E790">
        <f t="shared" si="24"/>
        <v>52.549999999999272</v>
      </c>
      <c r="F790" s="15">
        <f t="shared" si="25"/>
        <v>1.0661570172875387E-3</v>
      </c>
    </row>
    <row r="791" spans="1:6" x14ac:dyDescent="0.3">
      <c r="A791" s="19">
        <v>43150</v>
      </c>
      <c r="B791" s="20">
        <v>25324.6</v>
      </c>
      <c r="C791" s="20">
        <v>25326.05</v>
      </c>
      <c r="D791" s="20">
        <v>24824.55</v>
      </c>
      <c r="E791">
        <f t="shared" si="24"/>
        <v>1.4500000000007276</v>
      </c>
      <c r="F791" s="15">
        <f t="shared" si="25"/>
        <v>1.7736786094359701E-3</v>
      </c>
    </row>
    <row r="792" spans="1:6" x14ac:dyDescent="0.3">
      <c r="A792" s="26">
        <v>43147</v>
      </c>
      <c r="B792" s="27">
        <v>25511.95</v>
      </c>
      <c r="C792" s="27">
        <v>25601</v>
      </c>
      <c r="D792" s="27">
        <v>25100.9</v>
      </c>
      <c r="E792">
        <f t="shared" si="24"/>
        <v>89.049999999999272</v>
      </c>
      <c r="F792" s="15">
        <f t="shared" si="25"/>
        <v>6.7682929233583832E-3</v>
      </c>
    </row>
    <row r="793" spans="1:6" x14ac:dyDescent="0.3">
      <c r="A793" s="19">
        <v>43146</v>
      </c>
      <c r="B793" s="20">
        <v>25360.9</v>
      </c>
      <c r="C793" s="20">
        <v>25615.15</v>
      </c>
      <c r="D793" s="20">
        <v>25295.15</v>
      </c>
      <c r="E793">
        <f t="shared" si="24"/>
        <v>254.25</v>
      </c>
      <c r="F793" s="15">
        <f t="shared" si="25"/>
        <v>4.9253687972801502E-3</v>
      </c>
    </row>
    <row r="794" spans="1:6" x14ac:dyDescent="0.3">
      <c r="A794" s="26">
        <v>43145</v>
      </c>
      <c r="B794" s="27">
        <v>25810.25</v>
      </c>
      <c r="C794" s="27">
        <v>25810.25</v>
      </c>
      <c r="D794" s="27">
        <v>25212.35</v>
      </c>
      <c r="E794">
        <f t="shared" si="24"/>
        <v>0</v>
      </c>
      <c r="F794" s="15">
        <f t="shared" si="25"/>
        <v>4.4604212282756432E-3</v>
      </c>
    </row>
    <row r="795" spans="1:6" x14ac:dyDescent="0.3">
      <c r="A795" s="19">
        <v>43143</v>
      </c>
      <c r="B795" s="20">
        <v>25530.1</v>
      </c>
      <c r="C795" s="20">
        <v>25757.85</v>
      </c>
      <c r="D795" s="20">
        <v>25485.4</v>
      </c>
      <c r="E795">
        <f t="shared" si="24"/>
        <v>227.75</v>
      </c>
      <c r="F795" s="15">
        <f t="shared" si="25"/>
        <v>7.0632561463581283E-3</v>
      </c>
    </row>
    <row r="796" spans="1:6" x14ac:dyDescent="0.3">
      <c r="A796" s="26">
        <v>43140</v>
      </c>
      <c r="B796" s="27">
        <v>25466.3</v>
      </c>
      <c r="C796" s="27">
        <v>25598.3</v>
      </c>
      <c r="D796" s="27">
        <v>25371</v>
      </c>
      <c r="E796">
        <f t="shared" si="24"/>
        <v>132</v>
      </c>
      <c r="F796" s="15">
        <f t="shared" si="25"/>
        <v>9.6768808824586119E-3</v>
      </c>
    </row>
    <row r="797" spans="1:6" x14ac:dyDescent="0.3">
      <c r="A797" s="19">
        <v>43139</v>
      </c>
      <c r="B797" s="20">
        <v>25759.85</v>
      </c>
      <c r="C797" s="20">
        <v>26126.400000000001</v>
      </c>
      <c r="D797" s="20">
        <v>25637.4</v>
      </c>
      <c r="E797">
        <f t="shared" si="24"/>
        <v>366.55000000000291</v>
      </c>
      <c r="F797" s="15">
        <f t="shared" si="25"/>
        <v>7.2807246387932446E-3</v>
      </c>
    </row>
    <row r="798" spans="1:6" x14ac:dyDescent="0.3">
      <c r="A798" s="26">
        <v>43138</v>
      </c>
      <c r="B798" s="27">
        <v>26065.4</v>
      </c>
      <c r="C798" s="27">
        <v>26078.400000000001</v>
      </c>
      <c r="D798" s="27">
        <v>25558.05</v>
      </c>
      <c r="E798">
        <f t="shared" si="24"/>
        <v>13</v>
      </c>
      <c r="F798" s="15">
        <f t="shared" si="25"/>
        <v>2.0157039948130676E-2</v>
      </c>
    </row>
    <row r="799" spans="1:6" x14ac:dyDescent="0.3">
      <c r="A799" s="19">
        <v>43137</v>
      </c>
      <c r="B799" s="20">
        <v>25140.1</v>
      </c>
      <c r="C799" s="20">
        <v>26140.6</v>
      </c>
      <c r="D799" s="20">
        <v>25023.85</v>
      </c>
      <c r="E799">
        <f t="shared" si="24"/>
        <v>1000.5</v>
      </c>
      <c r="F799" s="15">
        <f t="shared" si="25"/>
        <v>2.4018846163473273E-2</v>
      </c>
    </row>
    <row r="800" spans="1:6" x14ac:dyDescent="0.3">
      <c r="A800" s="26">
        <v>43136</v>
      </c>
      <c r="B800" s="27">
        <v>25968.15</v>
      </c>
      <c r="C800" s="27">
        <v>26215.1</v>
      </c>
      <c r="D800" s="27">
        <v>25917.55</v>
      </c>
      <c r="E800">
        <f t="shared" si="24"/>
        <v>246.94999999999709</v>
      </c>
      <c r="F800" s="15">
        <f t="shared" si="25"/>
        <v>4.5729788950823339E-3</v>
      </c>
    </row>
    <row r="801" spans="1:6" x14ac:dyDescent="0.3">
      <c r="A801" s="19">
        <v>43133</v>
      </c>
      <c r="B801" s="20">
        <v>27017.4</v>
      </c>
      <c r="C801" s="20">
        <v>27017.55</v>
      </c>
      <c r="D801" s="20">
        <v>26364.05</v>
      </c>
      <c r="E801">
        <f t="shared" si="24"/>
        <v>0.14999999999781721</v>
      </c>
      <c r="F801" s="15">
        <f t="shared" si="25"/>
        <v>5.0997170278966096E-3</v>
      </c>
    </row>
    <row r="802" spans="1:6" x14ac:dyDescent="0.3">
      <c r="A802" s="26">
        <v>43132</v>
      </c>
      <c r="B802" s="27">
        <v>27334.85</v>
      </c>
      <c r="C802" s="27">
        <v>27613.5</v>
      </c>
      <c r="D802" s="27">
        <v>27046.35</v>
      </c>
      <c r="E802">
        <f t="shared" si="24"/>
        <v>278.65000000000146</v>
      </c>
      <c r="F802" s="15">
        <f t="shared" si="25"/>
        <v>1.1021235432309207E-2</v>
      </c>
    </row>
    <row r="803" spans="1:6" x14ac:dyDescent="0.3">
      <c r="A803" s="19">
        <v>43131</v>
      </c>
      <c r="B803" s="20">
        <v>27136.25</v>
      </c>
      <c r="C803" s="20">
        <v>27455.75</v>
      </c>
      <c r="D803" s="20">
        <v>27116.95</v>
      </c>
      <c r="E803">
        <f t="shared" si="24"/>
        <v>319.5</v>
      </c>
      <c r="F803" s="15">
        <f t="shared" si="25"/>
        <v>5.8779947463943162E-3</v>
      </c>
    </row>
    <row r="804" spans="1:6" x14ac:dyDescent="0.3">
      <c r="A804" s="26">
        <v>43130</v>
      </c>
      <c r="B804" s="27">
        <v>27466.85</v>
      </c>
      <c r="C804" s="27">
        <v>27470.25</v>
      </c>
      <c r="D804" s="27">
        <v>27242.05</v>
      </c>
      <c r="E804">
        <f t="shared" si="24"/>
        <v>3.4000000000014552</v>
      </c>
      <c r="F804" s="15">
        <f t="shared" si="25"/>
        <v>3.8138387603339307E-3</v>
      </c>
    </row>
    <row r="805" spans="1:6" x14ac:dyDescent="0.3">
      <c r="A805" s="19">
        <v>43129</v>
      </c>
      <c r="B805" s="20">
        <v>27446.1</v>
      </c>
      <c r="C805" s="20">
        <v>27652.05</v>
      </c>
      <c r="D805" s="20">
        <v>27407.4</v>
      </c>
      <c r="E805">
        <f t="shared" si="24"/>
        <v>205.95000000000073</v>
      </c>
      <c r="F805" s="15">
        <f t="shared" si="25"/>
        <v>5.7397470644668389E-3</v>
      </c>
    </row>
    <row r="806" spans="1:6" x14ac:dyDescent="0.3">
      <c r="A806" s="26">
        <v>43125</v>
      </c>
      <c r="B806" s="27">
        <v>27414.1</v>
      </c>
      <c r="C806" s="27">
        <v>27522.85</v>
      </c>
      <c r="D806" s="27">
        <v>27151.75</v>
      </c>
      <c r="E806">
        <f t="shared" si="24"/>
        <v>108.75</v>
      </c>
      <c r="F806" s="15">
        <f t="shared" si="25"/>
        <v>5.0869365419083847E-3</v>
      </c>
    </row>
    <row r="807" spans="1:6" x14ac:dyDescent="0.3">
      <c r="A807" s="19">
        <v>43124</v>
      </c>
      <c r="B807" s="20">
        <v>27310.15</v>
      </c>
      <c r="C807" s="20">
        <v>27479.25</v>
      </c>
      <c r="D807" s="20">
        <v>27219.45</v>
      </c>
      <c r="E807">
        <f t="shared" si="24"/>
        <v>169.09999999999854</v>
      </c>
      <c r="F807" s="15">
        <f t="shared" si="25"/>
        <v>9.2506630687763745E-3</v>
      </c>
    </row>
    <row r="808" spans="1:6" x14ac:dyDescent="0.3">
      <c r="A808" s="26">
        <v>43123</v>
      </c>
      <c r="B808" s="27">
        <v>27089.95</v>
      </c>
      <c r="C808" s="27">
        <v>27422.05</v>
      </c>
      <c r="D808" s="27">
        <v>27066.15</v>
      </c>
      <c r="E808">
        <f t="shared" si="24"/>
        <v>332.09999999999854</v>
      </c>
      <c r="F808" s="15">
        <f t="shared" si="25"/>
        <v>8.6579684861082754E-3</v>
      </c>
    </row>
    <row r="809" spans="1:6" x14ac:dyDescent="0.3">
      <c r="A809" s="19">
        <v>43122</v>
      </c>
      <c r="B809" s="20">
        <v>26940.5</v>
      </c>
      <c r="C809" s="20">
        <v>27074.9</v>
      </c>
      <c r="D809" s="20">
        <v>26841.200000000001</v>
      </c>
      <c r="E809">
        <f t="shared" si="24"/>
        <v>134.40000000000146</v>
      </c>
      <c r="F809" s="15">
        <f t="shared" si="25"/>
        <v>8.9533789330713039E-3</v>
      </c>
    </row>
    <row r="810" spans="1:6" x14ac:dyDescent="0.3">
      <c r="A810" s="26">
        <v>43119</v>
      </c>
      <c r="B810" s="27">
        <v>26615.65</v>
      </c>
      <c r="C810" s="27">
        <v>26957.85</v>
      </c>
      <c r="D810" s="27">
        <v>26433.55</v>
      </c>
      <c r="E810">
        <f t="shared" si="24"/>
        <v>342.19999999999709</v>
      </c>
      <c r="F810" s="15">
        <f t="shared" si="25"/>
        <v>8.7361862324729523E-3</v>
      </c>
    </row>
    <row r="811" spans="1:6" x14ac:dyDescent="0.3">
      <c r="A811" s="19">
        <v>43118</v>
      </c>
      <c r="B811" s="20">
        <v>26762.25</v>
      </c>
      <c r="C811" s="20">
        <v>26887.65</v>
      </c>
      <c r="D811" s="20">
        <v>26423.75</v>
      </c>
      <c r="E811">
        <f t="shared" si="24"/>
        <v>125.40000000000146</v>
      </c>
      <c r="F811" s="15">
        <f t="shared" si="25"/>
        <v>9.9263281835647778E-3</v>
      </c>
    </row>
    <row r="812" spans="1:6" x14ac:dyDescent="0.3">
      <c r="A812" s="26">
        <v>43117</v>
      </c>
      <c r="B812" s="27">
        <v>25946.15</v>
      </c>
      <c r="C812" s="27">
        <v>26335.85</v>
      </c>
      <c r="D812" s="27">
        <v>25922.3</v>
      </c>
      <c r="E812">
        <f t="shared" si="24"/>
        <v>389.69999999999709</v>
      </c>
      <c r="F812" s="15">
        <f t="shared" si="25"/>
        <v>7.5959225615834626E-3</v>
      </c>
    </row>
    <row r="813" spans="1:6" x14ac:dyDescent="0.3">
      <c r="A813" s="19">
        <v>43116</v>
      </c>
      <c r="B813" s="20">
        <v>26129.15</v>
      </c>
      <c r="C813" s="20">
        <v>26136.400000000001</v>
      </c>
      <c r="D813" s="20">
        <v>25931.7</v>
      </c>
      <c r="E813">
        <f t="shared" si="24"/>
        <v>7.25</v>
      </c>
      <c r="F813" s="15">
        <f t="shared" si="25"/>
        <v>4.6581058583076863E-3</v>
      </c>
    </row>
    <row r="814" spans="1:6" x14ac:dyDescent="0.3">
      <c r="A814" s="26">
        <v>43115</v>
      </c>
      <c r="B814" s="27">
        <v>25858.15</v>
      </c>
      <c r="C814" s="27">
        <v>26091.8</v>
      </c>
      <c r="D814" s="27">
        <v>25842.95</v>
      </c>
      <c r="E814">
        <f t="shared" si="24"/>
        <v>233.64999999999782</v>
      </c>
      <c r="F814" s="15">
        <f t="shared" si="25"/>
        <v>5.3706611120610164E-3</v>
      </c>
    </row>
    <row r="815" spans="1:6" x14ac:dyDescent="0.3">
      <c r="A815" s="19">
        <v>43112</v>
      </c>
      <c r="B815" s="20">
        <v>25732.400000000001</v>
      </c>
      <c r="C815" s="20">
        <v>25775.15</v>
      </c>
      <c r="D815" s="20">
        <v>25557.599999999999</v>
      </c>
      <c r="E815">
        <f t="shared" si="24"/>
        <v>42.75</v>
      </c>
      <c r="F815" s="15">
        <f t="shared" si="25"/>
        <v>2.1304656589226072E-3</v>
      </c>
    </row>
    <row r="816" spans="1:6" x14ac:dyDescent="0.3">
      <c r="A816" s="26">
        <v>43111</v>
      </c>
      <c r="B816" s="27">
        <v>25628.2</v>
      </c>
      <c r="C816" s="27">
        <v>25694.65</v>
      </c>
      <c r="D816" s="27">
        <v>25532.25</v>
      </c>
      <c r="E816">
        <f t="shared" si="24"/>
        <v>66.450000000000728</v>
      </c>
      <c r="F816" s="15">
        <f t="shared" si="25"/>
        <v>1.442051505451165E-3</v>
      </c>
    </row>
    <row r="817" spans="1:6" x14ac:dyDescent="0.3">
      <c r="A817" s="19">
        <v>43110</v>
      </c>
      <c r="B817" s="20">
        <v>25709.9</v>
      </c>
      <c r="C817" s="20">
        <v>25717.599999999999</v>
      </c>
      <c r="D817" s="20">
        <v>25527.5</v>
      </c>
      <c r="E817">
        <f t="shared" si="24"/>
        <v>7.6999999999970896</v>
      </c>
      <c r="F817" s="15">
        <f t="shared" si="25"/>
        <v>1.6237205062975409E-3</v>
      </c>
    </row>
    <row r="818" spans="1:6" x14ac:dyDescent="0.3">
      <c r="A818" s="26">
        <v>43109</v>
      </c>
      <c r="B818" s="27">
        <v>25727.95</v>
      </c>
      <c r="C818" s="27">
        <v>25803.8</v>
      </c>
      <c r="D818" s="27">
        <v>25617.25</v>
      </c>
      <c r="E818">
        <f t="shared" si="24"/>
        <v>75.849999999998545</v>
      </c>
      <c r="F818" s="15">
        <f t="shared" si="25"/>
        <v>3.0575802103910733E-3</v>
      </c>
    </row>
    <row r="819" spans="1:6" x14ac:dyDescent="0.3">
      <c r="A819" s="19">
        <v>43108</v>
      </c>
      <c r="B819" s="20">
        <v>25690.25</v>
      </c>
      <c r="C819" s="20">
        <v>25771.5</v>
      </c>
      <c r="D819" s="20">
        <v>25643.8</v>
      </c>
      <c r="E819">
        <f t="shared" si="24"/>
        <v>81.25</v>
      </c>
      <c r="F819" s="15">
        <f t="shared" si="25"/>
        <v>3.9207504960929191E-3</v>
      </c>
    </row>
    <row r="820" spans="1:6" x14ac:dyDescent="0.3">
      <c r="A820" s="26">
        <v>43105</v>
      </c>
      <c r="B820" s="27">
        <v>25524.45</v>
      </c>
      <c r="C820" s="27">
        <v>25643.35</v>
      </c>
      <c r="D820" s="27">
        <v>25499.55</v>
      </c>
      <c r="E820">
        <f t="shared" si="24"/>
        <v>118.89999999999782</v>
      </c>
      <c r="F820" s="15">
        <f t="shared" si="25"/>
        <v>4.7619704623801358E-3</v>
      </c>
    </row>
    <row r="821" spans="1:6" x14ac:dyDescent="0.3">
      <c r="A821" s="19">
        <v>43104</v>
      </c>
      <c r="B821" s="20">
        <v>25367.65</v>
      </c>
      <c r="C821" s="20">
        <v>25490.35</v>
      </c>
      <c r="D821" s="20">
        <v>25310.3</v>
      </c>
      <c r="E821">
        <f t="shared" si="24"/>
        <v>122.69999999999709</v>
      </c>
      <c r="F821" s="15">
        <f t="shared" si="25"/>
        <v>2.9861459347314935E-3</v>
      </c>
    </row>
    <row r="822" spans="1:6" x14ac:dyDescent="0.3">
      <c r="A822" s="26">
        <v>43103</v>
      </c>
      <c r="B822" s="27">
        <v>25425.75</v>
      </c>
      <c r="C822" s="27">
        <v>25454.9</v>
      </c>
      <c r="D822" s="27">
        <v>25300.9</v>
      </c>
      <c r="E822">
        <f t="shared" si="24"/>
        <v>29.150000000001455</v>
      </c>
      <c r="F822" s="15">
        <f t="shared" si="25"/>
        <v>1.427181253004088E-3</v>
      </c>
    </row>
    <row r="823" spans="1:6" x14ac:dyDescent="0.3">
      <c r="A823" s="19">
        <v>43102</v>
      </c>
      <c r="B823" s="20">
        <v>25382.2</v>
      </c>
      <c r="C823" s="20">
        <v>25425.5</v>
      </c>
      <c r="D823" s="20">
        <v>25232.799999999999</v>
      </c>
      <c r="E823">
        <f t="shared" si="24"/>
        <v>43.299999999999272</v>
      </c>
      <c r="F823" s="15">
        <f t="shared" si="25"/>
        <v>1.2819885980266425E-3</v>
      </c>
    </row>
    <row r="824" spans="1:6" x14ac:dyDescent="0.3">
      <c r="A824" s="26">
        <v>43101</v>
      </c>
      <c r="B824" s="27">
        <v>25565.75</v>
      </c>
      <c r="C824" s="27">
        <v>25588</v>
      </c>
      <c r="D824" s="27">
        <v>25271.55</v>
      </c>
      <c r="E824">
        <f t="shared" si="24"/>
        <v>22.25</v>
      </c>
      <c r="F824" s="15">
        <f t="shared" si="25"/>
        <v>2.0365040406359644E-3</v>
      </c>
    </row>
    <row r="825" spans="1:6" x14ac:dyDescent="0.3">
      <c r="A825" s="19">
        <v>43098</v>
      </c>
      <c r="B825" s="20">
        <v>25484.85</v>
      </c>
      <c r="C825" s="20">
        <v>25566.400000000001</v>
      </c>
      <c r="D825" s="20">
        <v>25450.25</v>
      </c>
      <c r="E825">
        <f t="shared" si="24"/>
        <v>81.55000000000291</v>
      </c>
      <c r="F825" s="15">
        <f t="shared" si="25"/>
        <v>3.5324934416187245E-3</v>
      </c>
    </row>
    <row r="826" spans="1:6" x14ac:dyDescent="0.3">
      <c r="A826" s="26">
        <v>43097</v>
      </c>
      <c r="B826" s="27">
        <v>25463.599999999999</v>
      </c>
      <c r="C826" s="27">
        <v>25561.95</v>
      </c>
      <c r="D826" s="27">
        <v>25417.4</v>
      </c>
      <c r="E826">
        <f t="shared" si="24"/>
        <v>98.350000000002183</v>
      </c>
      <c r="F826" s="15">
        <f t="shared" si="25"/>
        <v>3.4830437943543188E-3</v>
      </c>
    </row>
    <row r="827" spans="1:6" x14ac:dyDescent="0.3">
      <c r="A827" s="19">
        <v>43096</v>
      </c>
      <c r="B827" s="20">
        <v>25652.85</v>
      </c>
      <c r="C827" s="20">
        <v>25733.200000000001</v>
      </c>
      <c r="D827" s="20">
        <v>25429.55</v>
      </c>
      <c r="E827">
        <f t="shared" si="24"/>
        <v>80.350000000002183</v>
      </c>
      <c r="F827" s="15">
        <f t="shared" si="25"/>
        <v>2.6023246524226251E-3</v>
      </c>
    </row>
    <row r="828" spans="1:6" x14ac:dyDescent="0.3">
      <c r="A828" s="26">
        <v>43095</v>
      </c>
      <c r="B828" s="27">
        <v>25659.75</v>
      </c>
      <c r="C828" s="27">
        <v>25712.95</v>
      </c>
      <c r="D828" s="27">
        <v>25545.599999999999</v>
      </c>
      <c r="E828">
        <f t="shared" si="24"/>
        <v>53.200000000000728</v>
      </c>
      <c r="F828" s="15">
        <f t="shared" si="25"/>
        <v>2.5785068473899147E-3</v>
      </c>
    </row>
    <row r="829" spans="1:6" x14ac:dyDescent="0.3">
      <c r="A829" s="19">
        <v>43091</v>
      </c>
      <c r="B829" s="20">
        <v>25615.599999999999</v>
      </c>
      <c r="C829" s="20">
        <v>25694.5</v>
      </c>
      <c r="D829" s="20">
        <v>25560.5</v>
      </c>
      <c r="E829">
        <f t="shared" si="24"/>
        <v>78.900000000001455</v>
      </c>
      <c r="F829" s="15">
        <f t="shared" si="25"/>
        <v>1.9642107523942906E-3</v>
      </c>
    </row>
    <row r="830" spans="1:6" x14ac:dyDescent="0.3">
      <c r="A830" s="26">
        <v>43090</v>
      </c>
      <c r="B830" s="27">
        <v>25608.25</v>
      </c>
      <c r="C830" s="27">
        <v>25629.95</v>
      </c>
      <c r="D830" s="27">
        <v>25508.9</v>
      </c>
      <c r="E830">
        <f t="shared" si="24"/>
        <v>21.700000000000728</v>
      </c>
      <c r="F830" s="15">
        <f t="shared" si="25"/>
        <v>4.4027999480199481E-4</v>
      </c>
    </row>
    <row r="831" spans="1:6" x14ac:dyDescent="0.3">
      <c r="A831" s="19">
        <v>43089</v>
      </c>
      <c r="B831" s="20">
        <v>25779.05</v>
      </c>
      <c r="C831" s="20">
        <v>25780.05</v>
      </c>
      <c r="D831" s="20">
        <v>25566.05</v>
      </c>
      <c r="E831">
        <f t="shared" si="24"/>
        <v>1</v>
      </c>
      <c r="F831" s="15">
        <f t="shared" si="25"/>
        <v>2.3019862797327563E-3</v>
      </c>
    </row>
    <row r="832" spans="1:6" x14ac:dyDescent="0.3">
      <c r="A832" s="26">
        <v>43088</v>
      </c>
      <c r="B832" s="27">
        <v>25640.9</v>
      </c>
      <c r="C832" s="27">
        <v>25757.95</v>
      </c>
      <c r="D832" s="27">
        <v>25619.599999999999</v>
      </c>
      <c r="E832">
        <f t="shared" si="24"/>
        <v>117.04999999999927</v>
      </c>
      <c r="F832" s="15">
        <f t="shared" si="25"/>
        <v>1.3803647482800057E-2</v>
      </c>
    </row>
    <row r="833" spans="1:6" x14ac:dyDescent="0.3">
      <c r="A833" s="19">
        <v>43087</v>
      </c>
      <c r="B833" s="20">
        <v>25181.75</v>
      </c>
      <c r="C833" s="20">
        <v>25759.9</v>
      </c>
      <c r="D833" s="20">
        <v>24617.15</v>
      </c>
      <c r="E833">
        <f t="shared" si="24"/>
        <v>578.15000000000146</v>
      </c>
      <c r="F833" s="15">
        <f t="shared" si="25"/>
        <v>1.2752504693541632E-2</v>
      </c>
    </row>
    <row r="834" spans="1:6" x14ac:dyDescent="0.3">
      <c r="A834" s="26">
        <v>43084</v>
      </c>
      <c r="B834" s="27">
        <v>25487.15</v>
      </c>
      <c r="C834" s="27">
        <v>25559.05</v>
      </c>
      <c r="D834" s="27">
        <v>25411.25</v>
      </c>
      <c r="E834">
        <f t="shared" ref="E834:E897" si="26">C834-B834</f>
        <v>71.899999999997817</v>
      </c>
      <c r="F834" s="15">
        <f t="shared" si="25"/>
        <v>4.297274004085758E-3</v>
      </c>
    </row>
    <row r="835" spans="1:6" x14ac:dyDescent="0.3">
      <c r="A835" s="19">
        <v>43083</v>
      </c>
      <c r="B835" s="20">
        <v>25062.400000000001</v>
      </c>
      <c r="C835" s="20">
        <v>25205.9</v>
      </c>
      <c r="D835" s="20">
        <v>24888.65</v>
      </c>
      <c r="E835">
        <f t="shared" si="26"/>
        <v>143.5</v>
      </c>
      <c r="F835" s="15">
        <f t="shared" ref="F835:F898" si="27">((SUM(E835:E836)/2)/B836)</f>
        <v>5.8931372470957168E-3</v>
      </c>
    </row>
    <row r="836" spans="1:6" x14ac:dyDescent="0.3">
      <c r="A836" s="26">
        <v>43082</v>
      </c>
      <c r="B836" s="27">
        <v>25118.2</v>
      </c>
      <c r="C836" s="27">
        <v>25270.75</v>
      </c>
      <c r="D836" s="27">
        <v>24938.55</v>
      </c>
      <c r="E836">
        <f t="shared" si="26"/>
        <v>152.54999999999927</v>
      </c>
      <c r="F836" s="15">
        <f t="shared" si="27"/>
        <v>3.056458403834169E-3</v>
      </c>
    </row>
    <row r="837" spans="1:6" x14ac:dyDescent="0.3">
      <c r="A837" s="19">
        <v>43081</v>
      </c>
      <c r="B837" s="20">
        <v>25413.4</v>
      </c>
      <c r="C837" s="20">
        <v>25416.2</v>
      </c>
      <c r="D837" s="20">
        <v>25108.6</v>
      </c>
      <c r="E837">
        <f t="shared" si="26"/>
        <v>2.7999999999992724</v>
      </c>
      <c r="F837" s="15">
        <f t="shared" si="27"/>
        <v>3.322226481486513E-4</v>
      </c>
    </row>
    <row r="838" spans="1:6" x14ac:dyDescent="0.3">
      <c r="A838" s="26">
        <v>43080</v>
      </c>
      <c r="B838" s="27">
        <v>25434.75</v>
      </c>
      <c r="C838" s="27">
        <v>25448.85</v>
      </c>
      <c r="D838" s="27">
        <v>25318.7</v>
      </c>
      <c r="E838">
        <f t="shared" si="26"/>
        <v>14.099999999998545</v>
      </c>
      <c r="F838" s="15">
        <f t="shared" si="27"/>
        <v>4.6986538346821356E-3</v>
      </c>
    </row>
    <row r="839" spans="1:6" x14ac:dyDescent="0.3">
      <c r="A839" s="19">
        <v>43077</v>
      </c>
      <c r="B839" s="20">
        <v>25145.5</v>
      </c>
      <c r="C839" s="20">
        <v>25367.7</v>
      </c>
      <c r="D839" s="20">
        <v>25145.5</v>
      </c>
      <c r="E839">
        <f t="shared" si="26"/>
        <v>222.20000000000073</v>
      </c>
      <c r="F839" s="15">
        <f t="shared" si="27"/>
        <v>7.7059429804334197E-3</v>
      </c>
    </row>
    <row r="840" spans="1:6" x14ac:dyDescent="0.3">
      <c r="A840" s="26">
        <v>43076</v>
      </c>
      <c r="B840" s="27">
        <v>24935.3</v>
      </c>
      <c r="C840" s="27">
        <v>25097.4</v>
      </c>
      <c r="D840" s="27">
        <v>24875.35</v>
      </c>
      <c r="E840">
        <f t="shared" si="26"/>
        <v>162.10000000000218</v>
      </c>
      <c r="F840" s="15">
        <f t="shared" si="27"/>
        <v>3.4558351252479153E-3</v>
      </c>
    </row>
    <row r="841" spans="1:6" x14ac:dyDescent="0.3">
      <c r="A841" s="19">
        <v>43075</v>
      </c>
      <c r="B841" s="20">
        <v>25066.3</v>
      </c>
      <c r="C841" s="20">
        <v>25077.45</v>
      </c>
      <c r="D841" s="20">
        <v>24813.599999999999</v>
      </c>
      <c r="E841">
        <f t="shared" si="26"/>
        <v>11.150000000001455</v>
      </c>
      <c r="F841" s="15">
        <f t="shared" si="27"/>
        <v>3.9571327267461463E-3</v>
      </c>
    </row>
    <row r="842" spans="1:6" x14ac:dyDescent="0.3">
      <c r="A842" s="26">
        <v>43074</v>
      </c>
      <c r="B842" s="27">
        <v>25030.75</v>
      </c>
      <c r="C842" s="27">
        <v>25217.7</v>
      </c>
      <c r="D842" s="27">
        <v>24921.3</v>
      </c>
      <c r="E842">
        <f t="shared" si="26"/>
        <v>186.95000000000073</v>
      </c>
      <c r="F842" s="15">
        <f t="shared" si="27"/>
        <v>3.737885475616814E-3</v>
      </c>
    </row>
    <row r="843" spans="1:6" x14ac:dyDescent="0.3">
      <c r="A843" s="19">
        <v>43073</v>
      </c>
      <c r="B843" s="20">
        <v>25295.05</v>
      </c>
      <c r="C843" s="20">
        <v>25297.200000000001</v>
      </c>
      <c r="D843" s="20">
        <v>24993.35</v>
      </c>
      <c r="E843">
        <f t="shared" si="26"/>
        <v>2.1500000000014552</v>
      </c>
      <c r="F843" s="15">
        <f t="shared" si="27"/>
        <v>6.6805590811330241E-4</v>
      </c>
    </row>
    <row r="844" spans="1:6" x14ac:dyDescent="0.3">
      <c r="A844" s="26">
        <v>43070</v>
      </c>
      <c r="B844" s="27">
        <v>25409.55</v>
      </c>
      <c r="C844" s="27">
        <v>25441.35</v>
      </c>
      <c r="D844" s="27">
        <v>25152.65</v>
      </c>
      <c r="E844">
        <f t="shared" si="26"/>
        <v>31.799999999999272</v>
      </c>
      <c r="F844" s="15">
        <f t="shared" si="27"/>
        <v>7.5601896177285072E-4</v>
      </c>
    </row>
    <row r="845" spans="1:6" x14ac:dyDescent="0.3">
      <c r="A845" s="19">
        <v>43069</v>
      </c>
      <c r="B845" s="20">
        <v>25693.8</v>
      </c>
      <c r="C845" s="20">
        <v>25700.85</v>
      </c>
      <c r="D845" s="20">
        <v>25246.85</v>
      </c>
      <c r="E845">
        <f t="shared" si="26"/>
        <v>7.0499999999992724</v>
      </c>
      <c r="F845" s="15">
        <f t="shared" si="27"/>
        <v>1.067571569881857E-3</v>
      </c>
    </row>
    <row r="846" spans="1:6" x14ac:dyDescent="0.3">
      <c r="A846" s="26">
        <v>43068</v>
      </c>
      <c r="B846" s="27">
        <v>25829.65</v>
      </c>
      <c r="C846" s="27">
        <v>25877.75</v>
      </c>
      <c r="D846" s="27">
        <v>25746.799999999999</v>
      </c>
      <c r="E846">
        <f t="shared" si="26"/>
        <v>48.099999999998545</v>
      </c>
      <c r="F846" s="15">
        <f t="shared" si="27"/>
        <v>3.3129504131751055E-3</v>
      </c>
    </row>
    <row r="847" spans="1:6" x14ac:dyDescent="0.3">
      <c r="A847" s="19">
        <v>43067</v>
      </c>
      <c r="B847" s="20">
        <v>25830.45</v>
      </c>
      <c r="C847" s="20">
        <v>25953.5</v>
      </c>
      <c r="D847" s="20">
        <v>25795.5</v>
      </c>
      <c r="E847">
        <f t="shared" si="26"/>
        <v>123.04999999999927</v>
      </c>
      <c r="F847" s="15">
        <f t="shared" si="27"/>
        <v>7.0417875651197226E-3</v>
      </c>
    </row>
    <row r="848" spans="1:6" x14ac:dyDescent="0.3">
      <c r="A848" s="26">
        <v>43066</v>
      </c>
      <c r="B848" s="27">
        <v>25693.05</v>
      </c>
      <c r="C848" s="27">
        <v>25931.85</v>
      </c>
      <c r="D848" s="27">
        <v>25673.5</v>
      </c>
      <c r="E848">
        <f t="shared" si="26"/>
        <v>238.79999999999927</v>
      </c>
      <c r="F848" s="15">
        <f t="shared" si="27"/>
        <v>6.0364827013648179E-3</v>
      </c>
    </row>
    <row r="849" spans="1:6" x14ac:dyDescent="0.3">
      <c r="A849" s="19">
        <v>43063</v>
      </c>
      <c r="B849" s="20">
        <v>25776.6</v>
      </c>
      <c r="C849" s="20">
        <v>25849</v>
      </c>
      <c r="D849" s="20">
        <v>25749.1</v>
      </c>
      <c r="E849">
        <f t="shared" si="26"/>
        <v>72.400000000001455</v>
      </c>
      <c r="F849" s="15">
        <f t="shared" si="27"/>
        <v>1.6388332823517396E-3</v>
      </c>
    </row>
    <row r="850" spans="1:6" x14ac:dyDescent="0.3">
      <c r="A850" s="26">
        <v>43062</v>
      </c>
      <c r="B850" s="27">
        <v>25826.3</v>
      </c>
      <c r="C850" s="27">
        <v>25838.55</v>
      </c>
      <c r="D850" s="27">
        <v>25620.95</v>
      </c>
      <c r="E850">
        <f t="shared" si="26"/>
        <v>12.25</v>
      </c>
      <c r="F850" s="15">
        <f t="shared" si="27"/>
        <v>7.4692945149607297E-4</v>
      </c>
    </row>
    <row r="851" spans="1:6" x14ac:dyDescent="0.3">
      <c r="A851" s="19">
        <v>43061</v>
      </c>
      <c r="B851" s="20">
        <v>25805.65</v>
      </c>
      <c r="C851" s="20">
        <v>25831.95</v>
      </c>
      <c r="D851" s="20">
        <v>25665.85</v>
      </c>
      <c r="E851">
        <f t="shared" si="26"/>
        <v>26.299999999999272</v>
      </c>
      <c r="F851" s="15">
        <f t="shared" si="27"/>
        <v>1.318270336400881E-3</v>
      </c>
    </row>
    <row r="852" spans="1:6" x14ac:dyDescent="0.3">
      <c r="A852" s="26">
        <v>43060</v>
      </c>
      <c r="B852" s="27">
        <v>25829.3</v>
      </c>
      <c r="C852" s="27">
        <v>25871.1</v>
      </c>
      <c r="D852" s="27">
        <v>25726.5</v>
      </c>
      <c r="E852">
        <f t="shared" si="26"/>
        <v>41.799999999999272</v>
      </c>
      <c r="F852" s="15">
        <f t="shared" si="27"/>
        <v>2.161562464783533E-3</v>
      </c>
    </row>
    <row r="853" spans="1:6" x14ac:dyDescent="0.3">
      <c r="A853" s="19">
        <v>43059</v>
      </c>
      <c r="B853" s="20">
        <v>25733.7</v>
      </c>
      <c r="C853" s="20">
        <v>25803.15</v>
      </c>
      <c r="D853" s="20">
        <v>25681.7</v>
      </c>
      <c r="E853">
        <f t="shared" si="26"/>
        <v>69.450000000000728</v>
      </c>
      <c r="F853" s="15">
        <f t="shared" si="27"/>
        <v>2.2926915986814164E-3</v>
      </c>
    </row>
    <row r="854" spans="1:6" x14ac:dyDescent="0.3">
      <c r="A854" s="26">
        <v>43056</v>
      </c>
      <c r="B854" s="27">
        <v>25875.7</v>
      </c>
      <c r="C854" s="27">
        <v>25924.9</v>
      </c>
      <c r="D854" s="27">
        <v>25679.55</v>
      </c>
      <c r="E854">
        <f t="shared" si="26"/>
        <v>49.200000000000728</v>
      </c>
      <c r="F854" s="15">
        <f t="shared" si="27"/>
        <v>4.9885541001624669E-3</v>
      </c>
    </row>
    <row r="855" spans="1:6" x14ac:dyDescent="0.3">
      <c r="A855" s="19">
        <v>43055</v>
      </c>
      <c r="B855" s="20">
        <v>25292.9</v>
      </c>
      <c r="C855" s="20">
        <v>25496.05</v>
      </c>
      <c r="D855" s="20">
        <v>25273.7</v>
      </c>
      <c r="E855">
        <f t="shared" si="26"/>
        <v>203.14999999999782</v>
      </c>
      <c r="F855" s="15">
        <f t="shared" si="27"/>
        <v>5.5374747688838807E-3</v>
      </c>
    </row>
    <row r="856" spans="1:6" x14ac:dyDescent="0.3">
      <c r="A856" s="26">
        <v>43054</v>
      </c>
      <c r="B856" s="27">
        <v>25241.65</v>
      </c>
      <c r="C856" s="27">
        <v>25318.05</v>
      </c>
      <c r="D856" s="27">
        <v>25166.35</v>
      </c>
      <c r="E856">
        <f t="shared" si="26"/>
        <v>76.399999999997817</v>
      </c>
      <c r="F856" s="15">
        <f t="shared" si="27"/>
        <v>2.5372201218417443E-3</v>
      </c>
    </row>
    <row r="857" spans="1:6" x14ac:dyDescent="0.3">
      <c r="A857" s="19">
        <v>43053</v>
      </c>
      <c r="B857" s="20">
        <v>25352.55</v>
      </c>
      <c r="C857" s="20">
        <v>25404.799999999999</v>
      </c>
      <c r="D857" s="20">
        <v>25223.1</v>
      </c>
      <c r="E857">
        <f t="shared" si="26"/>
        <v>52.25</v>
      </c>
      <c r="F857" s="15">
        <f t="shared" si="27"/>
        <v>1.8292742542603078E-3</v>
      </c>
    </row>
    <row r="858" spans="1:6" x14ac:dyDescent="0.3">
      <c r="A858" s="26">
        <v>43052</v>
      </c>
      <c r="B858" s="27">
        <v>25570.25</v>
      </c>
      <c r="C858" s="27">
        <v>25611.55</v>
      </c>
      <c r="D858" s="27">
        <v>25337.25</v>
      </c>
      <c r="E858">
        <f t="shared" si="26"/>
        <v>41.299999999999272</v>
      </c>
      <c r="F858" s="15">
        <f t="shared" si="27"/>
        <v>7.701705681777621E-3</v>
      </c>
    </row>
    <row r="859" spans="1:6" x14ac:dyDescent="0.3">
      <c r="A859" s="19">
        <v>43049</v>
      </c>
      <c r="B859" s="20">
        <v>25250.9</v>
      </c>
      <c r="C859" s="20">
        <v>25598.55</v>
      </c>
      <c r="D859" s="20">
        <v>25237.200000000001</v>
      </c>
      <c r="E859">
        <f t="shared" si="26"/>
        <v>347.64999999999782</v>
      </c>
      <c r="F859" s="15">
        <f t="shared" si="27"/>
        <v>8.936553142676289E-3</v>
      </c>
    </row>
    <row r="860" spans="1:6" x14ac:dyDescent="0.3">
      <c r="A860" s="26">
        <v>43048</v>
      </c>
      <c r="B860" s="27">
        <v>25281</v>
      </c>
      <c r="C860" s="27">
        <v>25385.200000000001</v>
      </c>
      <c r="D860" s="27">
        <v>25166.15</v>
      </c>
      <c r="E860">
        <f t="shared" si="26"/>
        <v>104.20000000000073</v>
      </c>
      <c r="F860" s="15">
        <f t="shared" si="27"/>
        <v>3.2314252161508208E-3</v>
      </c>
    </row>
    <row r="861" spans="1:6" x14ac:dyDescent="0.3">
      <c r="A861" s="19">
        <v>43047</v>
      </c>
      <c r="B861" s="20">
        <v>25375.8</v>
      </c>
      <c r="C861" s="20">
        <v>25435.599999999999</v>
      </c>
      <c r="D861" s="20">
        <v>25119.5</v>
      </c>
      <c r="E861">
        <f t="shared" si="26"/>
        <v>59.799999999999272</v>
      </c>
      <c r="F861" s="15">
        <f t="shared" si="27"/>
        <v>1.6839312636594335E-3</v>
      </c>
    </row>
    <row r="862" spans="1:6" x14ac:dyDescent="0.3">
      <c r="A862" s="26">
        <v>43046</v>
      </c>
      <c r="B862" s="27">
        <v>25669.1</v>
      </c>
      <c r="C862" s="27">
        <v>25695.75</v>
      </c>
      <c r="D862" s="27">
        <v>25248.95</v>
      </c>
      <c r="E862">
        <f t="shared" si="26"/>
        <v>26.650000000001455</v>
      </c>
      <c r="F862" s="15">
        <f t="shared" si="27"/>
        <v>2.9772380617153586E-3</v>
      </c>
    </row>
    <row r="863" spans="1:6" x14ac:dyDescent="0.3">
      <c r="A863" s="19">
        <v>43045</v>
      </c>
      <c r="B863" s="20">
        <v>25569</v>
      </c>
      <c r="C863" s="20">
        <v>25694.6</v>
      </c>
      <c r="D863" s="20">
        <v>25529.5</v>
      </c>
      <c r="E863">
        <f t="shared" si="26"/>
        <v>125.59999999999854</v>
      </c>
      <c r="F863" s="15">
        <f t="shared" si="27"/>
        <v>5.6734060803558962E-3</v>
      </c>
    </row>
    <row r="864" spans="1:6" x14ac:dyDescent="0.3">
      <c r="A864" s="26">
        <v>43042</v>
      </c>
      <c r="B864" s="27">
        <v>25531.4</v>
      </c>
      <c r="C864" s="27">
        <v>25695.5</v>
      </c>
      <c r="D864" s="27">
        <v>25394.95</v>
      </c>
      <c r="E864">
        <f t="shared" si="26"/>
        <v>164.09999999999854</v>
      </c>
      <c r="F864" s="15">
        <f t="shared" si="27"/>
        <v>4.9875727211427818E-3</v>
      </c>
    </row>
    <row r="865" spans="1:6" x14ac:dyDescent="0.3">
      <c r="A865" s="19">
        <v>43041</v>
      </c>
      <c r="B865" s="20">
        <v>25508.400000000001</v>
      </c>
      <c r="C865" s="20">
        <v>25598.75</v>
      </c>
      <c r="D865" s="20">
        <v>25405.5</v>
      </c>
      <c r="E865">
        <f t="shared" si="26"/>
        <v>90.349999999998545</v>
      </c>
      <c r="F865" s="15">
        <f t="shared" si="27"/>
        <v>8.7787183547443151E-3</v>
      </c>
    </row>
    <row r="866" spans="1:6" x14ac:dyDescent="0.3">
      <c r="A866" s="26">
        <v>43040</v>
      </c>
      <c r="B866" s="27">
        <v>25197.3</v>
      </c>
      <c r="C866" s="27">
        <v>25549.35</v>
      </c>
      <c r="D866" s="27">
        <v>25171.75</v>
      </c>
      <c r="E866">
        <f t="shared" si="26"/>
        <v>352.04999999999927</v>
      </c>
      <c r="F866" s="15">
        <f t="shared" si="27"/>
        <v>7.7589339552194547E-3</v>
      </c>
    </row>
    <row r="867" spans="1:6" x14ac:dyDescent="0.3">
      <c r="A867" s="19">
        <v>43039</v>
      </c>
      <c r="B867" s="20">
        <v>25042.1</v>
      </c>
      <c r="C867" s="20">
        <v>25078.65</v>
      </c>
      <c r="D867" s="20">
        <v>24948.1</v>
      </c>
      <c r="E867">
        <f t="shared" si="26"/>
        <v>36.55000000000291</v>
      </c>
      <c r="F867" s="15">
        <f t="shared" si="27"/>
        <v>4.5781379089920452E-3</v>
      </c>
    </row>
    <row r="868" spans="1:6" x14ac:dyDescent="0.3">
      <c r="A868" s="26">
        <v>43038</v>
      </c>
      <c r="B868" s="27">
        <v>24873.65</v>
      </c>
      <c r="C868" s="27">
        <v>25064.85</v>
      </c>
      <c r="D868" s="27">
        <v>24808.55</v>
      </c>
      <c r="E868">
        <f t="shared" si="26"/>
        <v>191.19999999999709</v>
      </c>
      <c r="F868" s="15">
        <f t="shared" si="27"/>
        <v>6.0130346035776709E-3</v>
      </c>
    </row>
    <row r="869" spans="1:6" x14ac:dyDescent="0.3">
      <c r="A869" s="19">
        <v>43035</v>
      </c>
      <c r="B869" s="20">
        <v>24887.599999999999</v>
      </c>
      <c r="C869" s="20">
        <v>24995.7</v>
      </c>
      <c r="D869" s="20">
        <v>24798.65</v>
      </c>
      <c r="E869">
        <f t="shared" si="26"/>
        <v>108.10000000000218</v>
      </c>
      <c r="F869" s="15">
        <f t="shared" si="27"/>
        <v>6.8165560963294536E-3</v>
      </c>
    </row>
    <row r="870" spans="1:6" x14ac:dyDescent="0.3">
      <c r="A870" s="26">
        <v>43034</v>
      </c>
      <c r="B870" s="27">
        <v>24953.95</v>
      </c>
      <c r="C870" s="27">
        <v>25186.05</v>
      </c>
      <c r="D870" s="27">
        <v>24864.6</v>
      </c>
      <c r="E870">
        <f t="shared" si="26"/>
        <v>232.09999999999854</v>
      </c>
      <c r="F870" s="15">
        <f t="shared" si="27"/>
        <v>8.191340097235187E-3</v>
      </c>
    </row>
    <row r="871" spans="1:6" x14ac:dyDescent="0.3">
      <c r="A871" s="19">
        <v>43033</v>
      </c>
      <c r="B871" s="20">
        <v>24980.65</v>
      </c>
      <c r="C871" s="20">
        <v>25157.8</v>
      </c>
      <c r="D871" s="20">
        <v>24560.75</v>
      </c>
      <c r="E871">
        <f t="shared" si="26"/>
        <v>177.14999999999782</v>
      </c>
      <c r="F871" s="15">
        <f t="shared" si="27"/>
        <v>6.8024745308476959E-3</v>
      </c>
    </row>
    <row r="872" spans="1:6" x14ac:dyDescent="0.3">
      <c r="A872" s="26">
        <v>43032</v>
      </c>
      <c r="B872" s="27">
        <v>24141.95</v>
      </c>
      <c r="C872" s="27">
        <v>24293.25</v>
      </c>
      <c r="D872" s="27">
        <v>24032.65</v>
      </c>
      <c r="E872">
        <f t="shared" si="26"/>
        <v>151.29999999999927</v>
      </c>
      <c r="F872" s="15">
        <f t="shared" si="27"/>
        <v>4.5016804751416006E-3</v>
      </c>
    </row>
    <row r="873" spans="1:6" x14ac:dyDescent="0.3">
      <c r="A873" s="19">
        <v>43031</v>
      </c>
      <c r="B873" s="20">
        <v>24085.45</v>
      </c>
      <c r="C873" s="20">
        <v>24151</v>
      </c>
      <c r="D873" s="20">
        <v>23912.55</v>
      </c>
      <c r="E873">
        <f t="shared" si="26"/>
        <v>65.549999999999272</v>
      </c>
      <c r="F873" s="15">
        <f t="shared" si="27"/>
        <v>1.7008135850550591E-3</v>
      </c>
    </row>
    <row r="874" spans="1:6" x14ac:dyDescent="0.3">
      <c r="A874" s="26">
        <v>43027</v>
      </c>
      <c r="B874" s="27">
        <v>24238.400000000001</v>
      </c>
      <c r="C874" s="27">
        <v>24255.3</v>
      </c>
      <c r="D874" s="27">
        <v>23923.7</v>
      </c>
      <c r="E874">
        <f t="shared" si="26"/>
        <v>16.899999999997817</v>
      </c>
      <c r="F874" s="15">
        <f t="shared" si="27"/>
        <v>2.3978895287366793E-3</v>
      </c>
    </row>
    <row r="875" spans="1:6" x14ac:dyDescent="0.3">
      <c r="A875" s="19">
        <v>43026</v>
      </c>
      <c r="B875" s="20">
        <v>24354.75</v>
      </c>
      <c r="C875" s="20">
        <v>24454.65</v>
      </c>
      <c r="D875" s="20">
        <v>24270.05</v>
      </c>
      <c r="E875">
        <f t="shared" si="26"/>
        <v>99.900000000001455</v>
      </c>
      <c r="F875" s="15">
        <f t="shared" si="27"/>
        <v>4.2879267934689677E-3</v>
      </c>
    </row>
    <row r="876" spans="1:6" x14ac:dyDescent="0.3">
      <c r="A876" s="26">
        <v>43025</v>
      </c>
      <c r="B876" s="27">
        <v>24697.25</v>
      </c>
      <c r="C876" s="27">
        <v>24809.15</v>
      </c>
      <c r="D876" s="27">
        <v>24571.85</v>
      </c>
      <c r="E876">
        <f t="shared" si="26"/>
        <v>111.90000000000146</v>
      </c>
      <c r="F876" s="15">
        <f t="shared" si="27"/>
        <v>3.5290585684696085E-3</v>
      </c>
    </row>
    <row r="877" spans="1:6" x14ac:dyDescent="0.3">
      <c r="A877" s="19">
        <v>43024</v>
      </c>
      <c r="B877" s="20">
        <v>24815.4</v>
      </c>
      <c r="C877" s="20">
        <v>24878.65</v>
      </c>
      <c r="D877" s="20">
        <v>24516.55</v>
      </c>
      <c r="E877">
        <f t="shared" si="26"/>
        <v>63.25</v>
      </c>
      <c r="F877" s="15">
        <f t="shared" si="27"/>
        <v>8.8463854557967788E-3</v>
      </c>
    </row>
    <row r="878" spans="1:6" x14ac:dyDescent="0.3">
      <c r="A878" s="26">
        <v>43021</v>
      </c>
      <c r="B878" s="27">
        <v>24411.1</v>
      </c>
      <c r="C878" s="27">
        <v>24779.75</v>
      </c>
      <c r="D878" s="27">
        <v>24387.8</v>
      </c>
      <c r="E878">
        <f t="shared" si="26"/>
        <v>368.65000000000146</v>
      </c>
      <c r="F878" s="15">
        <f t="shared" si="27"/>
        <v>1.264106295895282E-2</v>
      </c>
    </row>
    <row r="879" spans="1:6" x14ac:dyDescent="0.3">
      <c r="A879" s="19">
        <v>43020</v>
      </c>
      <c r="B879" s="20">
        <v>24151.45</v>
      </c>
      <c r="C879" s="20">
        <v>24393.4</v>
      </c>
      <c r="D879" s="20">
        <v>23978.400000000001</v>
      </c>
      <c r="E879">
        <f t="shared" si="26"/>
        <v>241.95000000000073</v>
      </c>
      <c r="F879" s="15">
        <f t="shared" si="27"/>
        <v>5.9551972537477292E-3</v>
      </c>
    </row>
    <row r="880" spans="1:6" x14ac:dyDescent="0.3">
      <c r="A880" s="26">
        <v>43019</v>
      </c>
      <c r="B880" s="27">
        <v>24411.45</v>
      </c>
      <c r="C880" s="27">
        <v>24460.25</v>
      </c>
      <c r="D880" s="27">
        <v>24054.25</v>
      </c>
      <c r="E880">
        <f t="shared" si="26"/>
        <v>48.799999999999272</v>
      </c>
      <c r="F880" s="15">
        <f t="shared" si="27"/>
        <v>2.5457934235212799E-3</v>
      </c>
    </row>
    <row r="881" spans="1:6" x14ac:dyDescent="0.3">
      <c r="A881" s="19">
        <v>43018</v>
      </c>
      <c r="B881" s="20">
        <v>24304.799999999999</v>
      </c>
      <c r="C881" s="20">
        <v>24379.75</v>
      </c>
      <c r="D881" s="20">
        <v>24273.65</v>
      </c>
      <c r="E881">
        <f t="shared" si="26"/>
        <v>74.950000000000728</v>
      </c>
      <c r="F881" s="15">
        <f t="shared" si="27"/>
        <v>3.645255694550291E-3</v>
      </c>
    </row>
    <row r="882" spans="1:6" x14ac:dyDescent="0.3">
      <c r="A882" s="26">
        <v>43017</v>
      </c>
      <c r="B882" s="27">
        <v>24209.55</v>
      </c>
      <c r="C882" s="27">
        <v>24311.1</v>
      </c>
      <c r="D882" s="27">
        <v>24156.05</v>
      </c>
      <c r="E882">
        <f t="shared" si="26"/>
        <v>101.54999999999927</v>
      </c>
      <c r="F882" s="15">
        <f t="shared" si="27"/>
        <v>5.3989133661773133E-3</v>
      </c>
    </row>
    <row r="883" spans="1:6" x14ac:dyDescent="0.3">
      <c r="A883" s="19">
        <v>43014</v>
      </c>
      <c r="B883" s="20">
        <v>24083.55</v>
      </c>
      <c r="C883" s="20">
        <v>24242.05</v>
      </c>
      <c r="D883" s="20">
        <v>24074.35</v>
      </c>
      <c r="E883">
        <f t="shared" si="26"/>
        <v>158.5</v>
      </c>
      <c r="F883" s="15">
        <f t="shared" si="27"/>
        <v>4.8113706341554293E-3</v>
      </c>
    </row>
    <row r="884" spans="1:6" x14ac:dyDescent="0.3">
      <c r="A884" s="26">
        <v>43013</v>
      </c>
      <c r="B884" s="27">
        <v>24114.75</v>
      </c>
      <c r="C884" s="27">
        <v>24188.3</v>
      </c>
      <c r="D884" s="27">
        <v>24033.35</v>
      </c>
      <c r="E884">
        <f t="shared" si="26"/>
        <v>73.549999999999272</v>
      </c>
      <c r="F884" s="15">
        <f t="shared" si="27"/>
        <v>3.7275924747607386E-3</v>
      </c>
    </row>
    <row r="885" spans="1:6" x14ac:dyDescent="0.3">
      <c r="A885" s="19">
        <v>43012</v>
      </c>
      <c r="B885" s="20">
        <v>24124.15</v>
      </c>
      <c r="C885" s="20">
        <v>24230.45</v>
      </c>
      <c r="D885" s="20">
        <v>24058.65</v>
      </c>
      <c r="E885">
        <f t="shared" si="26"/>
        <v>106.29999999999927</v>
      </c>
      <c r="F885" s="15">
        <f t="shared" si="27"/>
        <v>2.7375354330057933E-3</v>
      </c>
    </row>
    <row r="886" spans="1:6" x14ac:dyDescent="0.3">
      <c r="A886" s="26">
        <v>43011</v>
      </c>
      <c r="B886" s="27">
        <v>24200.6</v>
      </c>
      <c r="C886" s="27">
        <v>24226.799999999999</v>
      </c>
      <c r="D886" s="27">
        <v>24007.25</v>
      </c>
      <c r="E886">
        <f t="shared" si="26"/>
        <v>26.200000000000728</v>
      </c>
      <c r="F886" s="15">
        <f t="shared" si="27"/>
        <v>2.8956208011943572E-3</v>
      </c>
    </row>
    <row r="887" spans="1:6" x14ac:dyDescent="0.3">
      <c r="A887" s="19">
        <v>43007</v>
      </c>
      <c r="B887" s="20">
        <v>24114</v>
      </c>
      <c r="C887" s="20">
        <v>24227.45</v>
      </c>
      <c r="D887" s="20">
        <v>24004.799999999999</v>
      </c>
      <c r="E887">
        <f t="shared" si="26"/>
        <v>113.45000000000073</v>
      </c>
      <c r="F887" s="15">
        <f t="shared" si="27"/>
        <v>8.0574524083087164E-3</v>
      </c>
    </row>
    <row r="888" spans="1:6" x14ac:dyDescent="0.3">
      <c r="A888" s="26">
        <v>43006</v>
      </c>
      <c r="B888" s="27">
        <v>23804.05</v>
      </c>
      <c r="C888" s="27">
        <v>24074.2</v>
      </c>
      <c r="D888" s="27">
        <v>23611.1</v>
      </c>
      <c r="E888">
        <f t="shared" si="26"/>
        <v>270.15000000000146</v>
      </c>
      <c r="F888" s="15">
        <f t="shared" si="27"/>
        <v>6.0328195255196547E-3</v>
      </c>
    </row>
    <row r="889" spans="1:6" x14ac:dyDescent="0.3">
      <c r="A889" s="19">
        <v>43005</v>
      </c>
      <c r="B889" s="20">
        <v>24308.7</v>
      </c>
      <c r="C889" s="20">
        <v>24331.85</v>
      </c>
      <c r="D889" s="20">
        <v>23766.6</v>
      </c>
      <c r="E889">
        <f t="shared" si="26"/>
        <v>23.149999999997817</v>
      </c>
      <c r="F889" s="15">
        <f t="shared" si="27"/>
        <v>3.2046495420151337E-3</v>
      </c>
    </row>
    <row r="890" spans="1:6" x14ac:dyDescent="0.3">
      <c r="A890" s="26">
        <v>43004</v>
      </c>
      <c r="B890" s="27">
        <v>24105.599999999999</v>
      </c>
      <c r="C890" s="27">
        <v>24236.95</v>
      </c>
      <c r="D890" s="27">
        <v>24017.4</v>
      </c>
      <c r="E890">
        <f t="shared" si="26"/>
        <v>131.35000000000218</v>
      </c>
      <c r="F890" s="15">
        <f t="shared" si="27"/>
        <v>2.7420258563187112E-3</v>
      </c>
    </row>
    <row r="891" spans="1:6" x14ac:dyDescent="0.3">
      <c r="A891" s="19">
        <v>43003</v>
      </c>
      <c r="B891" s="20">
        <v>24361.55</v>
      </c>
      <c r="C891" s="20">
        <v>24363.8</v>
      </c>
      <c r="D891" s="20">
        <v>24015.45</v>
      </c>
      <c r="E891">
        <f t="shared" si="26"/>
        <v>2.25</v>
      </c>
      <c r="F891" s="15">
        <f t="shared" si="27"/>
        <v>1.4976998164308711E-4</v>
      </c>
    </row>
    <row r="892" spans="1:6" x14ac:dyDescent="0.3">
      <c r="A892" s="26">
        <v>43000</v>
      </c>
      <c r="B892" s="27">
        <v>24704.55</v>
      </c>
      <c r="C892" s="27">
        <v>24709.7</v>
      </c>
      <c r="D892" s="27">
        <v>24340</v>
      </c>
      <c r="E892">
        <f t="shared" si="26"/>
        <v>5.1500000000014552</v>
      </c>
      <c r="F892" s="15">
        <f t="shared" si="27"/>
        <v>1.2743592108799377E-3</v>
      </c>
    </row>
    <row r="893" spans="1:6" x14ac:dyDescent="0.3">
      <c r="A893" s="19">
        <v>42999</v>
      </c>
      <c r="B893" s="20">
        <v>24934.1</v>
      </c>
      <c r="C893" s="20">
        <v>24992.5</v>
      </c>
      <c r="D893" s="20">
        <v>24706.45</v>
      </c>
      <c r="E893">
        <f t="shared" si="26"/>
        <v>58.400000000001455</v>
      </c>
      <c r="F893" s="15">
        <f t="shared" si="27"/>
        <v>2.5285525312541608E-3</v>
      </c>
    </row>
    <row r="894" spans="1:6" x14ac:dyDescent="0.3">
      <c r="A894" s="26">
        <v>42998</v>
      </c>
      <c r="B894" s="27">
        <v>24984.65</v>
      </c>
      <c r="C894" s="27">
        <v>25052.6</v>
      </c>
      <c r="D894" s="27">
        <v>24938.3</v>
      </c>
      <c r="E894">
        <f t="shared" si="26"/>
        <v>67.94999999999709</v>
      </c>
      <c r="F894" s="15">
        <f t="shared" si="27"/>
        <v>2.2276758547072062E-3</v>
      </c>
    </row>
    <row r="895" spans="1:6" x14ac:dyDescent="0.3">
      <c r="A895" s="19">
        <v>42997</v>
      </c>
      <c r="B895" s="20">
        <v>25059.75</v>
      </c>
      <c r="C895" s="20">
        <v>25103.45</v>
      </c>
      <c r="D895" s="20">
        <v>24993</v>
      </c>
      <c r="E895">
        <f t="shared" si="26"/>
        <v>43.700000000000728</v>
      </c>
      <c r="F895" s="15">
        <f t="shared" si="27"/>
        <v>4.0263506512506504E-3</v>
      </c>
    </row>
    <row r="896" spans="1:6" x14ac:dyDescent="0.3">
      <c r="A896" s="26">
        <v>42996</v>
      </c>
      <c r="B896" s="27">
        <v>24948.15</v>
      </c>
      <c r="C896" s="27">
        <v>25105.35</v>
      </c>
      <c r="D896" s="27">
        <v>24941.75</v>
      </c>
      <c r="E896">
        <f t="shared" si="26"/>
        <v>157.19999999999709</v>
      </c>
      <c r="F896" s="15">
        <f t="shared" si="27"/>
        <v>4.7050558970704133E-3</v>
      </c>
    </row>
    <row r="897" spans="1:6" x14ac:dyDescent="0.3">
      <c r="A897" s="19">
        <v>42993</v>
      </c>
      <c r="B897" s="20">
        <v>24840.3</v>
      </c>
      <c r="C897" s="20">
        <v>24916.85</v>
      </c>
      <c r="D897" s="20">
        <v>24791.55</v>
      </c>
      <c r="E897">
        <f t="shared" si="26"/>
        <v>76.549999999999272</v>
      </c>
      <c r="F897" s="15">
        <f t="shared" si="27"/>
        <v>4.2965332045982272E-3</v>
      </c>
    </row>
    <row r="898" spans="1:6" x14ac:dyDescent="0.3">
      <c r="A898" s="26">
        <v>42992</v>
      </c>
      <c r="B898" s="27">
        <v>24857.25</v>
      </c>
      <c r="C898" s="27">
        <v>24994.3</v>
      </c>
      <c r="D898" s="27">
        <v>24815.5</v>
      </c>
      <c r="E898">
        <f t="shared" ref="E898:E961" si="28">C898-B898</f>
        <v>137.04999999999927</v>
      </c>
      <c r="F898" s="15">
        <f t="shared" si="27"/>
        <v>5.3891576192615547E-3</v>
      </c>
    </row>
    <row r="899" spans="1:6" x14ac:dyDescent="0.3">
      <c r="A899" s="19">
        <v>42991</v>
      </c>
      <c r="B899" s="20">
        <v>24818.35</v>
      </c>
      <c r="C899" s="20">
        <v>24948.799999999999</v>
      </c>
      <c r="D899" s="20">
        <v>24737.8</v>
      </c>
      <c r="E899">
        <f t="shared" si="28"/>
        <v>130.45000000000073</v>
      </c>
      <c r="F899" s="15">
        <f t="shared" ref="F899:F962" si="29">((SUM(E899:E900)/2)/B900)</f>
        <v>3.4837756743067824E-3</v>
      </c>
    </row>
    <row r="900" spans="1:6" x14ac:dyDescent="0.3">
      <c r="A900" s="26">
        <v>42990</v>
      </c>
      <c r="B900" s="27">
        <v>24779.15</v>
      </c>
      <c r="C900" s="27">
        <v>24821.35</v>
      </c>
      <c r="D900" s="27">
        <v>24653.599999999999</v>
      </c>
      <c r="E900">
        <f t="shared" si="28"/>
        <v>42.19999999999709</v>
      </c>
      <c r="F900" s="15">
        <f t="shared" si="29"/>
        <v>6.315262480331766E-3</v>
      </c>
    </row>
    <row r="901" spans="1:6" x14ac:dyDescent="0.3">
      <c r="A901" s="19">
        <v>42989</v>
      </c>
      <c r="B901" s="20">
        <v>24468.5</v>
      </c>
      <c r="C901" s="20">
        <v>24735.35</v>
      </c>
      <c r="D901" s="20">
        <v>24458.25</v>
      </c>
      <c r="E901">
        <f t="shared" si="28"/>
        <v>266.84999999999854</v>
      </c>
      <c r="F901" s="15">
        <f t="shared" si="29"/>
        <v>5.6658268297179078E-3</v>
      </c>
    </row>
    <row r="902" spans="1:6" x14ac:dyDescent="0.3">
      <c r="A902" s="26">
        <v>42986</v>
      </c>
      <c r="B902" s="27">
        <v>24409.5</v>
      </c>
      <c r="C902" s="27">
        <v>24419.25</v>
      </c>
      <c r="D902" s="27">
        <v>24273</v>
      </c>
      <c r="E902">
        <f t="shared" si="28"/>
        <v>9.75</v>
      </c>
      <c r="F902" s="15">
        <f t="shared" si="29"/>
        <v>2.0144009110025347E-3</v>
      </c>
    </row>
    <row r="903" spans="1:6" x14ac:dyDescent="0.3">
      <c r="A903" s="19">
        <v>42985</v>
      </c>
      <c r="B903" s="20">
        <v>24324.85</v>
      </c>
      <c r="C903" s="20">
        <v>24413.1</v>
      </c>
      <c r="D903" s="20">
        <v>24246.9</v>
      </c>
      <c r="E903">
        <f t="shared" si="28"/>
        <v>88.25</v>
      </c>
      <c r="F903" s="15">
        <f t="shared" si="29"/>
        <v>4.694656173012967E-3</v>
      </c>
    </row>
    <row r="904" spans="1:6" x14ac:dyDescent="0.3">
      <c r="A904" s="26">
        <v>42984</v>
      </c>
      <c r="B904" s="27">
        <v>24192.400000000001</v>
      </c>
      <c r="C904" s="27">
        <v>24331.3</v>
      </c>
      <c r="D904" s="27">
        <v>24151.1</v>
      </c>
      <c r="E904">
        <f t="shared" si="28"/>
        <v>138.89999999999782</v>
      </c>
      <c r="F904" s="15">
        <f t="shared" si="29"/>
        <v>5.2394469484109358E-3</v>
      </c>
    </row>
    <row r="905" spans="1:6" x14ac:dyDescent="0.3">
      <c r="A905" s="19">
        <v>42983</v>
      </c>
      <c r="B905" s="20">
        <v>24272.6</v>
      </c>
      <c r="C905" s="20">
        <v>24388.05</v>
      </c>
      <c r="D905" s="20">
        <v>24256.3</v>
      </c>
      <c r="E905">
        <f t="shared" si="28"/>
        <v>115.45000000000073</v>
      </c>
      <c r="F905" s="15">
        <f t="shared" si="29"/>
        <v>2.4226886323769335E-3</v>
      </c>
    </row>
    <row r="906" spans="1:6" x14ac:dyDescent="0.3">
      <c r="A906" s="26">
        <v>42982</v>
      </c>
      <c r="B906" s="27">
        <v>24456.3</v>
      </c>
      <c r="C906" s="27">
        <v>24459.35</v>
      </c>
      <c r="D906" s="27">
        <v>24156.400000000001</v>
      </c>
      <c r="E906">
        <f t="shared" si="28"/>
        <v>3.0499999999992724</v>
      </c>
      <c r="F906" s="15">
        <f t="shared" si="29"/>
        <v>2.2181949387433185E-3</v>
      </c>
    </row>
    <row r="907" spans="1:6" x14ac:dyDescent="0.3">
      <c r="A907" s="19">
        <v>42979</v>
      </c>
      <c r="B907" s="20">
        <v>24389.200000000001</v>
      </c>
      <c r="C907" s="20">
        <v>24494.35</v>
      </c>
      <c r="D907" s="20">
        <v>24319.200000000001</v>
      </c>
      <c r="E907">
        <f t="shared" si="28"/>
        <v>105.14999999999782</v>
      </c>
      <c r="F907" s="15">
        <f t="shared" si="29"/>
        <v>2.1587519272737278E-3</v>
      </c>
    </row>
    <row r="908" spans="1:6" x14ac:dyDescent="0.3">
      <c r="A908" s="26">
        <v>42978</v>
      </c>
      <c r="B908" s="27">
        <v>24354.35</v>
      </c>
      <c r="C908" s="27">
        <v>24354.35</v>
      </c>
      <c r="D908" s="27">
        <v>24207.7</v>
      </c>
      <c r="E908">
        <f t="shared" si="28"/>
        <v>0</v>
      </c>
      <c r="F908" s="15">
        <f t="shared" si="29"/>
        <v>2.7017220514533075E-3</v>
      </c>
    </row>
    <row r="909" spans="1:6" x14ac:dyDescent="0.3">
      <c r="A909" s="19">
        <v>42977</v>
      </c>
      <c r="B909" s="20">
        <v>24253.05</v>
      </c>
      <c r="C909" s="20">
        <v>24384.1</v>
      </c>
      <c r="D909" s="20">
        <v>24241.3</v>
      </c>
      <c r="E909">
        <f t="shared" si="28"/>
        <v>131.04999999999927</v>
      </c>
      <c r="F909" s="15">
        <f t="shared" si="29"/>
        <v>3.0861657476750886E-3</v>
      </c>
    </row>
    <row r="910" spans="1:6" x14ac:dyDescent="0.3">
      <c r="A910" s="26">
        <v>42976</v>
      </c>
      <c r="B910" s="27">
        <v>24302</v>
      </c>
      <c r="C910" s="27">
        <v>24320.95</v>
      </c>
      <c r="D910" s="27">
        <v>24103.3</v>
      </c>
      <c r="E910">
        <f t="shared" si="28"/>
        <v>18.950000000000728</v>
      </c>
      <c r="F910" s="15">
        <f t="shared" si="29"/>
        <v>1.851034341152948E-3</v>
      </c>
    </row>
    <row r="911" spans="1:6" x14ac:dyDescent="0.3">
      <c r="A911" s="19">
        <v>42975</v>
      </c>
      <c r="B911" s="20">
        <v>24351.25</v>
      </c>
      <c r="C911" s="20">
        <v>24422.45</v>
      </c>
      <c r="D911" s="20">
        <v>24301.35</v>
      </c>
      <c r="E911">
        <f t="shared" si="28"/>
        <v>71.200000000000728</v>
      </c>
      <c r="F911" s="15">
        <f t="shared" si="29"/>
        <v>2.2051508220597136E-3</v>
      </c>
    </row>
    <row r="912" spans="1:6" x14ac:dyDescent="0.3">
      <c r="A912" s="26">
        <v>42971</v>
      </c>
      <c r="B912" s="27">
        <v>24374.75</v>
      </c>
      <c r="C912" s="27">
        <v>24411.05</v>
      </c>
      <c r="D912" s="27">
        <v>24224.85</v>
      </c>
      <c r="E912">
        <f t="shared" si="28"/>
        <v>36.299999999999272</v>
      </c>
      <c r="F912" s="15">
        <f t="shared" si="29"/>
        <v>6.2559814323882449E-3</v>
      </c>
    </row>
    <row r="913" spans="1:6" x14ac:dyDescent="0.3">
      <c r="A913" s="19">
        <v>42970</v>
      </c>
      <c r="B913" s="20">
        <v>24084.95</v>
      </c>
      <c r="C913" s="20">
        <v>24350</v>
      </c>
      <c r="D913" s="20">
        <v>24074.15</v>
      </c>
      <c r="E913">
        <f t="shared" si="28"/>
        <v>265.04999999999927</v>
      </c>
      <c r="F913" s="15">
        <f t="shared" si="29"/>
        <v>6.4761675373537515E-3</v>
      </c>
    </row>
    <row r="914" spans="1:6" x14ac:dyDescent="0.3">
      <c r="A914" s="26">
        <v>42969</v>
      </c>
      <c r="B914" s="27">
        <v>24080.6</v>
      </c>
      <c r="C914" s="27">
        <v>24127.45</v>
      </c>
      <c r="D914" s="27">
        <v>23852.65</v>
      </c>
      <c r="E914">
        <f t="shared" si="28"/>
        <v>46.850000000002183</v>
      </c>
      <c r="F914" s="15">
        <f t="shared" si="29"/>
        <v>3.4226643552032502E-3</v>
      </c>
    </row>
    <row r="915" spans="1:6" x14ac:dyDescent="0.3">
      <c r="A915" s="19">
        <v>42968</v>
      </c>
      <c r="B915" s="20">
        <v>24140.55</v>
      </c>
      <c r="C915" s="20">
        <v>24258.95</v>
      </c>
      <c r="D915" s="20">
        <v>23882.25</v>
      </c>
      <c r="E915">
        <f t="shared" si="28"/>
        <v>118.40000000000146</v>
      </c>
      <c r="F915" s="15">
        <f t="shared" si="29"/>
        <v>2.5543723808616604E-3</v>
      </c>
    </row>
    <row r="916" spans="1:6" x14ac:dyDescent="0.3">
      <c r="A916" s="26">
        <v>42965</v>
      </c>
      <c r="B916" s="27">
        <v>24125.3</v>
      </c>
      <c r="C916" s="27">
        <v>24130.15</v>
      </c>
      <c r="D916" s="27">
        <v>23925.95</v>
      </c>
      <c r="E916">
        <f t="shared" si="28"/>
        <v>4.8500000000021828</v>
      </c>
      <c r="F916" s="15">
        <f t="shared" si="29"/>
        <v>1.1941114993962454E-4</v>
      </c>
    </row>
    <row r="917" spans="1:6" x14ac:dyDescent="0.3">
      <c r="A917" s="19">
        <v>42964</v>
      </c>
      <c r="B917" s="20">
        <v>24495.200000000001</v>
      </c>
      <c r="C917" s="20">
        <v>24496.2</v>
      </c>
      <c r="D917" s="20">
        <v>24121.55</v>
      </c>
      <c r="E917">
        <f t="shared" si="28"/>
        <v>1</v>
      </c>
      <c r="F917" s="15">
        <f t="shared" si="29"/>
        <v>5.6524210635109451E-3</v>
      </c>
    </row>
    <row r="918" spans="1:6" x14ac:dyDescent="0.3">
      <c r="A918" s="26">
        <v>42963</v>
      </c>
      <c r="B918" s="27">
        <v>24188.75</v>
      </c>
      <c r="C918" s="27">
        <v>24461.200000000001</v>
      </c>
      <c r="D918" s="27">
        <v>23947.45</v>
      </c>
      <c r="E918">
        <f t="shared" si="28"/>
        <v>272.45000000000073</v>
      </c>
      <c r="F918" s="15">
        <f t="shared" si="29"/>
        <v>9.0131200093135841E-3</v>
      </c>
    </row>
    <row r="919" spans="1:6" x14ac:dyDescent="0.3">
      <c r="A919" s="19">
        <v>42961</v>
      </c>
      <c r="B919" s="20">
        <v>24051.05</v>
      </c>
      <c r="C919" s="20">
        <v>24212.15</v>
      </c>
      <c r="D919" s="20">
        <v>24038.15</v>
      </c>
      <c r="E919">
        <f t="shared" si="28"/>
        <v>161.10000000000218</v>
      </c>
      <c r="F919" s="15">
        <f t="shared" si="29"/>
        <v>8.2236807780201576E-3</v>
      </c>
    </row>
    <row r="920" spans="1:6" x14ac:dyDescent="0.3">
      <c r="A920" s="26">
        <v>42958</v>
      </c>
      <c r="B920" s="27">
        <v>23958.25</v>
      </c>
      <c r="C920" s="27">
        <v>24191.200000000001</v>
      </c>
      <c r="D920" s="27">
        <v>23868.3</v>
      </c>
      <c r="E920">
        <f t="shared" si="28"/>
        <v>232.95000000000073</v>
      </c>
      <c r="F920" s="15">
        <f t="shared" si="29"/>
        <v>5.3373497198611845E-3</v>
      </c>
    </row>
    <row r="921" spans="1:6" x14ac:dyDescent="0.3">
      <c r="A921" s="19">
        <v>42957</v>
      </c>
      <c r="B921" s="20">
        <v>24300.45</v>
      </c>
      <c r="C921" s="20">
        <v>24326.9</v>
      </c>
      <c r="D921" s="20">
        <v>23822.2</v>
      </c>
      <c r="E921">
        <f t="shared" si="28"/>
        <v>26.450000000000728</v>
      </c>
      <c r="F921" s="15">
        <f t="shared" si="29"/>
        <v>8.075287784088458E-4</v>
      </c>
    </row>
    <row r="922" spans="1:6" x14ac:dyDescent="0.3">
      <c r="A922" s="26">
        <v>42956</v>
      </c>
      <c r="B922" s="27">
        <v>24519.25</v>
      </c>
      <c r="C922" s="27">
        <v>24532.400000000001</v>
      </c>
      <c r="D922" s="27">
        <v>24328.1</v>
      </c>
      <c r="E922">
        <f t="shared" si="28"/>
        <v>13.150000000001455</v>
      </c>
      <c r="F922" s="15">
        <f t="shared" si="29"/>
        <v>7.4171484472099496E-4</v>
      </c>
    </row>
    <row r="923" spans="1:6" x14ac:dyDescent="0.3">
      <c r="A923" s="19">
        <v>42955</v>
      </c>
      <c r="B923" s="20">
        <v>24942.2</v>
      </c>
      <c r="C923" s="20">
        <v>24966.05</v>
      </c>
      <c r="D923" s="20">
        <v>24534.35</v>
      </c>
      <c r="E923">
        <f t="shared" si="28"/>
        <v>23.849999999998545</v>
      </c>
      <c r="F923" s="15">
        <f t="shared" si="29"/>
        <v>2.9984932093834555E-3</v>
      </c>
    </row>
    <row r="924" spans="1:6" x14ac:dyDescent="0.3">
      <c r="A924" s="26">
        <v>42954</v>
      </c>
      <c r="B924" s="27">
        <v>24854.15</v>
      </c>
      <c r="C924" s="27">
        <v>24979.35</v>
      </c>
      <c r="D924" s="27">
        <v>24844.45</v>
      </c>
      <c r="E924">
        <f t="shared" si="28"/>
        <v>125.19999999999709</v>
      </c>
      <c r="F924" s="15">
        <f t="shared" si="29"/>
        <v>7.620942365862032E-3</v>
      </c>
    </row>
    <row r="925" spans="1:6" x14ac:dyDescent="0.3">
      <c r="A925" s="19">
        <v>42951</v>
      </c>
      <c r="B925" s="20">
        <v>24629.5</v>
      </c>
      <c r="C925" s="20">
        <v>24879.7</v>
      </c>
      <c r="D925" s="20">
        <v>24591.8</v>
      </c>
      <c r="E925">
        <f t="shared" si="28"/>
        <v>250.20000000000073</v>
      </c>
      <c r="F925" s="15">
        <f t="shared" si="29"/>
        <v>5.049424365622392E-3</v>
      </c>
    </row>
    <row r="926" spans="1:6" x14ac:dyDescent="0.3">
      <c r="A926" s="26">
        <v>42950</v>
      </c>
      <c r="B926" s="27">
        <v>25002.85</v>
      </c>
      <c r="C926" s="27">
        <v>25005.15</v>
      </c>
      <c r="D926" s="27">
        <v>24619.599999999999</v>
      </c>
      <c r="E926">
        <f t="shared" si="28"/>
        <v>2.3000000000029104</v>
      </c>
      <c r="F926" s="15">
        <f t="shared" si="29"/>
        <v>2.1238249491871362E-4</v>
      </c>
    </row>
    <row r="927" spans="1:6" x14ac:dyDescent="0.3">
      <c r="A927" s="19">
        <v>42949</v>
      </c>
      <c r="B927" s="20">
        <v>25190.400000000001</v>
      </c>
      <c r="C927" s="20">
        <v>25198.799999999999</v>
      </c>
      <c r="D927" s="20">
        <v>24926.25</v>
      </c>
      <c r="E927">
        <f t="shared" si="28"/>
        <v>8.3999999999978172</v>
      </c>
      <c r="F927" s="15">
        <f t="shared" si="29"/>
        <v>6.9674013084002951E-4</v>
      </c>
    </row>
    <row r="928" spans="1:6" x14ac:dyDescent="0.3">
      <c r="A928" s="26">
        <v>42948</v>
      </c>
      <c r="B928" s="27">
        <v>25152.85</v>
      </c>
      <c r="C928" s="27">
        <v>25179.5</v>
      </c>
      <c r="D928" s="27">
        <v>25000.9</v>
      </c>
      <c r="E928">
        <f t="shared" si="28"/>
        <v>26.650000000001455</v>
      </c>
      <c r="F928" s="15">
        <f t="shared" si="29"/>
        <v>6.3131516120994166E-3</v>
      </c>
    </row>
    <row r="929" spans="1:6" x14ac:dyDescent="0.3">
      <c r="A929" s="19">
        <v>42947</v>
      </c>
      <c r="B929" s="20">
        <v>24880.6</v>
      </c>
      <c r="C929" s="20">
        <v>25168.1</v>
      </c>
      <c r="D929" s="20">
        <v>24828.5</v>
      </c>
      <c r="E929">
        <f t="shared" si="28"/>
        <v>287.5</v>
      </c>
      <c r="F929" s="15">
        <f t="shared" si="29"/>
        <v>8.1371453511985617E-3</v>
      </c>
    </row>
    <row r="930" spans="1:6" x14ac:dyDescent="0.3">
      <c r="A930" s="26">
        <v>42944</v>
      </c>
      <c r="B930" s="27">
        <v>24744.55</v>
      </c>
      <c r="C930" s="27">
        <v>24859.75</v>
      </c>
      <c r="D930" s="27">
        <v>24651.05</v>
      </c>
      <c r="E930">
        <f t="shared" si="28"/>
        <v>115.20000000000073</v>
      </c>
      <c r="F930" s="15">
        <f t="shared" si="29"/>
        <v>5.8322437896007389E-3</v>
      </c>
    </row>
    <row r="931" spans="1:6" x14ac:dyDescent="0.3">
      <c r="A931" s="19">
        <v>42943</v>
      </c>
      <c r="B931" s="20">
        <v>24857.5</v>
      </c>
      <c r="C931" s="20">
        <v>25032.25</v>
      </c>
      <c r="D931" s="20">
        <v>24799.4</v>
      </c>
      <c r="E931">
        <f t="shared" si="28"/>
        <v>174.75</v>
      </c>
      <c r="F931" s="15">
        <f t="shared" si="29"/>
        <v>6.4589889800493521E-3</v>
      </c>
    </row>
    <row r="932" spans="1:6" x14ac:dyDescent="0.3">
      <c r="A932" s="26">
        <v>42942</v>
      </c>
      <c r="B932" s="27">
        <v>24578.15</v>
      </c>
      <c r="C932" s="27">
        <v>24720.9</v>
      </c>
      <c r="D932" s="27">
        <v>24484.9</v>
      </c>
      <c r="E932">
        <f t="shared" si="28"/>
        <v>142.75</v>
      </c>
      <c r="F932" s="15">
        <f t="shared" si="29"/>
        <v>2.9342603836266237E-3</v>
      </c>
    </row>
    <row r="933" spans="1:6" x14ac:dyDescent="0.3">
      <c r="A933" s="19">
        <v>42941</v>
      </c>
      <c r="B933" s="20">
        <v>24622.9</v>
      </c>
      <c r="C933" s="20">
        <v>24624.65</v>
      </c>
      <c r="D933" s="20">
        <v>24450.2</v>
      </c>
      <c r="E933">
        <f t="shared" si="28"/>
        <v>1.75</v>
      </c>
      <c r="F933" s="15">
        <f t="shared" si="29"/>
        <v>3.1800622847903861E-3</v>
      </c>
    </row>
    <row r="934" spans="1:6" x14ac:dyDescent="0.3">
      <c r="A934" s="26">
        <v>42940</v>
      </c>
      <c r="B934" s="27">
        <v>24307.7</v>
      </c>
      <c r="C934" s="27">
        <v>24460.55</v>
      </c>
      <c r="D934" s="27">
        <v>24234.65</v>
      </c>
      <c r="E934">
        <f t="shared" si="28"/>
        <v>152.84999999999854</v>
      </c>
      <c r="F934" s="15">
        <f t="shared" si="29"/>
        <v>4.3486963196512863E-3</v>
      </c>
    </row>
    <row r="935" spans="1:6" x14ac:dyDescent="0.3">
      <c r="A935" s="19">
        <v>42937</v>
      </c>
      <c r="B935" s="20">
        <v>24231.4</v>
      </c>
      <c r="C935" s="20">
        <v>24289.3</v>
      </c>
      <c r="D935" s="20">
        <v>24066.9</v>
      </c>
      <c r="E935">
        <f t="shared" si="28"/>
        <v>57.899999999997817</v>
      </c>
      <c r="F935" s="15">
        <f t="shared" si="29"/>
        <v>3.8652249732629221E-3</v>
      </c>
    </row>
    <row r="936" spans="1:6" x14ac:dyDescent="0.3">
      <c r="A936" s="26">
        <v>42936</v>
      </c>
      <c r="B936" s="27">
        <v>24170.65</v>
      </c>
      <c r="C936" s="27">
        <v>24299.599999999999</v>
      </c>
      <c r="D936" s="27">
        <v>24170.65</v>
      </c>
      <c r="E936">
        <f t="shared" si="28"/>
        <v>128.94999999999709</v>
      </c>
      <c r="F936" s="15">
        <f t="shared" si="29"/>
        <v>4.9960115001744208E-3</v>
      </c>
    </row>
    <row r="937" spans="1:6" x14ac:dyDescent="0.3">
      <c r="A937" s="19">
        <v>42935</v>
      </c>
      <c r="B937" s="20">
        <v>24069.200000000001</v>
      </c>
      <c r="C937" s="20">
        <v>24180.75</v>
      </c>
      <c r="D937" s="20">
        <v>24053.7</v>
      </c>
      <c r="E937">
        <f t="shared" si="28"/>
        <v>111.54999999999927</v>
      </c>
      <c r="F937" s="15">
        <f t="shared" si="29"/>
        <v>6.2786567410254655E-3</v>
      </c>
    </row>
    <row r="938" spans="1:6" x14ac:dyDescent="0.3">
      <c r="A938" s="26">
        <v>42934</v>
      </c>
      <c r="B938" s="27">
        <v>23958.15</v>
      </c>
      <c r="C938" s="27">
        <v>24147.45</v>
      </c>
      <c r="D938" s="27">
        <v>23942.1</v>
      </c>
      <c r="E938">
        <f t="shared" si="28"/>
        <v>189.29999999999927</v>
      </c>
      <c r="F938" s="15">
        <f t="shared" si="29"/>
        <v>5.0809198963824758E-3</v>
      </c>
    </row>
    <row r="939" spans="1:6" x14ac:dyDescent="0.3">
      <c r="A939" s="19">
        <v>42933</v>
      </c>
      <c r="B939" s="20">
        <v>24011.4</v>
      </c>
      <c r="C939" s="20">
        <v>24066.1</v>
      </c>
      <c r="D939" s="20">
        <v>23913.65</v>
      </c>
      <c r="E939">
        <f t="shared" si="28"/>
        <v>54.69999999999709</v>
      </c>
      <c r="F939" s="15">
        <f t="shared" si="29"/>
        <v>1.4373995281738354E-3</v>
      </c>
    </row>
    <row r="940" spans="1:6" x14ac:dyDescent="0.3">
      <c r="A940" s="26">
        <v>42930</v>
      </c>
      <c r="B940" s="27">
        <v>23949.5</v>
      </c>
      <c r="C940" s="27">
        <v>23963.65</v>
      </c>
      <c r="D940" s="27">
        <v>23755.95</v>
      </c>
      <c r="E940">
        <f t="shared" si="28"/>
        <v>14.150000000001455</v>
      </c>
      <c r="F940" s="15">
        <f t="shared" si="29"/>
        <v>2.8319810221583402E-3</v>
      </c>
    </row>
    <row r="941" spans="1:6" x14ac:dyDescent="0.3">
      <c r="A941" s="19">
        <v>42929</v>
      </c>
      <c r="B941" s="20">
        <v>23817.25</v>
      </c>
      <c r="C941" s="20">
        <v>23938</v>
      </c>
      <c r="D941" s="20">
        <v>23811</v>
      </c>
      <c r="E941">
        <f t="shared" si="28"/>
        <v>120.75</v>
      </c>
      <c r="F941" s="15">
        <f t="shared" si="29"/>
        <v>4.9431186835282139E-3</v>
      </c>
    </row>
    <row r="942" spans="1:6" x14ac:dyDescent="0.3">
      <c r="A942" s="26">
        <v>42928</v>
      </c>
      <c r="B942" s="27">
        <v>23623.75</v>
      </c>
      <c r="C942" s="27">
        <v>23736.55</v>
      </c>
      <c r="D942" s="27">
        <v>23523.65</v>
      </c>
      <c r="E942">
        <f t="shared" si="28"/>
        <v>112.79999999999927</v>
      </c>
      <c r="F942" s="15">
        <f t="shared" si="29"/>
        <v>2.375281906795439E-3</v>
      </c>
    </row>
    <row r="943" spans="1:6" x14ac:dyDescent="0.3">
      <c r="A943" s="19">
        <v>42927</v>
      </c>
      <c r="B943" s="20">
        <v>23744.55</v>
      </c>
      <c r="C943" s="20">
        <v>23744.55</v>
      </c>
      <c r="D943" s="20">
        <v>23552.6</v>
      </c>
      <c r="E943">
        <f t="shared" si="28"/>
        <v>0</v>
      </c>
      <c r="F943" s="15">
        <f t="shared" si="29"/>
        <v>8.0894278778370094E-3</v>
      </c>
    </row>
    <row r="944" spans="1:6" x14ac:dyDescent="0.3">
      <c r="A944" s="26">
        <v>42926</v>
      </c>
      <c r="B944" s="27">
        <v>23583.25</v>
      </c>
      <c r="C944" s="27">
        <v>23964.799999999999</v>
      </c>
      <c r="D944" s="27">
        <v>23289.9</v>
      </c>
      <c r="E944">
        <f t="shared" si="28"/>
        <v>381.54999999999927</v>
      </c>
      <c r="F944" s="15">
        <f t="shared" si="29"/>
        <v>8.7454051462361685E-3</v>
      </c>
    </row>
    <row r="945" spans="1:6" x14ac:dyDescent="0.3">
      <c r="A945" s="19">
        <v>42923</v>
      </c>
      <c r="B945" s="20">
        <v>23463.75</v>
      </c>
      <c r="C945" s="20">
        <v>23492.6</v>
      </c>
      <c r="D945" s="20">
        <v>23400.6</v>
      </c>
      <c r="E945">
        <f t="shared" si="28"/>
        <v>28.849999999998545</v>
      </c>
      <c r="F945" s="15">
        <f t="shared" si="29"/>
        <v>3.6218722622278253E-3</v>
      </c>
    </row>
    <row r="946" spans="1:6" x14ac:dyDescent="0.3">
      <c r="A946" s="26">
        <v>42922</v>
      </c>
      <c r="B946" s="27">
        <v>23399.5</v>
      </c>
      <c r="C946" s="27">
        <v>23540.15</v>
      </c>
      <c r="D946" s="27">
        <v>23369.5</v>
      </c>
      <c r="E946">
        <f t="shared" si="28"/>
        <v>140.65000000000146</v>
      </c>
      <c r="F946" s="15">
        <f t="shared" si="29"/>
        <v>6.0042423381909083E-3</v>
      </c>
    </row>
    <row r="947" spans="1:6" x14ac:dyDescent="0.3">
      <c r="A947" s="19">
        <v>42921</v>
      </c>
      <c r="B947" s="20">
        <v>23241.9</v>
      </c>
      <c r="C947" s="20">
        <v>23380.35</v>
      </c>
      <c r="D947" s="20">
        <v>23205.55</v>
      </c>
      <c r="E947">
        <f t="shared" si="28"/>
        <v>138.44999999999709</v>
      </c>
      <c r="F947" s="15">
        <f t="shared" si="29"/>
        <v>3.7726951190756117E-3</v>
      </c>
    </row>
    <row r="948" spans="1:6" x14ac:dyDescent="0.3">
      <c r="A948" s="26">
        <v>42920</v>
      </c>
      <c r="B948" s="27">
        <v>23325.5</v>
      </c>
      <c r="C948" s="27">
        <v>23363.05</v>
      </c>
      <c r="D948" s="27">
        <v>23163.7</v>
      </c>
      <c r="E948">
        <f t="shared" si="28"/>
        <v>37.549999999999272</v>
      </c>
      <c r="F948" s="15">
        <f t="shared" si="29"/>
        <v>2.7387711458734332E-3</v>
      </c>
    </row>
    <row r="949" spans="1:6" x14ac:dyDescent="0.3">
      <c r="A949" s="19">
        <v>42919</v>
      </c>
      <c r="B949" s="20">
        <v>23240.35</v>
      </c>
      <c r="C949" s="20">
        <v>23330.1</v>
      </c>
      <c r="D949" s="20">
        <v>23144.3</v>
      </c>
      <c r="E949">
        <f t="shared" si="28"/>
        <v>89.75</v>
      </c>
      <c r="F949" s="15">
        <f t="shared" si="29"/>
        <v>4.4646619628520793E-3</v>
      </c>
    </row>
    <row r="950" spans="1:6" x14ac:dyDescent="0.3">
      <c r="A950" s="26">
        <v>42916</v>
      </c>
      <c r="B950" s="27">
        <v>23137.25</v>
      </c>
      <c r="C950" s="27">
        <v>23254.1</v>
      </c>
      <c r="D950" s="27">
        <v>22996.400000000001</v>
      </c>
      <c r="E950">
        <f t="shared" si="28"/>
        <v>116.84999999999854</v>
      </c>
      <c r="F950" s="15">
        <f t="shared" si="29"/>
        <v>6.015039206602432E-3</v>
      </c>
    </row>
    <row r="951" spans="1:6" x14ac:dyDescent="0.3">
      <c r="A951" s="19">
        <v>42915</v>
      </c>
      <c r="B951" s="20">
        <v>23312.400000000001</v>
      </c>
      <c r="C951" s="20">
        <v>23476</v>
      </c>
      <c r="D951" s="20">
        <v>23124.35</v>
      </c>
      <c r="E951">
        <f t="shared" si="28"/>
        <v>163.59999999999854</v>
      </c>
      <c r="F951" s="15">
        <f t="shared" si="29"/>
        <v>5.9587540473640928E-3</v>
      </c>
    </row>
    <row r="952" spans="1:6" x14ac:dyDescent="0.3">
      <c r="A952" s="26">
        <v>42914</v>
      </c>
      <c r="B952" s="27">
        <v>23209.55</v>
      </c>
      <c r="C952" s="27">
        <v>23322.55</v>
      </c>
      <c r="D952" s="27">
        <v>23113.65</v>
      </c>
      <c r="E952">
        <f t="shared" si="28"/>
        <v>113</v>
      </c>
      <c r="F952" s="15">
        <f t="shared" si="29"/>
        <v>2.4569582793041787E-3</v>
      </c>
    </row>
    <row r="953" spans="1:6" x14ac:dyDescent="0.3">
      <c r="A953" s="19">
        <v>42913</v>
      </c>
      <c r="B953" s="20">
        <v>23636.95</v>
      </c>
      <c r="C953" s="20">
        <v>23640.1</v>
      </c>
      <c r="D953" s="20">
        <v>23055.75</v>
      </c>
      <c r="E953">
        <f t="shared" si="28"/>
        <v>3.1499999999978172</v>
      </c>
      <c r="F953" s="15">
        <f t="shared" si="29"/>
        <v>3.6492051673583427E-4</v>
      </c>
    </row>
    <row r="954" spans="1:6" x14ac:dyDescent="0.3">
      <c r="A954" s="26">
        <v>42909</v>
      </c>
      <c r="B954" s="27">
        <v>23772.3</v>
      </c>
      <c r="C954" s="27">
        <v>23786.5</v>
      </c>
      <c r="D954" s="27">
        <v>23507.5</v>
      </c>
      <c r="E954">
        <f t="shared" si="28"/>
        <v>14.200000000000728</v>
      </c>
      <c r="F954" s="15">
        <f t="shared" si="29"/>
        <v>4.1152176617046685E-3</v>
      </c>
    </row>
    <row r="955" spans="1:6" x14ac:dyDescent="0.3">
      <c r="A955" s="19">
        <v>42908</v>
      </c>
      <c r="B955" s="20">
        <v>23716.85</v>
      </c>
      <c r="C955" s="20">
        <v>23897.85</v>
      </c>
      <c r="D955" s="20">
        <v>23694.15</v>
      </c>
      <c r="E955">
        <f t="shared" si="28"/>
        <v>181</v>
      </c>
      <c r="F955" s="15">
        <f t="shared" si="29"/>
        <v>6.4218223507338463E-3</v>
      </c>
    </row>
    <row r="956" spans="1:6" x14ac:dyDescent="0.3">
      <c r="A956" s="26">
        <v>42907</v>
      </c>
      <c r="B956" s="27">
        <v>23638.15</v>
      </c>
      <c r="C956" s="27">
        <v>23760.75</v>
      </c>
      <c r="D956" s="27">
        <v>23610.2</v>
      </c>
      <c r="E956">
        <f t="shared" si="28"/>
        <v>122.59999999999854</v>
      </c>
      <c r="F956" s="15">
        <f t="shared" si="29"/>
        <v>3.4221309747645202E-3</v>
      </c>
    </row>
    <row r="957" spans="1:6" x14ac:dyDescent="0.3">
      <c r="A957" s="19">
        <v>42906</v>
      </c>
      <c r="B957" s="20">
        <v>23720.6</v>
      </c>
      <c r="C957" s="20">
        <v>23760.35</v>
      </c>
      <c r="D957" s="20">
        <v>23651.200000000001</v>
      </c>
      <c r="E957">
        <f t="shared" si="28"/>
        <v>39.75</v>
      </c>
      <c r="F957" s="15">
        <f t="shared" si="29"/>
        <v>5.8344133874386264E-3</v>
      </c>
    </row>
    <row r="958" spans="1:6" x14ac:dyDescent="0.3">
      <c r="A958" s="26">
        <v>42905</v>
      </c>
      <c r="B958" s="27">
        <v>23571.35</v>
      </c>
      <c r="C958" s="27">
        <v>23806.65</v>
      </c>
      <c r="D958" s="27">
        <v>23535.7</v>
      </c>
      <c r="E958">
        <f t="shared" si="28"/>
        <v>235.30000000000291</v>
      </c>
      <c r="F958" s="15">
        <f t="shared" si="29"/>
        <v>6.702958812040076E-3</v>
      </c>
    </row>
    <row r="959" spans="1:6" x14ac:dyDescent="0.3">
      <c r="A959" s="19">
        <v>42902</v>
      </c>
      <c r="B959" s="20">
        <v>23448.6</v>
      </c>
      <c r="C959" s="20">
        <v>23527.65</v>
      </c>
      <c r="D959" s="20">
        <v>23391</v>
      </c>
      <c r="E959">
        <f t="shared" si="28"/>
        <v>79.05000000000291</v>
      </c>
      <c r="F959" s="15">
        <f t="shared" si="29"/>
        <v>2.295828054954882E-3</v>
      </c>
    </row>
    <row r="960" spans="1:6" x14ac:dyDescent="0.3">
      <c r="A960" s="26">
        <v>42901</v>
      </c>
      <c r="B960" s="27">
        <v>23444.7</v>
      </c>
      <c r="C960" s="27">
        <v>23473.3</v>
      </c>
      <c r="D960" s="27">
        <v>23311.85</v>
      </c>
      <c r="E960">
        <f t="shared" si="28"/>
        <v>28.599999999998545</v>
      </c>
      <c r="F960" s="15">
        <f t="shared" si="29"/>
        <v>7.6628189834131904E-4</v>
      </c>
    </row>
    <row r="961" spans="1:6" x14ac:dyDescent="0.3">
      <c r="A961" s="19">
        <v>42900</v>
      </c>
      <c r="B961" s="20">
        <v>23555.3</v>
      </c>
      <c r="C961" s="20">
        <v>23562.799999999999</v>
      </c>
      <c r="D961" s="20">
        <v>23399.4</v>
      </c>
      <c r="E961">
        <f t="shared" si="28"/>
        <v>7.5</v>
      </c>
      <c r="F961" s="15">
        <f t="shared" si="29"/>
        <v>3.7467479848168365E-3</v>
      </c>
    </row>
    <row r="962" spans="1:6" x14ac:dyDescent="0.3">
      <c r="A962" s="26">
        <v>42899</v>
      </c>
      <c r="B962" s="27">
        <v>23447</v>
      </c>
      <c r="C962" s="27">
        <v>23615.200000000001</v>
      </c>
      <c r="D962" s="27">
        <v>23446.9</v>
      </c>
      <c r="E962">
        <f t="shared" ref="E962:E1025" si="30">C962-B962</f>
        <v>168.20000000000073</v>
      </c>
      <c r="F962" s="15">
        <f t="shared" si="29"/>
        <v>3.9845151343807176E-3</v>
      </c>
    </row>
    <row r="963" spans="1:6" x14ac:dyDescent="0.3">
      <c r="A963" s="19">
        <v>42898</v>
      </c>
      <c r="B963" s="20">
        <v>23610.15</v>
      </c>
      <c r="C963" s="20">
        <v>23630.1</v>
      </c>
      <c r="D963" s="20">
        <v>23441.8</v>
      </c>
      <c r="E963">
        <f t="shared" si="30"/>
        <v>19.94999999999709</v>
      </c>
      <c r="F963" s="15">
        <f t="shared" ref="F963:F1026" si="31">((SUM(E963:E964)/2)/B964)</f>
        <v>5.2088767008956717E-3</v>
      </c>
    </row>
    <row r="964" spans="1:6" x14ac:dyDescent="0.3">
      <c r="A964" s="26">
        <v>42895</v>
      </c>
      <c r="B964" s="27">
        <v>23483.95</v>
      </c>
      <c r="C964" s="27">
        <v>23708.65</v>
      </c>
      <c r="D964" s="27">
        <v>23476.85</v>
      </c>
      <c r="E964">
        <f t="shared" si="30"/>
        <v>224.70000000000073</v>
      </c>
      <c r="F964" s="15">
        <f t="shared" si="31"/>
        <v>5.3628067294813819E-3</v>
      </c>
    </row>
    <row r="965" spans="1:6" x14ac:dyDescent="0.3">
      <c r="A965" s="19">
        <v>42894</v>
      </c>
      <c r="B965" s="20">
        <v>23630.35</v>
      </c>
      <c r="C965" s="20">
        <v>23659.1</v>
      </c>
      <c r="D965" s="20">
        <v>23514.2</v>
      </c>
      <c r="E965">
        <f t="shared" si="30"/>
        <v>28.75</v>
      </c>
      <c r="F965" s="15">
        <f t="shared" si="31"/>
        <v>3.2374690465595728E-3</v>
      </c>
    </row>
    <row r="966" spans="1:6" x14ac:dyDescent="0.3">
      <c r="A966" s="26">
        <v>42893</v>
      </c>
      <c r="B966" s="27">
        <v>23482.85</v>
      </c>
      <c r="C966" s="27">
        <v>23606.15</v>
      </c>
      <c r="D966" s="27">
        <v>23427.55</v>
      </c>
      <c r="E966">
        <f t="shared" si="30"/>
        <v>123.30000000000291</v>
      </c>
      <c r="F966" s="15">
        <f t="shared" si="31"/>
        <v>2.8982211065317252E-3</v>
      </c>
    </row>
    <row r="967" spans="1:6" x14ac:dyDescent="0.3">
      <c r="A967" s="19">
        <v>42892</v>
      </c>
      <c r="B967" s="20">
        <v>23523.05</v>
      </c>
      <c r="C967" s="20">
        <v>23536.1</v>
      </c>
      <c r="D967" s="20">
        <v>23381.7</v>
      </c>
      <c r="E967">
        <f t="shared" si="30"/>
        <v>13.049999999999272</v>
      </c>
      <c r="F967" s="15">
        <f t="shared" si="31"/>
        <v>2.358168001572793E-3</v>
      </c>
    </row>
    <row r="968" spans="1:6" x14ac:dyDescent="0.3">
      <c r="A968" s="26">
        <v>42891</v>
      </c>
      <c r="B968" s="27">
        <v>23397.4</v>
      </c>
      <c r="C968" s="27">
        <v>23494.7</v>
      </c>
      <c r="D968" s="27">
        <v>23349.95</v>
      </c>
      <c r="E968">
        <f t="shared" si="30"/>
        <v>97.299999999999272</v>
      </c>
      <c r="F968" s="15">
        <f t="shared" si="31"/>
        <v>2.4621082815593168E-3</v>
      </c>
    </row>
    <row r="969" spans="1:6" x14ac:dyDescent="0.3">
      <c r="A969" s="19">
        <v>42888</v>
      </c>
      <c r="B969" s="20">
        <v>23435.200000000001</v>
      </c>
      <c r="C969" s="20">
        <v>23453.3</v>
      </c>
      <c r="D969" s="20">
        <v>23308.400000000001</v>
      </c>
      <c r="E969">
        <f t="shared" si="30"/>
        <v>18.099999999998545</v>
      </c>
      <c r="F969" s="15">
        <f t="shared" si="31"/>
        <v>4.3066414181356532E-4</v>
      </c>
    </row>
    <row r="970" spans="1:6" x14ac:dyDescent="0.3">
      <c r="A970" s="26">
        <v>42887</v>
      </c>
      <c r="B970" s="27">
        <v>23394.1</v>
      </c>
      <c r="C970" s="27">
        <v>23396.15</v>
      </c>
      <c r="D970" s="27">
        <v>23224.05</v>
      </c>
      <c r="E970">
        <f t="shared" si="30"/>
        <v>2.0500000000029104</v>
      </c>
      <c r="F970" s="15">
        <f t="shared" si="31"/>
        <v>3.2223899284771563E-3</v>
      </c>
    </row>
    <row r="971" spans="1:6" x14ac:dyDescent="0.3">
      <c r="A971" s="19">
        <v>42886</v>
      </c>
      <c r="B971" s="20">
        <v>23321.200000000001</v>
      </c>
      <c r="C971" s="20">
        <v>23469.45</v>
      </c>
      <c r="D971" s="20">
        <v>23248.5</v>
      </c>
      <c r="E971">
        <f t="shared" si="30"/>
        <v>148.25</v>
      </c>
      <c r="F971" s="15">
        <f t="shared" si="31"/>
        <v>7.4172179707114507E-3</v>
      </c>
    </row>
    <row r="972" spans="1:6" x14ac:dyDescent="0.3">
      <c r="A972" s="26">
        <v>42885</v>
      </c>
      <c r="B972" s="27">
        <v>23142.1</v>
      </c>
      <c r="C972" s="27">
        <v>23337.15</v>
      </c>
      <c r="D972" s="27">
        <v>23093.95</v>
      </c>
      <c r="E972">
        <f t="shared" si="30"/>
        <v>195.05000000000291</v>
      </c>
      <c r="F972" s="15">
        <f t="shared" si="31"/>
        <v>7.4740675915678789E-3</v>
      </c>
    </row>
    <row r="973" spans="1:6" x14ac:dyDescent="0.3">
      <c r="A973" s="19">
        <v>42884</v>
      </c>
      <c r="B973" s="20">
        <v>23310.6</v>
      </c>
      <c r="C973" s="20">
        <v>23464</v>
      </c>
      <c r="D973" s="20">
        <v>23141.15</v>
      </c>
      <c r="E973">
        <f t="shared" si="30"/>
        <v>153.40000000000146</v>
      </c>
      <c r="F973" s="15">
        <f t="shared" si="31"/>
        <v>8.8623150219856797E-3</v>
      </c>
    </row>
    <row r="974" spans="1:6" x14ac:dyDescent="0.3">
      <c r="A974" s="26">
        <v>42881</v>
      </c>
      <c r="B974" s="27">
        <v>23151.4</v>
      </c>
      <c r="C974" s="27">
        <v>23408.35</v>
      </c>
      <c r="D974" s="27">
        <v>23092.35</v>
      </c>
      <c r="E974">
        <f t="shared" si="30"/>
        <v>256.94999999999709</v>
      </c>
      <c r="F974" s="15">
        <f t="shared" si="31"/>
        <v>2.1066597559543869E-2</v>
      </c>
    </row>
    <row r="975" spans="1:6" x14ac:dyDescent="0.3">
      <c r="A975" s="19">
        <v>42880</v>
      </c>
      <c r="B975" s="20">
        <v>22573.65</v>
      </c>
      <c r="C975" s="20">
        <v>23267.8</v>
      </c>
      <c r="D975" s="20">
        <v>22570.35</v>
      </c>
      <c r="E975">
        <f t="shared" si="30"/>
        <v>694.14999999999782</v>
      </c>
      <c r="F975" s="15">
        <f t="shared" si="31"/>
        <v>1.6421357378063588E-2</v>
      </c>
    </row>
    <row r="976" spans="1:6" x14ac:dyDescent="0.3">
      <c r="A976" s="26">
        <v>42879</v>
      </c>
      <c r="B976" s="27">
        <v>22624.5</v>
      </c>
      <c r="C976" s="27">
        <v>22673.4</v>
      </c>
      <c r="D976" s="27">
        <v>22469.8</v>
      </c>
      <c r="E976">
        <f t="shared" si="30"/>
        <v>48.900000000001455</v>
      </c>
      <c r="F976" s="15">
        <f t="shared" si="31"/>
        <v>2.5226131096499093E-3</v>
      </c>
    </row>
    <row r="977" spans="1:6" x14ac:dyDescent="0.3">
      <c r="A977" s="19">
        <v>42878</v>
      </c>
      <c r="B977" s="20">
        <v>22674.9</v>
      </c>
      <c r="C977" s="20">
        <v>22740.400000000001</v>
      </c>
      <c r="D977" s="20">
        <v>22492.2</v>
      </c>
      <c r="E977">
        <f t="shared" si="30"/>
        <v>65.5</v>
      </c>
      <c r="F977" s="15">
        <f t="shared" si="31"/>
        <v>2.3836273978351565E-3</v>
      </c>
    </row>
    <row r="978" spans="1:6" x14ac:dyDescent="0.3">
      <c r="A978" s="26">
        <v>42877</v>
      </c>
      <c r="B978" s="27">
        <v>22874.799999999999</v>
      </c>
      <c r="C978" s="27">
        <v>22918.35</v>
      </c>
      <c r="D978" s="27">
        <v>22637.75</v>
      </c>
      <c r="E978">
        <f t="shared" si="30"/>
        <v>43.549999999999272</v>
      </c>
      <c r="F978" s="15">
        <f t="shared" si="31"/>
        <v>4.0385379987215187E-3</v>
      </c>
    </row>
    <row r="979" spans="1:6" x14ac:dyDescent="0.3">
      <c r="A979" s="19">
        <v>42874</v>
      </c>
      <c r="B979" s="20">
        <v>22761.95</v>
      </c>
      <c r="C979" s="20">
        <v>22902.25</v>
      </c>
      <c r="D979" s="20">
        <v>22628.45</v>
      </c>
      <c r="E979">
        <f t="shared" si="30"/>
        <v>140.29999999999927</v>
      </c>
      <c r="F979" s="15">
        <f t="shared" si="31"/>
        <v>4.9317705803620989E-3</v>
      </c>
    </row>
    <row r="980" spans="1:6" x14ac:dyDescent="0.3">
      <c r="A980" s="26">
        <v>42873</v>
      </c>
      <c r="B980" s="27">
        <v>22750.45</v>
      </c>
      <c r="C980" s="27">
        <v>22834.55</v>
      </c>
      <c r="D980" s="27">
        <v>22660.2</v>
      </c>
      <c r="E980">
        <f t="shared" si="30"/>
        <v>84.099999999998545</v>
      </c>
      <c r="F980" s="15">
        <f t="shared" si="31"/>
        <v>1.9567001199268133E-3</v>
      </c>
    </row>
    <row r="981" spans="1:6" x14ac:dyDescent="0.3">
      <c r="A981" s="19">
        <v>42872</v>
      </c>
      <c r="B981" s="20">
        <v>22972.35</v>
      </c>
      <c r="C981" s="20">
        <v>22978.15</v>
      </c>
      <c r="D981" s="20">
        <v>22830.1</v>
      </c>
      <c r="E981">
        <f t="shared" si="30"/>
        <v>5.8000000000029104</v>
      </c>
      <c r="F981" s="15">
        <f t="shared" si="31"/>
        <v>2.0190221195576724E-3</v>
      </c>
    </row>
    <row r="982" spans="1:6" x14ac:dyDescent="0.3">
      <c r="A982" s="26">
        <v>42871</v>
      </c>
      <c r="B982" s="27">
        <v>22857.599999999999</v>
      </c>
      <c r="C982" s="27">
        <v>22944.1</v>
      </c>
      <c r="D982" s="27">
        <v>22727.65</v>
      </c>
      <c r="E982">
        <f t="shared" si="30"/>
        <v>86.5</v>
      </c>
      <c r="F982" s="15">
        <f t="shared" si="31"/>
        <v>5.3296885755316431E-3</v>
      </c>
    </row>
    <row r="983" spans="1:6" x14ac:dyDescent="0.3">
      <c r="A983" s="19">
        <v>42870</v>
      </c>
      <c r="B983" s="20">
        <v>22735.85</v>
      </c>
      <c r="C983" s="20">
        <v>22891.7</v>
      </c>
      <c r="D983" s="20">
        <v>22730.35</v>
      </c>
      <c r="E983">
        <f t="shared" si="30"/>
        <v>155.85000000000218</v>
      </c>
      <c r="F983" s="15">
        <f t="shared" si="31"/>
        <v>3.8221747429992947E-3</v>
      </c>
    </row>
    <row r="984" spans="1:6" x14ac:dyDescent="0.3">
      <c r="A984" s="26">
        <v>42867</v>
      </c>
      <c r="B984" s="27">
        <v>22840.400000000001</v>
      </c>
      <c r="C984" s="27">
        <v>22859.15</v>
      </c>
      <c r="D984" s="27">
        <v>22578</v>
      </c>
      <c r="E984">
        <f t="shared" si="30"/>
        <v>18.75</v>
      </c>
      <c r="F984" s="15">
        <f t="shared" si="31"/>
        <v>1.7575018382312675E-3</v>
      </c>
    </row>
    <row r="985" spans="1:6" x14ac:dyDescent="0.3">
      <c r="A985" s="19">
        <v>42866</v>
      </c>
      <c r="B985" s="20">
        <v>22916.05</v>
      </c>
      <c r="C985" s="20">
        <v>22977.85</v>
      </c>
      <c r="D985" s="20">
        <v>22764.65</v>
      </c>
      <c r="E985">
        <f t="shared" si="30"/>
        <v>61.799999999999272</v>
      </c>
      <c r="F985" s="15">
        <f t="shared" si="31"/>
        <v>3.369898211285716E-3</v>
      </c>
    </row>
    <row r="986" spans="1:6" x14ac:dyDescent="0.3">
      <c r="A986" s="26">
        <v>42865</v>
      </c>
      <c r="B986" s="27">
        <v>22767.75</v>
      </c>
      <c r="C986" s="27">
        <v>22859.4</v>
      </c>
      <c r="D986" s="27">
        <v>22742.05</v>
      </c>
      <c r="E986">
        <f t="shared" si="30"/>
        <v>91.650000000001455</v>
      </c>
      <c r="F986" s="15">
        <f t="shared" si="31"/>
        <v>2.3268246511954165E-3</v>
      </c>
    </row>
    <row r="987" spans="1:6" x14ac:dyDescent="0.3">
      <c r="A987" s="19">
        <v>42864</v>
      </c>
      <c r="B987" s="20">
        <v>22820.799999999999</v>
      </c>
      <c r="C987" s="20">
        <v>22835.35</v>
      </c>
      <c r="D987" s="20">
        <v>22664.35</v>
      </c>
      <c r="E987">
        <f t="shared" si="30"/>
        <v>14.549999999999272</v>
      </c>
      <c r="F987" s="15">
        <f t="shared" si="31"/>
        <v>3.7756107670497761E-3</v>
      </c>
    </row>
    <row r="988" spans="1:6" x14ac:dyDescent="0.3">
      <c r="A988" s="26">
        <v>42863</v>
      </c>
      <c r="B988" s="27">
        <v>22678.45</v>
      </c>
      <c r="C988" s="27">
        <v>22835.15</v>
      </c>
      <c r="D988" s="27">
        <v>22632.5</v>
      </c>
      <c r="E988">
        <f t="shared" si="30"/>
        <v>156.70000000000073</v>
      </c>
      <c r="F988" s="15">
        <f t="shared" si="31"/>
        <v>3.6200719199294693E-3</v>
      </c>
    </row>
    <row r="989" spans="1:6" x14ac:dyDescent="0.3">
      <c r="A989" s="19">
        <v>42860</v>
      </c>
      <c r="B989" s="20">
        <v>22844.85</v>
      </c>
      <c r="C989" s="20">
        <v>22853.55</v>
      </c>
      <c r="D989" s="20">
        <v>22514</v>
      </c>
      <c r="E989">
        <f t="shared" si="30"/>
        <v>8.7000000000007276</v>
      </c>
      <c r="F989" s="15">
        <f t="shared" si="31"/>
        <v>2.9644137711499581E-3</v>
      </c>
    </row>
    <row r="990" spans="1:6" x14ac:dyDescent="0.3">
      <c r="A990" s="26">
        <v>42859</v>
      </c>
      <c r="B990" s="27">
        <v>22618.3</v>
      </c>
      <c r="C990" s="27">
        <v>22743.7</v>
      </c>
      <c r="D990" s="27">
        <v>22449.9</v>
      </c>
      <c r="E990">
        <f t="shared" si="30"/>
        <v>125.40000000000146</v>
      </c>
      <c r="F990" s="15">
        <f t="shared" si="31"/>
        <v>2.8635582969681016E-3</v>
      </c>
    </row>
    <row r="991" spans="1:6" x14ac:dyDescent="0.3">
      <c r="A991" s="19">
        <v>42858</v>
      </c>
      <c r="B991" s="20">
        <v>22445.85</v>
      </c>
      <c r="C991" s="20">
        <v>22449</v>
      </c>
      <c r="D991" s="20">
        <v>22240.05</v>
      </c>
      <c r="E991">
        <f t="shared" si="30"/>
        <v>3.1500000000014552</v>
      </c>
      <c r="F991" s="15">
        <f t="shared" si="31"/>
        <v>1.8460639240069434E-3</v>
      </c>
    </row>
    <row r="992" spans="1:6" x14ac:dyDescent="0.3">
      <c r="A992" s="26">
        <v>42857</v>
      </c>
      <c r="B992" s="27">
        <v>22412.55</v>
      </c>
      <c r="C992" s="27">
        <v>22492.15</v>
      </c>
      <c r="D992" s="27">
        <v>22266.15</v>
      </c>
      <c r="E992">
        <f t="shared" si="30"/>
        <v>79.600000000002183</v>
      </c>
      <c r="F992" s="15">
        <f t="shared" si="31"/>
        <v>3.7180223171038649E-3</v>
      </c>
    </row>
    <row r="993" spans="1:6" x14ac:dyDescent="0.3">
      <c r="A993" s="19">
        <v>42853</v>
      </c>
      <c r="B993" s="20">
        <v>22296.799999999999</v>
      </c>
      <c r="C993" s="20">
        <v>22383</v>
      </c>
      <c r="D993" s="20">
        <v>22182.55</v>
      </c>
      <c r="E993">
        <f t="shared" si="30"/>
        <v>86.200000000000728</v>
      </c>
      <c r="F993" s="15">
        <f t="shared" si="31"/>
        <v>4.3323957699654978E-3</v>
      </c>
    </row>
    <row r="994" spans="1:6" x14ac:dyDescent="0.3">
      <c r="A994" s="26">
        <v>42852</v>
      </c>
      <c r="B994" s="27">
        <v>22274.05</v>
      </c>
      <c r="C994" s="27">
        <v>22380.85</v>
      </c>
      <c r="D994" s="27">
        <v>22169.8</v>
      </c>
      <c r="E994">
        <f t="shared" si="30"/>
        <v>106.79999999999927</v>
      </c>
      <c r="F994" s="15">
        <f t="shared" si="31"/>
        <v>5.0589724554518682E-3</v>
      </c>
    </row>
    <row r="995" spans="1:6" x14ac:dyDescent="0.3">
      <c r="A995" s="19">
        <v>42851</v>
      </c>
      <c r="B995" s="20">
        <v>22158.65</v>
      </c>
      <c r="C995" s="20">
        <v>22276.05</v>
      </c>
      <c r="D995" s="20">
        <v>21814.9</v>
      </c>
      <c r="E995">
        <f t="shared" si="30"/>
        <v>117.39999999999782</v>
      </c>
      <c r="F995" s="15">
        <f t="shared" si="31"/>
        <v>5.6919990983872598E-3</v>
      </c>
    </row>
    <row r="996" spans="1:6" x14ac:dyDescent="0.3">
      <c r="A996" s="26">
        <v>42850</v>
      </c>
      <c r="B996" s="27">
        <v>21960.65</v>
      </c>
      <c r="C996" s="27">
        <v>22093.25</v>
      </c>
      <c r="D996" s="27">
        <v>21900.3</v>
      </c>
      <c r="E996">
        <f t="shared" si="30"/>
        <v>132.59999999999854</v>
      </c>
      <c r="F996" s="15">
        <f t="shared" si="31"/>
        <v>9.8543898406345809E-3</v>
      </c>
    </row>
    <row r="997" spans="1:6" x14ac:dyDescent="0.3">
      <c r="A997" s="19">
        <v>42849</v>
      </c>
      <c r="B997" s="20">
        <v>21591.9</v>
      </c>
      <c r="C997" s="20">
        <v>21884.85</v>
      </c>
      <c r="D997" s="20">
        <v>21578.65</v>
      </c>
      <c r="E997">
        <f t="shared" si="30"/>
        <v>292.94999999999709</v>
      </c>
      <c r="F997" s="15">
        <f t="shared" si="31"/>
        <v>7.8822302074880342E-3</v>
      </c>
    </row>
    <row r="998" spans="1:6" x14ac:dyDescent="0.3">
      <c r="A998" s="26">
        <v>42846</v>
      </c>
      <c r="B998" s="27">
        <v>21567.5</v>
      </c>
      <c r="C998" s="27">
        <v>21614.55</v>
      </c>
      <c r="D998" s="27">
        <v>21386.2</v>
      </c>
      <c r="E998">
        <f t="shared" si="30"/>
        <v>47.049999999999272</v>
      </c>
      <c r="F998" s="15">
        <f t="shared" si="31"/>
        <v>4.3523526514452305E-3</v>
      </c>
    </row>
    <row r="999" spans="1:6" x14ac:dyDescent="0.3">
      <c r="A999" s="19">
        <v>42845</v>
      </c>
      <c r="B999" s="20">
        <v>21419.45</v>
      </c>
      <c r="C999" s="20">
        <v>21558.85</v>
      </c>
      <c r="D999" s="20">
        <v>21396</v>
      </c>
      <c r="E999">
        <f t="shared" si="30"/>
        <v>139.39999999999782</v>
      </c>
      <c r="F999" s="15">
        <f t="shared" si="31"/>
        <v>3.9586418813237585E-3</v>
      </c>
    </row>
    <row r="1000" spans="1:6" x14ac:dyDescent="0.3">
      <c r="A1000" s="26">
        <v>42844</v>
      </c>
      <c r="B1000" s="27">
        <v>21674.1</v>
      </c>
      <c r="C1000" s="27">
        <v>21706.3</v>
      </c>
      <c r="D1000" s="27">
        <v>21470.2</v>
      </c>
      <c r="E1000">
        <f t="shared" si="30"/>
        <v>32.200000000000728</v>
      </c>
      <c r="F1000" s="15">
        <f t="shared" si="31"/>
        <v>6.2920245737939761E-3</v>
      </c>
    </row>
    <row r="1001" spans="1:6" x14ac:dyDescent="0.3">
      <c r="A1001" s="19">
        <v>42843</v>
      </c>
      <c r="B1001" s="20">
        <v>21706.05</v>
      </c>
      <c r="C1001" s="20">
        <v>21947</v>
      </c>
      <c r="D1001" s="20">
        <v>21634.15</v>
      </c>
      <c r="E1001">
        <f t="shared" si="30"/>
        <v>240.95000000000073</v>
      </c>
      <c r="F1001" s="15">
        <f t="shared" si="31"/>
        <v>6.5378677910647217E-3</v>
      </c>
    </row>
    <row r="1002" spans="1:6" x14ac:dyDescent="0.3">
      <c r="A1002" s="26">
        <v>42842</v>
      </c>
      <c r="B1002" s="27">
        <v>21700.5</v>
      </c>
      <c r="C1002" s="27">
        <v>21743.3</v>
      </c>
      <c r="D1002" s="27">
        <v>21576.75</v>
      </c>
      <c r="E1002">
        <f t="shared" si="30"/>
        <v>42.799999999999272</v>
      </c>
      <c r="F1002" s="15">
        <f t="shared" si="31"/>
        <v>3.4732405750244862E-3</v>
      </c>
    </row>
    <row r="1003" spans="1:6" x14ac:dyDescent="0.3">
      <c r="A1003" s="19">
        <v>42838</v>
      </c>
      <c r="B1003" s="20">
        <v>21651.25</v>
      </c>
      <c r="C1003" s="20">
        <v>21758.85</v>
      </c>
      <c r="D1003" s="20">
        <v>21627</v>
      </c>
      <c r="E1003">
        <f t="shared" si="30"/>
        <v>107.59999999999854</v>
      </c>
      <c r="F1003" s="15">
        <f t="shared" si="31"/>
        <v>3.6587357635956509E-3</v>
      </c>
    </row>
    <row r="1004" spans="1:6" x14ac:dyDescent="0.3">
      <c r="A1004" s="26">
        <v>42837</v>
      </c>
      <c r="B1004" s="27">
        <v>21735.65</v>
      </c>
      <c r="C1004" s="27">
        <v>21787.1</v>
      </c>
      <c r="D1004" s="27">
        <v>21551.75</v>
      </c>
      <c r="E1004">
        <f t="shared" si="30"/>
        <v>51.44999999999709</v>
      </c>
      <c r="F1004" s="15">
        <f t="shared" si="31"/>
        <v>6.5829672257211964E-3</v>
      </c>
    </row>
    <row r="1005" spans="1:6" x14ac:dyDescent="0.3">
      <c r="A1005" s="19">
        <v>42836</v>
      </c>
      <c r="B1005" s="20">
        <v>21521.45</v>
      </c>
      <c r="C1005" s="20">
        <v>21753.35</v>
      </c>
      <c r="D1005" s="20">
        <v>21483.55</v>
      </c>
      <c r="E1005">
        <f t="shared" si="30"/>
        <v>231.89999999999782</v>
      </c>
      <c r="F1005" s="15">
        <f t="shared" si="31"/>
        <v>6.7920463613288891E-3</v>
      </c>
    </row>
    <row r="1006" spans="1:6" x14ac:dyDescent="0.3">
      <c r="A1006" s="26">
        <v>42835</v>
      </c>
      <c r="B1006" s="27">
        <v>21492.05</v>
      </c>
      <c r="C1006" s="27">
        <v>21552.1</v>
      </c>
      <c r="D1006" s="27">
        <v>21396.05</v>
      </c>
      <c r="E1006">
        <f t="shared" si="30"/>
        <v>60.049999999999272</v>
      </c>
      <c r="F1006" s="15">
        <f t="shared" si="31"/>
        <v>3.2595825691267804E-3</v>
      </c>
    </row>
    <row r="1007" spans="1:6" x14ac:dyDescent="0.3">
      <c r="A1007" s="19">
        <v>42832</v>
      </c>
      <c r="B1007" s="20">
        <v>21536.5</v>
      </c>
      <c r="C1007" s="20">
        <v>21616.85</v>
      </c>
      <c r="D1007" s="20">
        <v>21397</v>
      </c>
      <c r="E1007">
        <f t="shared" si="30"/>
        <v>80.349999999998545</v>
      </c>
      <c r="F1007" s="15">
        <f t="shared" si="31"/>
        <v>4.2101823137576152E-3</v>
      </c>
    </row>
    <row r="1008" spans="1:6" x14ac:dyDescent="0.3">
      <c r="A1008" s="26">
        <v>42831</v>
      </c>
      <c r="B1008" s="27">
        <v>21572.7</v>
      </c>
      <c r="C1008" s="27">
        <v>21674</v>
      </c>
      <c r="D1008" s="27">
        <v>21488.9</v>
      </c>
      <c r="E1008">
        <f t="shared" si="30"/>
        <v>101.29999999999927</v>
      </c>
      <c r="F1008" s="15">
        <f t="shared" si="31"/>
        <v>4.5921248761699694E-3</v>
      </c>
    </row>
    <row r="1009" spans="1:6" x14ac:dyDescent="0.3">
      <c r="A1009" s="19">
        <v>42830</v>
      </c>
      <c r="B1009" s="20">
        <v>21602.2</v>
      </c>
      <c r="C1009" s="20">
        <v>21699.3</v>
      </c>
      <c r="D1009" s="20">
        <v>21499.75</v>
      </c>
      <c r="E1009">
        <f t="shared" si="30"/>
        <v>97.099999999998545</v>
      </c>
      <c r="F1009" s="15">
        <f t="shared" si="31"/>
        <v>2.8633839696924337E-3</v>
      </c>
    </row>
    <row r="1010" spans="1:6" x14ac:dyDescent="0.3">
      <c r="A1010" s="26">
        <v>42828</v>
      </c>
      <c r="B1010" s="27">
        <v>21539.200000000001</v>
      </c>
      <c r="C1010" s="27">
        <v>21565.45</v>
      </c>
      <c r="D1010" s="27">
        <v>21408.6</v>
      </c>
      <c r="E1010">
        <f t="shared" si="30"/>
        <v>26.25</v>
      </c>
      <c r="F1010" s="15">
        <f t="shared" si="31"/>
        <v>1.1263534220960826E-3</v>
      </c>
    </row>
    <row r="1011" spans="1:6" x14ac:dyDescent="0.3">
      <c r="A1011" s="19">
        <v>42825</v>
      </c>
      <c r="B1011" s="20">
        <v>21551.85</v>
      </c>
      <c r="C1011" s="20">
        <v>21574.15</v>
      </c>
      <c r="D1011" s="20">
        <v>21414</v>
      </c>
      <c r="E1011">
        <f t="shared" si="30"/>
        <v>22.30000000000291</v>
      </c>
      <c r="F1011" s="15">
        <f t="shared" si="31"/>
        <v>8.0458587044753265E-3</v>
      </c>
    </row>
    <row r="1012" spans="1:6" x14ac:dyDescent="0.3">
      <c r="A1012" s="26">
        <v>42824</v>
      </c>
      <c r="B1012" s="27">
        <v>21374.35</v>
      </c>
      <c r="C1012" s="27">
        <v>21696</v>
      </c>
      <c r="D1012" s="27">
        <v>21331.9</v>
      </c>
      <c r="E1012">
        <f t="shared" si="30"/>
        <v>321.65000000000146</v>
      </c>
      <c r="F1012" s="15">
        <f t="shared" si="31"/>
        <v>1.0539441888645425E-2</v>
      </c>
    </row>
    <row r="1013" spans="1:6" x14ac:dyDescent="0.3">
      <c r="A1013" s="19">
        <v>42823</v>
      </c>
      <c r="B1013" s="20">
        <v>21291.45</v>
      </c>
      <c r="C1013" s="20">
        <v>21418.6</v>
      </c>
      <c r="D1013" s="20">
        <v>21255.75</v>
      </c>
      <c r="E1013">
        <f t="shared" si="30"/>
        <v>127.14999999999782</v>
      </c>
      <c r="F1013" s="15">
        <f t="shared" si="31"/>
        <v>3.8414433086814861E-3</v>
      </c>
    </row>
    <row r="1014" spans="1:6" x14ac:dyDescent="0.3">
      <c r="A1014" s="26">
        <v>42822</v>
      </c>
      <c r="B1014" s="27">
        <v>21229</v>
      </c>
      <c r="C1014" s="27">
        <v>21264.95</v>
      </c>
      <c r="D1014" s="27">
        <v>21145</v>
      </c>
      <c r="E1014">
        <f t="shared" si="30"/>
        <v>35.950000000000728</v>
      </c>
      <c r="F1014" s="15">
        <f t="shared" si="31"/>
        <v>8.7472436148669887E-4</v>
      </c>
    </row>
    <row r="1015" spans="1:6" x14ac:dyDescent="0.3">
      <c r="A1015" s="19">
        <v>42821</v>
      </c>
      <c r="B1015" s="20">
        <v>21178.1</v>
      </c>
      <c r="C1015" s="20">
        <v>21179.200000000001</v>
      </c>
      <c r="D1015" s="20">
        <v>20979.55</v>
      </c>
      <c r="E1015">
        <f t="shared" si="30"/>
        <v>1.1000000000021828</v>
      </c>
      <c r="F1015" s="15">
        <f t="shared" si="31"/>
        <v>4.4693056852618263E-3</v>
      </c>
    </row>
    <row r="1016" spans="1:6" x14ac:dyDescent="0.3">
      <c r="A1016" s="26">
        <v>42818</v>
      </c>
      <c r="B1016" s="27">
        <v>20987.599999999999</v>
      </c>
      <c r="C1016" s="27">
        <v>21174.1</v>
      </c>
      <c r="D1016" s="27">
        <v>20929.150000000001</v>
      </c>
      <c r="E1016">
        <f t="shared" si="30"/>
        <v>186.5</v>
      </c>
      <c r="F1016" s="15">
        <f t="shared" si="31"/>
        <v>6.5351639786557945E-3</v>
      </c>
    </row>
    <row r="1017" spans="1:6" x14ac:dyDescent="0.3">
      <c r="A1017" s="19">
        <v>42817</v>
      </c>
      <c r="B1017" s="20">
        <v>20848.75</v>
      </c>
      <c r="C1017" s="20">
        <v>20934.75</v>
      </c>
      <c r="D1017" s="20">
        <v>20775.349999999999</v>
      </c>
      <c r="E1017">
        <f t="shared" si="30"/>
        <v>86</v>
      </c>
      <c r="F1017" s="15">
        <f t="shared" si="31"/>
        <v>4.0751176415482196E-3</v>
      </c>
    </row>
    <row r="1018" spans="1:6" x14ac:dyDescent="0.3">
      <c r="A1018" s="26">
        <v>42816</v>
      </c>
      <c r="B1018" s="27">
        <v>20815.349999999999</v>
      </c>
      <c r="C1018" s="27">
        <v>20899</v>
      </c>
      <c r="D1018" s="27">
        <v>20753.900000000001</v>
      </c>
      <c r="E1018">
        <f t="shared" si="30"/>
        <v>83.650000000001455</v>
      </c>
      <c r="F1018" s="15">
        <f t="shared" si="31"/>
        <v>2.8303249781508385E-3</v>
      </c>
    </row>
    <row r="1019" spans="1:6" x14ac:dyDescent="0.3">
      <c r="A1019" s="19">
        <v>42815</v>
      </c>
      <c r="B1019" s="20">
        <v>21110.65</v>
      </c>
      <c r="C1019" s="20">
        <v>21146.5</v>
      </c>
      <c r="D1019" s="20">
        <v>20967</v>
      </c>
      <c r="E1019">
        <f t="shared" si="30"/>
        <v>35.849999999998545</v>
      </c>
      <c r="F1019" s="15">
        <f t="shared" si="31"/>
        <v>8.4541717859404992E-4</v>
      </c>
    </row>
    <row r="1020" spans="1:6" x14ac:dyDescent="0.3">
      <c r="A1020" s="26">
        <v>42814</v>
      </c>
      <c r="B1020" s="27">
        <v>21202.55</v>
      </c>
      <c r="C1020" s="27">
        <v>21202.55</v>
      </c>
      <c r="D1020" s="27">
        <v>21084.799999999999</v>
      </c>
      <c r="E1020">
        <f t="shared" si="30"/>
        <v>0</v>
      </c>
      <c r="F1020" s="15">
        <f t="shared" si="31"/>
        <v>6.4763040014638657E-4</v>
      </c>
    </row>
    <row r="1021" spans="1:6" x14ac:dyDescent="0.3">
      <c r="A1021" s="19">
        <v>42811</v>
      </c>
      <c r="B1021" s="20">
        <v>21308.45</v>
      </c>
      <c r="C1021" s="20">
        <v>21336.05</v>
      </c>
      <c r="D1021" s="20">
        <v>21127.95</v>
      </c>
      <c r="E1021">
        <f t="shared" si="30"/>
        <v>27.599999999998545</v>
      </c>
      <c r="F1021" s="15">
        <f t="shared" si="31"/>
        <v>1.8811065332548045E-3</v>
      </c>
    </row>
    <row r="1022" spans="1:6" x14ac:dyDescent="0.3">
      <c r="A1022" s="26">
        <v>42810</v>
      </c>
      <c r="B1022" s="27">
        <v>21237.5</v>
      </c>
      <c r="C1022" s="27">
        <v>21289.8</v>
      </c>
      <c r="D1022" s="27">
        <v>21194.25</v>
      </c>
      <c r="E1022">
        <f t="shared" si="30"/>
        <v>52.299999999999272</v>
      </c>
      <c r="F1022" s="15">
        <f t="shared" si="31"/>
        <v>4.2628050110481864E-3</v>
      </c>
    </row>
    <row r="1023" spans="1:6" x14ac:dyDescent="0.3">
      <c r="A1023" s="19">
        <v>42809</v>
      </c>
      <c r="B1023" s="20">
        <v>21089.4</v>
      </c>
      <c r="C1023" s="20">
        <v>21216.9</v>
      </c>
      <c r="D1023" s="20">
        <v>21063.95</v>
      </c>
      <c r="E1023">
        <f t="shared" si="30"/>
        <v>127.5</v>
      </c>
      <c r="F1023" s="15">
        <f t="shared" si="31"/>
        <v>5.0047546348842061E-3</v>
      </c>
    </row>
    <row r="1024" spans="1:6" x14ac:dyDescent="0.3">
      <c r="A1024" s="26">
        <v>42808</v>
      </c>
      <c r="B1024" s="27">
        <v>21189.85</v>
      </c>
      <c r="C1024" s="27">
        <v>21274.45</v>
      </c>
      <c r="D1024" s="27">
        <v>21059.7</v>
      </c>
      <c r="E1024">
        <f t="shared" si="30"/>
        <v>84.600000000002183</v>
      </c>
      <c r="F1024" s="15">
        <f t="shared" si="31"/>
        <v>3.256762012686161E-3</v>
      </c>
    </row>
    <row r="1025" spans="1:6" x14ac:dyDescent="0.3">
      <c r="A1025" s="19">
        <v>42804</v>
      </c>
      <c r="B1025" s="20">
        <v>20825.900000000001</v>
      </c>
      <c r="C1025" s="20">
        <v>20876.95</v>
      </c>
      <c r="D1025" s="20">
        <v>20648.8</v>
      </c>
      <c r="E1025">
        <f t="shared" si="30"/>
        <v>51.049999999999272</v>
      </c>
      <c r="F1025" s="15">
        <f t="shared" si="31"/>
        <v>5.1101934720460904E-3</v>
      </c>
    </row>
    <row r="1026" spans="1:6" x14ac:dyDescent="0.3">
      <c r="A1026" s="26">
        <v>42803</v>
      </c>
      <c r="B1026" s="27">
        <v>20620.55</v>
      </c>
      <c r="C1026" s="27">
        <v>20780.25</v>
      </c>
      <c r="D1026" s="27">
        <v>20603.900000000001</v>
      </c>
      <c r="E1026">
        <f t="shared" ref="E1026:E1089" si="32">C1026-B1026</f>
        <v>159.70000000000073</v>
      </c>
      <c r="F1026" s="15">
        <f t="shared" si="31"/>
        <v>5.9318521678223372E-3</v>
      </c>
    </row>
    <row r="1027" spans="1:6" x14ac:dyDescent="0.3">
      <c r="A1027" s="19">
        <v>42802</v>
      </c>
      <c r="B1027" s="20">
        <v>20630.150000000001</v>
      </c>
      <c r="C1027" s="20">
        <v>20715.2</v>
      </c>
      <c r="D1027" s="20">
        <v>20534.25</v>
      </c>
      <c r="E1027">
        <f t="shared" si="32"/>
        <v>85.049999999999272</v>
      </c>
      <c r="F1027" s="15">
        <f t="shared" ref="F1027:F1090" si="33">((SUM(E1027:E1028)/2)/B1028)</f>
        <v>2.4255593772584422E-3</v>
      </c>
    </row>
    <row r="1028" spans="1:6" x14ac:dyDescent="0.3">
      <c r="A1028" s="26">
        <v>42801</v>
      </c>
      <c r="B1028" s="27">
        <v>20685.95</v>
      </c>
      <c r="C1028" s="27">
        <v>20701.25</v>
      </c>
      <c r="D1028" s="27">
        <v>20585.95</v>
      </c>
      <c r="E1028">
        <f t="shared" si="32"/>
        <v>15.299999999999272</v>
      </c>
      <c r="F1028" s="15">
        <f t="shared" si="33"/>
        <v>4.7167860158304573E-3</v>
      </c>
    </row>
    <row r="1029" spans="1:6" x14ac:dyDescent="0.3">
      <c r="A1029" s="19">
        <v>42800</v>
      </c>
      <c r="B1029" s="20">
        <v>20548.95</v>
      </c>
      <c r="C1029" s="20">
        <v>20727.5</v>
      </c>
      <c r="D1029" s="20">
        <v>20532.2</v>
      </c>
      <c r="E1029">
        <f t="shared" si="32"/>
        <v>178.54999999999927</v>
      </c>
      <c r="F1029" s="15">
        <f t="shared" si="33"/>
        <v>4.5241665593245828E-3</v>
      </c>
    </row>
    <row r="1030" spans="1:6" x14ac:dyDescent="0.3">
      <c r="A1030" s="26">
        <v>42797</v>
      </c>
      <c r="B1030" s="27">
        <v>20572.849999999999</v>
      </c>
      <c r="C1030" s="27">
        <v>20580.45</v>
      </c>
      <c r="D1030" s="27">
        <v>20423.349999999999</v>
      </c>
      <c r="E1030">
        <f t="shared" si="32"/>
        <v>7.6000000000021828</v>
      </c>
      <c r="F1030" s="15">
        <f t="shared" si="33"/>
        <v>6.6076131194642523E-4</v>
      </c>
    </row>
    <row r="1031" spans="1:6" x14ac:dyDescent="0.3">
      <c r="A1031" s="19">
        <v>42796</v>
      </c>
      <c r="B1031" s="20">
        <v>20885</v>
      </c>
      <c r="C1031" s="20">
        <v>20905</v>
      </c>
      <c r="D1031" s="20">
        <v>20516.900000000001</v>
      </c>
      <c r="E1031">
        <f t="shared" si="32"/>
        <v>20</v>
      </c>
      <c r="F1031" s="15">
        <f t="shared" si="33"/>
        <v>3.7405369367453957E-3</v>
      </c>
    </row>
    <row r="1032" spans="1:6" x14ac:dyDescent="0.3">
      <c r="A1032" s="26">
        <v>42795</v>
      </c>
      <c r="B1032" s="27">
        <v>20698.900000000001</v>
      </c>
      <c r="C1032" s="27">
        <v>20833.75</v>
      </c>
      <c r="D1032" s="27">
        <v>20678.75</v>
      </c>
      <c r="E1032">
        <f t="shared" si="32"/>
        <v>134.84999999999854</v>
      </c>
      <c r="F1032" s="15">
        <f t="shared" si="33"/>
        <v>4.4419457321697988E-3</v>
      </c>
    </row>
    <row r="1033" spans="1:6" x14ac:dyDescent="0.3">
      <c r="A1033" s="19">
        <v>42794</v>
      </c>
      <c r="B1033" s="20">
        <v>20632.849999999999</v>
      </c>
      <c r="C1033" s="20">
        <v>20681.3</v>
      </c>
      <c r="D1033" s="20">
        <v>20560.599999999999</v>
      </c>
      <c r="E1033">
        <f t="shared" si="32"/>
        <v>48.450000000000728</v>
      </c>
      <c r="F1033" s="15">
        <f t="shared" si="33"/>
        <v>1.1616782834495186E-3</v>
      </c>
    </row>
    <row r="1034" spans="1:6" x14ac:dyDescent="0.3">
      <c r="A1034" s="26">
        <v>42793</v>
      </c>
      <c r="B1034" s="27">
        <v>20853.45</v>
      </c>
      <c r="C1034" s="27">
        <v>20853.45</v>
      </c>
      <c r="D1034" s="27">
        <v>20584.75</v>
      </c>
      <c r="E1034">
        <f t="shared" si="32"/>
        <v>0</v>
      </c>
      <c r="F1034" s="15">
        <f t="shared" si="33"/>
        <v>2.9742455470098358E-3</v>
      </c>
    </row>
    <row r="1035" spans="1:6" x14ac:dyDescent="0.3">
      <c r="A1035" s="19">
        <v>42789</v>
      </c>
      <c r="B1035" s="20">
        <v>20887.650000000001</v>
      </c>
      <c r="C1035" s="20">
        <v>21011.9</v>
      </c>
      <c r="D1035" s="20">
        <v>20828.400000000001</v>
      </c>
      <c r="E1035">
        <f t="shared" si="32"/>
        <v>124.25</v>
      </c>
      <c r="F1035" s="15">
        <f t="shared" si="33"/>
        <v>3.4602819807428137E-3</v>
      </c>
    </row>
    <row r="1036" spans="1:6" x14ac:dyDescent="0.3">
      <c r="A1036" s="26">
        <v>42788</v>
      </c>
      <c r="B1036" s="27">
        <v>20937.599999999999</v>
      </c>
      <c r="C1036" s="27">
        <v>20958.25</v>
      </c>
      <c r="D1036" s="27">
        <v>20829.650000000001</v>
      </c>
      <c r="E1036">
        <f t="shared" si="32"/>
        <v>20.650000000001455</v>
      </c>
      <c r="F1036" s="15">
        <f t="shared" si="33"/>
        <v>5.51075333761756E-3</v>
      </c>
    </row>
    <row r="1037" spans="1:6" x14ac:dyDescent="0.3">
      <c r="A1037" s="19">
        <v>42787</v>
      </c>
      <c r="B1037" s="20">
        <v>20695.900000000001</v>
      </c>
      <c r="C1037" s="20">
        <v>20903.349999999999</v>
      </c>
      <c r="D1037" s="20">
        <v>20619.25</v>
      </c>
      <c r="E1037">
        <f t="shared" si="32"/>
        <v>207.44999999999709</v>
      </c>
      <c r="F1037" s="15">
        <f t="shared" si="33"/>
        <v>1.0129373964678862E-2</v>
      </c>
    </row>
    <row r="1038" spans="1:6" x14ac:dyDescent="0.3">
      <c r="A1038" s="26">
        <v>42786</v>
      </c>
      <c r="B1038" s="27">
        <v>20494.849999999999</v>
      </c>
      <c r="C1038" s="27">
        <v>20702.599999999999</v>
      </c>
      <c r="D1038" s="27">
        <v>20472.400000000001</v>
      </c>
      <c r="E1038">
        <f t="shared" si="32"/>
        <v>207.75</v>
      </c>
      <c r="F1038" s="15">
        <f t="shared" si="33"/>
        <v>7.9272125802819469E-3</v>
      </c>
    </row>
    <row r="1039" spans="1:6" x14ac:dyDescent="0.3">
      <c r="A1039" s="19">
        <v>42783</v>
      </c>
      <c r="B1039" s="20">
        <v>20918.45</v>
      </c>
      <c r="C1039" s="20">
        <v>21042.35</v>
      </c>
      <c r="D1039" s="20">
        <v>20449.650000000001</v>
      </c>
      <c r="E1039">
        <f t="shared" si="32"/>
        <v>123.89999999999782</v>
      </c>
      <c r="F1039" s="15">
        <f t="shared" si="33"/>
        <v>4.3520679732749704E-3</v>
      </c>
    </row>
    <row r="1040" spans="1:6" x14ac:dyDescent="0.3">
      <c r="A1040" s="26">
        <v>42782</v>
      </c>
      <c r="B1040" s="27">
        <v>20243.25</v>
      </c>
      <c r="C1040" s="27">
        <v>20295.55</v>
      </c>
      <c r="D1040" s="27">
        <v>20088.2</v>
      </c>
      <c r="E1040">
        <f t="shared" si="32"/>
        <v>52.299999999999272</v>
      </c>
      <c r="F1040" s="15">
        <f t="shared" si="33"/>
        <v>3.4118754961271632E-3</v>
      </c>
    </row>
    <row r="1041" spans="1:6" x14ac:dyDescent="0.3">
      <c r="A1041" s="19">
        <v>42781</v>
      </c>
      <c r="B1041" s="20">
        <v>20282.099999999999</v>
      </c>
      <c r="C1041" s="20">
        <v>20368.2</v>
      </c>
      <c r="D1041" s="20">
        <v>20115.849999999999</v>
      </c>
      <c r="E1041">
        <f t="shared" si="32"/>
        <v>86.100000000002183</v>
      </c>
      <c r="F1041" s="15">
        <f t="shared" si="33"/>
        <v>2.355389199438584E-3</v>
      </c>
    </row>
    <row r="1042" spans="1:6" x14ac:dyDescent="0.3">
      <c r="A1042" s="26">
        <v>42780</v>
      </c>
      <c r="B1042" s="27">
        <v>20304.5</v>
      </c>
      <c r="C1042" s="27">
        <v>20314.05</v>
      </c>
      <c r="D1042" s="27">
        <v>20158.849999999999</v>
      </c>
      <c r="E1042">
        <f t="shared" si="32"/>
        <v>9.5499999999992724</v>
      </c>
      <c r="F1042" s="15">
        <f t="shared" si="33"/>
        <v>1.0999499350141328E-3</v>
      </c>
    </row>
    <row r="1043" spans="1:6" x14ac:dyDescent="0.3">
      <c r="A1043" s="19">
        <v>42779</v>
      </c>
      <c r="B1043" s="20">
        <v>20273.650000000001</v>
      </c>
      <c r="C1043" s="20">
        <v>20308.7</v>
      </c>
      <c r="D1043" s="20">
        <v>20116.900000000001</v>
      </c>
      <c r="E1043">
        <f t="shared" si="32"/>
        <v>35.049999999999272</v>
      </c>
      <c r="F1043" s="15">
        <f t="shared" si="33"/>
        <v>2.9492107832836674E-3</v>
      </c>
    </row>
    <row r="1044" spans="1:6" x14ac:dyDescent="0.3">
      <c r="A1044" s="26">
        <v>42776</v>
      </c>
      <c r="B1044" s="27">
        <v>20225.75</v>
      </c>
      <c r="C1044" s="27">
        <v>20310</v>
      </c>
      <c r="D1044" s="27">
        <v>20167.099999999999</v>
      </c>
      <c r="E1044">
        <f t="shared" si="32"/>
        <v>84.25</v>
      </c>
      <c r="F1044" s="15">
        <f t="shared" si="33"/>
        <v>4.3864291463693089E-3</v>
      </c>
    </row>
    <row r="1045" spans="1:6" x14ac:dyDescent="0.3">
      <c r="A1045" s="19">
        <v>42775</v>
      </c>
      <c r="B1045" s="20">
        <v>20312.650000000001</v>
      </c>
      <c r="C1045" s="20">
        <v>20406.599999999999</v>
      </c>
      <c r="D1045" s="20">
        <v>20000.349999999999</v>
      </c>
      <c r="E1045">
        <f t="shared" si="32"/>
        <v>93.94999999999709</v>
      </c>
      <c r="F1045" s="15">
        <f t="shared" si="33"/>
        <v>2.9874233166544881E-3</v>
      </c>
    </row>
    <row r="1046" spans="1:6" x14ac:dyDescent="0.3">
      <c r="A1046" s="26">
        <v>42774</v>
      </c>
      <c r="B1046" s="27">
        <v>20335.25</v>
      </c>
      <c r="C1046" s="27">
        <v>20362.8</v>
      </c>
      <c r="D1046" s="27">
        <v>20070.150000000001</v>
      </c>
      <c r="E1046">
        <f t="shared" si="32"/>
        <v>27.549999999999272</v>
      </c>
      <c r="F1046" s="15">
        <f t="shared" si="33"/>
        <v>2.1406862961708406E-3</v>
      </c>
    </row>
    <row r="1047" spans="1:6" x14ac:dyDescent="0.3">
      <c r="A1047" s="19">
        <v>42773</v>
      </c>
      <c r="B1047" s="20">
        <v>20367.3</v>
      </c>
      <c r="C1047" s="20">
        <v>20426.95</v>
      </c>
      <c r="D1047" s="20">
        <v>20281.5</v>
      </c>
      <c r="E1047">
        <f t="shared" si="32"/>
        <v>59.650000000001455</v>
      </c>
      <c r="F1047" s="15">
        <f t="shared" si="33"/>
        <v>5.2924708784837047E-3</v>
      </c>
    </row>
    <row r="1048" spans="1:6" x14ac:dyDescent="0.3">
      <c r="A1048" s="26">
        <v>42772</v>
      </c>
      <c r="B1048" s="27">
        <v>20307.150000000001</v>
      </c>
      <c r="C1048" s="27">
        <v>20462.45</v>
      </c>
      <c r="D1048" s="27">
        <v>20298.05</v>
      </c>
      <c r="E1048">
        <f t="shared" si="32"/>
        <v>155.29999999999927</v>
      </c>
      <c r="F1048" s="15">
        <f t="shared" si="33"/>
        <v>8.05133113015216E-3</v>
      </c>
    </row>
    <row r="1049" spans="1:6" x14ac:dyDescent="0.3">
      <c r="A1049" s="19">
        <v>42769</v>
      </c>
      <c r="B1049" s="20">
        <v>20061.900000000001</v>
      </c>
      <c r="C1049" s="20">
        <v>20229.650000000001</v>
      </c>
      <c r="D1049" s="20">
        <v>20009.95</v>
      </c>
      <c r="E1049">
        <f t="shared" si="32"/>
        <v>167.75</v>
      </c>
      <c r="F1049" s="15">
        <f t="shared" si="33"/>
        <v>6.4999663407957218E-3</v>
      </c>
    </row>
    <row r="1050" spans="1:6" x14ac:dyDescent="0.3">
      <c r="A1050" s="26">
        <v>42768</v>
      </c>
      <c r="B1050" s="27">
        <v>20053.95</v>
      </c>
      <c r="C1050" s="27">
        <v>20146.900000000001</v>
      </c>
      <c r="D1050" s="27">
        <v>19915.2</v>
      </c>
      <c r="E1050">
        <f t="shared" si="32"/>
        <v>92.950000000000728</v>
      </c>
      <c r="F1050" s="15">
        <f t="shared" si="33"/>
        <v>1.5838216612711495E-2</v>
      </c>
    </row>
    <row r="1051" spans="1:6" x14ac:dyDescent="0.3">
      <c r="A1051" s="19">
        <v>42767</v>
      </c>
      <c r="B1051" s="20">
        <v>19522.400000000001</v>
      </c>
      <c r="C1051" s="20">
        <v>20047.849999999999</v>
      </c>
      <c r="D1051" s="20">
        <v>19470.95</v>
      </c>
      <c r="E1051">
        <f t="shared" si="32"/>
        <v>525.44999999999709</v>
      </c>
      <c r="F1051" s="15">
        <f t="shared" si="33"/>
        <v>1.5776984825834856E-2</v>
      </c>
    </row>
    <row r="1052" spans="1:6" x14ac:dyDescent="0.3">
      <c r="A1052" s="26">
        <v>42766</v>
      </c>
      <c r="B1052" s="27">
        <v>19533.2</v>
      </c>
      <c r="C1052" s="27">
        <v>19624.099999999999</v>
      </c>
      <c r="D1052" s="27">
        <v>19435.45</v>
      </c>
      <c r="E1052">
        <f t="shared" si="32"/>
        <v>90.899999999997817</v>
      </c>
      <c r="F1052" s="15">
        <f t="shared" si="33"/>
        <v>3.5283587236545283E-3</v>
      </c>
    </row>
    <row r="1053" spans="1:6" x14ac:dyDescent="0.3">
      <c r="A1053" s="19">
        <v>42765</v>
      </c>
      <c r="B1053" s="20">
        <v>19718.8</v>
      </c>
      <c r="C1053" s="20">
        <v>19767.05</v>
      </c>
      <c r="D1053" s="20">
        <v>19561.099999999999</v>
      </c>
      <c r="E1053">
        <f t="shared" si="32"/>
        <v>48.25</v>
      </c>
      <c r="F1053" s="15">
        <f t="shared" si="33"/>
        <v>6.5038492168834425E-3</v>
      </c>
    </row>
    <row r="1054" spans="1:6" x14ac:dyDescent="0.3">
      <c r="A1054" s="26">
        <v>42762</v>
      </c>
      <c r="B1054" s="27">
        <v>19588.400000000001</v>
      </c>
      <c r="C1054" s="27">
        <v>19794.95</v>
      </c>
      <c r="D1054" s="27">
        <v>19534.900000000001</v>
      </c>
      <c r="E1054">
        <f t="shared" si="32"/>
        <v>206.54999999999927</v>
      </c>
      <c r="F1054" s="15">
        <f t="shared" si="33"/>
        <v>1.5819780806012557E-2</v>
      </c>
    </row>
    <row r="1055" spans="1:6" x14ac:dyDescent="0.3">
      <c r="A1055" s="19">
        <v>42760</v>
      </c>
      <c r="B1055" s="20">
        <v>19120.05</v>
      </c>
      <c r="C1055" s="20">
        <v>19518.45</v>
      </c>
      <c r="D1055" s="20">
        <v>19114.150000000001</v>
      </c>
      <c r="E1055">
        <f t="shared" si="32"/>
        <v>398.40000000000146</v>
      </c>
      <c r="F1055" s="15">
        <f t="shared" si="33"/>
        <v>1.3778986846970596E-2</v>
      </c>
    </row>
    <row r="1056" spans="1:6" x14ac:dyDescent="0.3">
      <c r="A1056" s="26">
        <v>42759</v>
      </c>
      <c r="B1056" s="27">
        <v>18931</v>
      </c>
      <c r="C1056" s="27">
        <v>19054.3</v>
      </c>
      <c r="D1056" s="27">
        <v>18906.95</v>
      </c>
      <c r="E1056">
        <f t="shared" si="32"/>
        <v>123.29999999999927</v>
      </c>
      <c r="F1056" s="15">
        <f t="shared" si="33"/>
        <v>7.2207120776036863E-3</v>
      </c>
    </row>
    <row r="1057" spans="1:6" x14ac:dyDescent="0.3">
      <c r="A1057" s="19">
        <v>42758</v>
      </c>
      <c r="B1057" s="20">
        <v>18762</v>
      </c>
      <c r="C1057" s="20">
        <v>18909.650000000001</v>
      </c>
      <c r="D1057" s="20">
        <v>18722.849999999999</v>
      </c>
      <c r="E1057">
        <f t="shared" si="32"/>
        <v>147.65000000000146</v>
      </c>
      <c r="F1057" s="15">
        <f t="shared" si="33"/>
        <v>5.8615752292516653E-3</v>
      </c>
    </row>
    <row r="1058" spans="1:6" x14ac:dyDescent="0.3">
      <c r="A1058" s="26">
        <v>42755</v>
      </c>
      <c r="B1058" s="27">
        <v>18996.599999999999</v>
      </c>
      <c r="C1058" s="27">
        <v>19071.650000000001</v>
      </c>
      <c r="D1058" s="27">
        <v>18793.05</v>
      </c>
      <c r="E1058">
        <f t="shared" si="32"/>
        <v>75.05000000000291</v>
      </c>
      <c r="F1058" s="15">
        <f t="shared" si="33"/>
        <v>2.4784311270079503E-3</v>
      </c>
    </row>
    <row r="1059" spans="1:6" x14ac:dyDescent="0.3">
      <c r="A1059" s="19">
        <v>42754</v>
      </c>
      <c r="B1059" s="20">
        <v>19165.349999999999</v>
      </c>
      <c r="C1059" s="20">
        <v>19185.3</v>
      </c>
      <c r="D1059" s="20">
        <v>19046.099999999999</v>
      </c>
      <c r="E1059">
        <f t="shared" si="32"/>
        <v>19.950000000000728</v>
      </c>
      <c r="F1059" s="15">
        <f t="shared" si="33"/>
        <v>5.8086957433479743E-3</v>
      </c>
    </row>
    <row r="1060" spans="1:6" x14ac:dyDescent="0.3">
      <c r="A1060" s="26">
        <v>42753</v>
      </c>
      <c r="B1060" s="27">
        <v>19074.849999999999</v>
      </c>
      <c r="C1060" s="27">
        <v>19276.5</v>
      </c>
      <c r="D1060" s="27">
        <v>19072.099999999999</v>
      </c>
      <c r="E1060">
        <f t="shared" si="32"/>
        <v>201.65000000000146</v>
      </c>
      <c r="F1060" s="15">
        <f t="shared" si="33"/>
        <v>7.2079631328696185E-3</v>
      </c>
    </row>
    <row r="1061" spans="1:6" x14ac:dyDescent="0.3">
      <c r="A1061" s="19">
        <v>42752</v>
      </c>
      <c r="B1061" s="20">
        <v>19128.150000000001</v>
      </c>
      <c r="C1061" s="20">
        <v>19202.25</v>
      </c>
      <c r="D1061" s="20">
        <v>18981.849999999999</v>
      </c>
      <c r="E1061">
        <f t="shared" si="32"/>
        <v>74.099999999998545</v>
      </c>
      <c r="F1061" s="15">
        <f t="shared" si="33"/>
        <v>8.1720873876304327E-3</v>
      </c>
    </row>
    <row r="1062" spans="1:6" x14ac:dyDescent="0.3">
      <c r="A1062" s="26">
        <v>42751</v>
      </c>
      <c r="B1062" s="27">
        <v>18899.7</v>
      </c>
      <c r="C1062" s="27">
        <v>19134.5</v>
      </c>
      <c r="D1062" s="27">
        <v>18865.25</v>
      </c>
      <c r="E1062">
        <f t="shared" si="32"/>
        <v>234.79999999999927</v>
      </c>
      <c r="F1062" s="15">
        <f t="shared" si="33"/>
        <v>6.2626321261022213E-3</v>
      </c>
    </row>
    <row r="1063" spans="1:6" x14ac:dyDescent="0.3">
      <c r="A1063" s="19">
        <v>42748</v>
      </c>
      <c r="B1063" s="20">
        <v>18949.7</v>
      </c>
      <c r="C1063" s="20">
        <v>18952.25</v>
      </c>
      <c r="D1063" s="20">
        <v>18781.25</v>
      </c>
      <c r="E1063">
        <f t="shared" si="32"/>
        <v>2.5499999999992724</v>
      </c>
      <c r="F1063" s="15">
        <f t="shared" si="33"/>
        <v>2.2080490536364717E-3</v>
      </c>
    </row>
    <row r="1064" spans="1:6" x14ac:dyDescent="0.3">
      <c r="A1064" s="26">
        <v>42747</v>
      </c>
      <c r="B1064" s="27">
        <v>18885.45</v>
      </c>
      <c r="C1064" s="27">
        <v>18966.3</v>
      </c>
      <c r="D1064" s="27">
        <v>18805.849999999999</v>
      </c>
      <c r="E1064">
        <f t="shared" si="32"/>
        <v>80.849999999998545</v>
      </c>
      <c r="F1064" s="15">
        <f t="shared" si="33"/>
        <v>1.1732985889125394E-2</v>
      </c>
    </row>
    <row r="1065" spans="1:6" x14ac:dyDescent="0.3">
      <c r="A1065" s="19">
        <v>42746</v>
      </c>
      <c r="B1065" s="20">
        <v>18535.349999999999</v>
      </c>
      <c r="C1065" s="20">
        <v>18889.45</v>
      </c>
      <c r="D1065" s="20">
        <v>18515.25</v>
      </c>
      <c r="E1065">
        <f t="shared" si="32"/>
        <v>354.10000000000218</v>
      </c>
      <c r="F1065" s="15">
        <f t="shared" si="33"/>
        <v>1.2091687577820904E-2</v>
      </c>
    </row>
    <row r="1066" spans="1:6" x14ac:dyDescent="0.3">
      <c r="A1066" s="26">
        <v>42745</v>
      </c>
      <c r="B1066" s="27">
        <v>18351.45</v>
      </c>
      <c r="C1066" s="27">
        <v>18441.150000000001</v>
      </c>
      <c r="D1066" s="27">
        <v>18275.75</v>
      </c>
      <c r="E1066">
        <f t="shared" si="32"/>
        <v>89.700000000000728</v>
      </c>
      <c r="F1066" s="15">
        <f t="shared" si="33"/>
        <v>4.0555851317962592E-3</v>
      </c>
    </row>
    <row r="1067" spans="1:6" x14ac:dyDescent="0.3">
      <c r="A1067" s="19">
        <v>42744</v>
      </c>
      <c r="B1067" s="20">
        <v>18314.25</v>
      </c>
      <c r="C1067" s="20">
        <v>18373.099999999999</v>
      </c>
      <c r="D1067" s="20">
        <v>18256.150000000001</v>
      </c>
      <c r="E1067">
        <f t="shared" si="32"/>
        <v>58.849999999998545</v>
      </c>
      <c r="F1067" s="15">
        <f t="shared" si="33"/>
        <v>5.9416185750572502E-3</v>
      </c>
    </row>
    <row r="1068" spans="1:6" x14ac:dyDescent="0.3">
      <c r="A1068" s="26">
        <v>42741</v>
      </c>
      <c r="B1068" s="27">
        <v>18168.45</v>
      </c>
      <c r="C1068" s="27">
        <v>18325.5</v>
      </c>
      <c r="D1068" s="27">
        <v>18157.3</v>
      </c>
      <c r="E1068">
        <f t="shared" si="32"/>
        <v>157.04999999999927</v>
      </c>
      <c r="F1068" s="15">
        <f t="shared" si="33"/>
        <v>8.8982403510964418E-3</v>
      </c>
    </row>
    <row r="1069" spans="1:6" x14ac:dyDescent="0.3">
      <c r="A1069" s="19">
        <v>42740</v>
      </c>
      <c r="B1069" s="20">
        <v>18000.75</v>
      </c>
      <c r="C1069" s="20">
        <v>18164.05</v>
      </c>
      <c r="D1069" s="20">
        <v>17977.8</v>
      </c>
      <c r="E1069">
        <f t="shared" si="32"/>
        <v>163.29999999999927</v>
      </c>
      <c r="F1069" s="15">
        <f t="shared" si="33"/>
        <v>6.0623868673231824E-3</v>
      </c>
    </row>
    <row r="1070" spans="1:6" x14ac:dyDescent="0.3">
      <c r="A1070" s="26">
        <v>42739</v>
      </c>
      <c r="B1070" s="27">
        <v>18037.45</v>
      </c>
      <c r="C1070" s="27">
        <v>18092.849999999999</v>
      </c>
      <c r="D1070" s="27">
        <v>17868.900000000001</v>
      </c>
      <c r="E1070">
        <f t="shared" si="32"/>
        <v>55.399999999997817</v>
      </c>
      <c r="F1070" s="15">
        <f t="shared" si="33"/>
        <v>4.6576217522322173E-3</v>
      </c>
    </row>
    <row r="1071" spans="1:6" x14ac:dyDescent="0.3">
      <c r="A1071" s="19">
        <v>42738</v>
      </c>
      <c r="B1071" s="20">
        <v>18002.75</v>
      </c>
      <c r="C1071" s="20">
        <v>18115.05</v>
      </c>
      <c r="D1071" s="20">
        <v>17830.95</v>
      </c>
      <c r="E1071">
        <f t="shared" si="32"/>
        <v>112.29999999999927</v>
      </c>
      <c r="F1071" s="15">
        <f t="shared" si="33"/>
        <v>3.2616501208729163E-3</v>
      </c>
    </row>
    <row r="1072" spans="1:6" x14ac:dyDescent="0.3">
      <c r="A1072" s="26">
        <v>42737</v>
      </c>
      <c r="B1072" s="27">
        <v>18242.3</v>
      </c>
      <c r="C1072" s="27">
        <v>18249</v>
      </c>
      <c r="D1072" s="27">
        <v>17844.900000000001</v>
      </c>
      <c r="E1072">
        <f t="shared" si="32"/>
        <v>6.7000000000007276</v>
      </c>
      <c r="F1072" s="15">
        <f t="shared" si="33"/>
        <v>6.2713749594344448E-3</v>
      </c>
    </row>
    <row r="1073" spans="1:6" x14ac:dyDescent="0.3">
      <c r="A1073" s="19">
        <v>42734</v>
      </c>
      <c r="B1073" s="20">
        <v>18026.349999999999</v>
      </c>
      <c r="C1073" s="20">
        <v>18245.75</v>
      </c>
      <c r="D1073" s="20">
        <v>18016.8</v>
      </c>
      <c r="E1073">
        <f t="shared" si="32"/>
        <v>219.40000000000146</v>
      </c>
      <c r="F1073" s="15">
        <f t="shared" si="33"/>
        <v>1.1512223251751677E-2</v>
      </c>
    </row>
    <row r="1074" spans="1:6" x14ac:dyDescent="0.3">
      <c r="A1074" s="26">
        <v>42733</v>
      </c>
      <c r="B1074" s="27">
        <v>17861.45</v>
      </c>
      <c r="C1074" s="27">
        <v>18053.3</v>
      </c>
      <c r="D1074" s="27">
        <v>17829.400000000001</v>
      </c>
      <c r="E1074">
        <f t="shared" si="32"/>
        <v>191.84999999999854</v>
      </c>
      <c r="F1074" s="15">
        <f t="shared" si="33"/>
        <v>8.9881310934118441E-3</v>
      </c>
    </row>
    <row r="1075" spans="1:6" x14ac:dyDescent="0.3">
      <c r="A1075" s="19">
        <v>42732</v>
      </c>
      <c r="B1075" s="20">
        <v>17929.2</v>
      </c>
      <c r="C1075" s="20">
        <v>18059.650000000001</v>
      </c>
      <c r="D1075" s="20">
        <v>17829.150000000001</v>
      </c>
      <c r="E1075">
        <f t="shared" si="32"/>
        <v>130.45000000000073</v>
      </c>
      <c r="F1075" s="15">
        <f t="shared" si="33"/>
        <v>1.018514852045228E-2</v>
      </c>
    </row>
    <row r="1076" spans="1:6" x14ac:dyDescent="0.3">
      <c r="A1076" s="26">
        <v>42731</v>
      </c>
      <c r="B1076" s="27">
        <v>17677.7</v>
      </c>
      <c r="C1076" s="27">
        <v>17907.349999999999</v>
      </c>
      <c r="D1076" s="27">
        <v>17616.099999999999</v>
      </c>
      <c r="E1076">
        <f t="shared" si="32"/>
        <v>229.64999999999782</v>
      </c>
      <c r="F1076" s="15">
        <f t="shared" si="33"/>
        <v>7.4331715800397286E-3</v>
      </c>
    </row>
    <row r="1077" spans="1:6" x14ac:dyDescent="0.3">
      <c r="A1077" s="19">
        <v>42730</v>
      </c>
      <c r="B1077" s="20">
        <v>17825.5</v>
      </c>
      <c r="C1077" s="20">
        <v>17860.849999999999</v>
      </c>
      <c r="D1077" s="20">
        <v>17606.900000000001</v>
      </c>
      <c r="E1077">
        <f t="shared" si="32"/>
        <v>35.349999999998545</v>
      </c>
      <c r="F1077" s="15">
        <f t="shared" si="33"/>
        <v>4.1570374105353953E-3</v>
      </c>
    </row>
    <row r="1078" spans="1:6" x14ac:dyDescent="0.3">
      <c r="A1078" s="26">
        <v>42727</v>
      </c>
      <c r="B1078" s="27">
        <v>17849.25</v>
      </c>
      <c r="C1078" s="27">
        <v>17962.3</v>
      </c>
      <c r="D1078" s="27">
        <v>17819.75</v>
      </c>
      <c r="E1078">
        <f t="shared" si="32"/>
        <v>113.04999999999927</v>
      </c>
      <c r="F1078" s="15">
        <f t="shared" si="33"/>
        <v>3.2076884672989909E-3</v>
      </c>
    </row>
    <row r="1079" spans="1:6" x14ac:dyDescent="0.3">
      <c r="A1079" s="19">
        <v>42726</v>
      </c>
      <c r="B1079" s="20">
        <v>18027</v>
      </c>
      <c r="C1079" s="20">
        <v>18029.599999999999</v>
      </c>
      <c r="D1079" s="20">
        <v>17839.75</v>
      </c>
      <c r="E1079">
        <f t="shared" si="32"/>
        <v>2.5999999999985448</v>
      </c>
      <c r="F1079" s="15">
        <f t="shared" si="33"/>
        <v>1.2455447292630309E-3</v>
      </c>
    </row>
    <row r="1080" spans="1:6" x14ac:dyDescent="0.3">
      <c r="A1080" s="26">
        <v>42725</v>
      </c>
      <c r="B1080" s="27">
        <v>18124.599999999999</v>
      </c>
      <c r="C1080" s="27">
        <v>18167.150000000001</v>
      </c>
      <c r="D1080" s="27">
        <v>18043.95</v>
      </c>
      <c r="E1080">
        <f t="shared" si="32"/>
        <v>42.55000000000291</v>
      </c>
      <c r="F1080" s="15">
        <f t="shared" si="33"/>
        <v>1.4605154373882596E-3</v>
      </c>
    </row>
    <row r="1081" spans="1:6" x14ac:dyDescent="0.3">
      <c r="A1081" s="19">
        <v>42724</v>
      </c>
      <c r="B1081" s="20">
        <v>18264.099999999999</v>
      </c>
      <c r="C1081" s="20">
        <v>18274.900000000001</v>
      </c>
      <c r="D1081" s="20">
        <v>18009.8</v>
      </c>
      <c r="E1081">
        <f t="shared" si="32"/>
        <v>10.80000000000291</v>
      </c>
      <c r="F1081" s="15">
        <f t="shared" si="33"/>
        <v>1.9032648523122243E-3</v>
      </c>
    </row>
    <row r="1082" spans="1:6" x14ac:dyDescent="0.3">
      <c r="A1082" s="26">
        <v>42723</v>
      </c>
      <c r="B1082" s="27">
        <v>18258.099999999999</v>
      </c>
      <c r="C1082" s="27">
        <v>18316.8</v>
      </c>
      <c r="D1082" s="27">
        <v>18215.5</v>
      </c>
      <c r="E1082">
        <f t="shared" si="32"/>
        <v>58.700000000000728</v>
      </c>
      <c r="F1082" s="15">
        <f t="shared" si="33"/>
        <v>1.8799645996557695E-3</v>
      </c>
    </row>
    <row r="1083" spans="1:6" x14ac:dyDescent="0.3">
      <c r="A1083" s="19">
        <v>42720</v>
      </c>
      <c r="B1083" s="20">
        <v>18417.900000000001</v>
      </c>
      <c r="C1083" s="20">
        <v>18428.45</v>
      </c>
      <c r="D1083" s="20">
        <v>18268.3</v>
      </c>
      <c r="E1083">
        <f t="shared" si="32"/>
        <v>10.549999999999272</v>
      </c>
      <c r="F1083" s="15">
        <f t="shared" si="33"/>
        <v>1.0997051285584349E-2</v>
      </c>
    </row>
    <row r="1084" spans="1:6" x14ac:dyDescent="0.3">
      <c r="A1084" s="26">
        <v>42719</v>
      </c>
      <c r="B1084" s="27">
        <v>18143.5</v>
      </c>
      <c r="C1084" s="27">
        <v>18532</v>
      </c>
      <c r="D1084" s="27">
        <v>18122.099999999999</v>
      </c>
      <c r="E1084">
        <f t="shared" si="32"/>
        <v>388.5</v>
      </c>
      <c r="F1084" s="15">
        <f t="shared" si="33"/>
        <v>1.064914896092342E-2</v>
      </c>
    </row>
    <row r="1085" spans="1:6" x14ac:dyDescent="0.3">
      <c r="A1085" s="19">
        <v>42718</v>
      </c>
      <c r="B1085" s="20">
        <v>18480.349999999999</v>
      </c>
      <c r="C1085" s="20">
        <v>18485.45</v>
      </c>
      <c r="D1085" s="20">
        <v>18322.900000000001</v>
      </c>
      <c r="E1085">
        <f t="shared" si="32"/>
        <v>5.1000000000021828</v>
      </c>
      <c r="F1085" s="15">
        <f t="shared" si="33"/>
        <v>3.918742951166284E-3</v>
      </c>
    </row>
    <row r="1086" spans="1:6" x14ac:dyDescent="0.3">
      <c r="A1086" s="26">
        <v>42717</v>
      </c>
      <c r="B1086" s="27">
        <v>18354.099999999999</v>
      </c>
      <c r="C1086" s="27">
        <v>18492.849999999999</v>
      </c>
      <c r="D1086" s="27">
        <v>18291.349999999999</v>
      </c>
      <c r="E1086">
        <f t="shared" si="32"/>
        <v>138.75</v>
      </c>
      <c r="F1086" s="15">
        <f t="shared" si="33"/>
        <v>3.726622994673951E-3</v>
      </c>
    </row>
    <row r="1087" spans="1:6" x14ac:dyDescent="0.3">
      <c r="A1087" s="19">
        <v>42716</v>
      </c>
      <c r="B1087" s="20">
        <v>18616.05</v>
      </c>
      <c r="C1087" s="20">
        <v>18616.05</v>
      </c>
      <c r="D1087" s="20">
        <v>18364.05</v>
      </c>
      <c r="E1087">
        <f t="shared" si="32"/>
        <v>0</v>
      </c>
      <c r="F1087" s="15">
        <f t="shared" si="33"/>
        <v>4.6235583357344436E-3</v>
      </c>
    </row>
    <row r="1088" spans="1:6" x14ac:dyDescent="0.3">
      <c r="A1088" s="26">
        <v>42713</v>
      </c>
      <c r="B1088" s="27">
        <v>18567.95</v>
      </c>
      <c r="C1088" s="27">
        <v>18739.650000000001</v>
      </c>
      <c r="D1088" s="27">
        <v>18432.3</v>
      </c>
      <c r="E1088">
        <f t="shared" si="32"/>
        <v>171.70000000000073</v>
      </c>
      <c r="F1088" s="15">
        <f t="shared" si="33"/>
        <v>1.0572383413474704E-2</v>
      </c>
    </row>
    <row r="1089" spans="1:6" x14ac:dyDescent="0.3">
      <c r="A1089" s="19">
        <v>42712</v>
      </c>
      <c r="B1089" s="20">
        <v>18342.599999999999</v>
      </c>
      <c r="C1089" s="20">
        <v>18558.75</v>
      </c>
      <c r="D1089" s="20">
        <v>18336.95</v>
      </c>
      <c r="E1089">
        <f t="shared" si="32"/>
        <v>216.15000000000146</v>
      </c>
      <c r="F1089" s="15">
        <f t="shared" si="33"/>
        <v>7.8150738570387374E-3</v>
      </c>
    </row>
    <row r="1090" spans="1:6" x14ac:dyDescent="0.3">
      <c r="A1090" s="26">
        <v>42711</v>
      </c>
      <c r="B1090" s="27">
        <v>18515.5</v>
      </c>
      <c r="C1090" s="27">
        <v>18588.75</v>
      </c>
      <c r="D1090" s="27">
        <v>17952.599999999999</v>
      </c>
      <c r="E1090">
        <f t="shared" ref="E1090:E1153" si="34">C1090-B1090</f>
        <v>73.25</v>
      </c>
      <c r="F1090" s="15">
        <f t="shared" si="33"/>
        <v>3.068847272707554E-3</v>
      </c>
    </row>
    <row r="1091" spans="1:6" x14ac:dyDescent="0.3">
      <c r="A1091" s="19">
        <v>42710</v>
      </c>
      <c r="B1091" s="20">
        <v>18459.7</v>
      </c>
      <c r="C1091" s="20">
        <v>18499.75</v>
      </c>
      <c r="D1091" s="20">
        <v>18365.95</v>
      </c>
      <c r="E1091">
        <f t="shared" si="34"/>
        <v>40.049999999999272</v>
      </c>
      <c r="F1091" s="15">
        <f t="shared" ref="F1091:F1154" si="35">((SUM(E1091:E1092)/2)/B1092)</f>
        <v>6.2839134009317421E-3</v>
      </c>
    </row>
    <row r="1092" spans="1:6" x14ac:dyDescent="0.3">
      <c r="A1092" s="26">
        <v>42709</v>
      </c>
      <c r="B1092" s="27">
        <v>18245</v>
      </c>
      <c r="C1092" s="27">
        <v>18434.25</v>
      </c>
      <c r="D1092" s="27">
        <v>18189.5</v>
      </c>
      <c r="E1092">
        <f t="shared" si="34"/>
        <v>189.25</v>
      </c>
      <c r="F1092" s="15">
        <f t="shared" si="35"/>
        <v>9.557050421726802E-3</v>
      </c>
    </row>
    <row r="1093" spans="1:6" x14ac:dyDescent="0.3">
      <c r="A1093" s="19">
        <v>42706</v>
      </c>
      <c r="B1093" s="20">
        <v>18329.400000000001</v>
      </c>
      <c r="C1093" s="20">
        <v>18490.5</v>
      </c>
      <c r="D1093" s="20">
        <v>18163.8</v>
      </c>
      <c r="E1093">
        <f t="shared" si="34"/>
        <v>161.09999999999854</v>
      </c>
      <c r="F1093" s="15">
        <f t="shared" si="35"/>
        <v>5.2859839104768521E-3</v>
      </c>
    </row>
    <row r="1094" spans="1:6" x14ac:dyDescent="0.3">
      <c r="A1094" s="26">
        <v>42705</v>
      </c>
      <c r="B1094" s="27">
        <v>18676.75</v>
      </c>
      <c r="C1094" s="27">
        <v>18713.099999999999</v>
      </c>
      <c r="D1094" s="27">
        <v>18389.650000000001</v>
      </c>
      <c r="E1094">
        <f t="shared" si="34"/>
        <v>36.349999999998545</v>
      </c>
      <c r="F1094" s="15">
        <f t="shared" si="35"/>
        <v>1.0873424705426021E-2</v>
      </c>
    </row>
    <row r="1095" spans="1:6" x14ac:dyDescent="0.3">
      <c r="A1095" s="19">
        <v>42704</v>
      </c>
      <c r="B1095" s="20">
        <v>18306.099999999999</v>
      </c>
      <c r="C1095" s="20">
        <v>18667.849999999999</v>
      </c>
      <c r="D1095" s="20">
        <v>18262.5</v>
      </c>
      <c r="E1095">
        <f t="shared" si="34"/>
        <v>361.75</v>
      </c>
      <c r="F1095" s="15">
        <f t="shared" si="35"/>
        <v>1.3118008826356786E-2</v>
      </c>
    </row>
    <row r="1096" spans="1:6" x14ac:dyDescent="0.3">
      <c r="A1096" s="26">
        <v>42703</v>
      </c>
      <c r="B1096" s="27">
        <v>18308.8</v>
      </c>
      <c r="C1096" s="27">
        <v>18427.400000000001</v>
      </c>
      <c r="D1096" s="27">
        <v>18188.7</v>
      </c>
      <c r="E1096">
        <f t="shared" si="34"/>
        <v>118.60000000000218</v>
      </c>
      <c r="F1096" s="15">
        <f t="shared" si="35"/>
        <v>9.6793915732679061E-3</v>
      </c>
    </row>
    <row r="1097" spans="1:6" x14ac:dyDescent="0.3">
      <c r="A1097" s="19">
        <v>42702</v>
      </c>
      <c r="B1097" s="20">
        <v>18237.2</v>
      </c>
      <c r="C1097" s="20">
        <v>18471.650000000001</v>
      </c>
      <c r="D1097" s="20">
        <v>18187.400000000001</v>
      </c>
      <c r="E1097">
        <f t="shared" si="34"/>
        <v>234.45000000000073</v>
      </c>
      <c r="F1097" s="15">
        <f t="shared" si="35"/>
        <v>1.0971266572530071E-2</v>
      </c>
    </row>
    <row r="1098" spans="1:6" x14ac:dyDescent="0.3">
      <c r="A1098" s="26">
        <v>42699</v>
      </c>
      <c r="B1098" s="27">
        <v>18377.55</v>
      </c>
      <c r="C1098" s="27">
        <v>18546.349999999999</v>
      </c>
      <c r="D1098" s="27">
        <v>18266.599999999999</v>
      </c>
      <c r="E1098">
        <f t="shared" si="34"/>
        <v>168.79999999999927</v>
      </c>
      <c r="F1098" s="15">
        <f t="shared" si="35"/>
        <v>4.5775600779388885E-3</v>
      </c>
    </row>
    <row r="1099" spans="1:6" x14ac:dyDescent="0.3">
      <c r="A1099" s="19">
        <v>42698</v>
      </c>
      <c r="B1099" s="20">
        <v>18476</v>
      </c>
      <c r="C1099" s="20">
        <v>18476.349999999999</v>
      </c>
      <c r="D1099" s="20">
        <v>18215.8</v>
      </c>
      <c r="E1099">
        <f t="shared" si="34"/>
        <v>0.34999999999854481</v>
      </c>
      <c r="F1099" s="15">
        <f t="shared" si="35"/>
        <v>2.3713127426572489E-4</v>
      </c>
    </row>
    <row r="1100" spans="1:6" x14ac:dyDescent="0.3">
      <c r="A1100" s="26">
        <v>42697</v>
      </c>
      <c r="B1100" s="27">
        <v>18660.55</v>
      </c>
      <c r="C1100" s="27">
        <v>18669.05</v>
      </c>
      <c r="D1100" s="27">
        <v>18449.7</v>
      </c>
      <c r="E1100">
        <f t="shared" si="34"/>
        <v>8.5</v>
      </c>
      <c r="F1100" s="15">
        <f t="shared" si="35"/>
        <v>8.6703495519870055E-4</v>
      </c>
    </row>
    <row r="1101" spans="1:6" x14ac:dyDescent="0.3">
      <c r="A1101" s="19">
        <v>42696</v>
      </c>
      <c r="B1101" s="20">
        <v>18626.7</v>
      </c>
      <c r="C1101" s="20">
        <v>18650.5</v>
      </c>
      <c r="D1101" s="20">
        <v>18322.7</v>
      </c>
      <c r="E1101">
        <f t="shared" si="34"/>
        <v>23.799999999999272</v>
      </c>
      <c r="F1101" s="15">
        <f t="shared" si="35"/>
        <v>9.4288651790306048E-4</v>
      </c>
    </row>
    <row r="1102" spans="1:6" x14ac:dyDescent="0.3">
      <c r="A1102" s="26">
        <v>42695</v>
      </c>
      <c r="B1102" s="27">
        <v>19063.8</v>
      </c>
      <c r="C1102" s="27">
        <v>19075.95</v>
      </c>
      <c r="D1102" s="27">
        <v>18351.25</v>
      </c>
      <c r="E1102">
        <f t="shared" si="34"/>
        <v>12.150000000001455</v>
      </c>
      <c r="F1102" s="15">
        <f t="shared" si="35"/>
        <v>1.2564975521759496E-3</v>
      </c>
    </row>
    <row r="1103" spans="1:6" x14ac:dyDescent="0.3">
      <c r="A1103" s="19">
        <v>42692</v>
      </c>
      <c r="B1103" s="20">
        <v>19180.3</v>
      </c>
      <c r="C1103" s="20">
        <v>19216.349999999999</v>
      </c>
      <c r="D1103" s="20">
        <v>18897.099999999999</v>
      </c>
      <c r="E1103">
        <f t="shared" si="34"/>
        <v>36.049999999999272</v>
      </c>
      <c r="F1103" s="15">
        <f t="shared" si="35"/>
        <v>6.510287247788433E-3</v>
      </c>
    </row>
    <row r="1104" spans="1:6" x14ac:dyDescent="0.3">
      <c r="A1104" s="26">
        <v>42691</v>
      </c>
      <c r="B1104" s="27">
        <v>19115.900000000001</v>
      </c>
      <c r="C1104" s="27">
        <v>19328.75</v>
      </c>
      <c r="D1104" s="27">
        <v>19009.849999999999</v>
      </c>
      <c r="E1104">
        <f t="shared" si="34"/>
        <v>212.84999999999854</v>
      </c>
      <c r="F1104" s="15">
        <f t="shared" si="35"/>
        <v>5.9592930517450389E-3</v>
      </c>
    </row>
    <row r="1105" spans="1:6" x14ac:dyDescent="0.3">
      <c r="A1105" s="19">
        <v>42690</v>
      </c>
      <c r="B1105" s="20">
        <v>19591.25</v>
      </c>
      <c r="C1105" s="20">
        <v>19611.900000000001</v>
      </c>
      <c r="D1105" s="20">
        <v>19088.400000000001</v>
      </c>
      <c r="E1105">
        <f t="shared" si="34"/>
        <v>20.650000000001455</v>
      </c>
      <c r="F1105" s="15">
        <f t="shared" si="35"/>
        <v>1.8691612375589819E-3</v>
      </c>
    </row>
    <row r="1106" spans="1:6" x14ac:dyDescent="0.3">
      <c r="A1106" s="26">
        <v>42689</v>
      </c>
      <c r="B1106" s="27">
        <v>19808.349999999999</v>
      </c>
      <c r="C1106" s="27">
        <v>19861.75</v>
      </c>
      <c r="D1106" s="27">
        <v>19240.45</v>
      </c>
      <c r="E1106">
        <f t="shared" si="34"/>
        <v>53.400000000001455</v>
      </c>
      <c r="F1106" s="15">
        <f t="shared" si="35"/>
        <v>8.2160942604642736E-3</v>
      </c>
    </row>
    <row r="1107" spans="1:6" x14ac:dyDescent="0.3">
      <c r="A1107" s="19">
        <v>42685</v>
      </c>
      <c r="B1107" s="20">
        <v>20033.849999999999</v>
      </c>
      <c r="C1107" s="20">
        <v>20309.650000000001</v>
      </c>
      <c r="D1107" s="20">
        <v>19704.349999999999</v>
      </c>
      <c r="E1107">
        <f t="shared" si="34"/>
        <v>275.80000000000291</v>
      </c>
      <c r="F1107" s="15">
        <f t="shared" si="35"/>
        <v>1.8445341066700399E-2</v>
      </c>
    </row>
    <row r="1108" spans="1:6" x14ac:dyDescent="0.3">
      <c r="A1108" s="26">
        <v>42684</v>
      </c>
      <c r="B1108" s="27">
        <v>19827.5</v>
      </c>
      <c r="C1108" s="27">
        <v>20283.150000000001</v>
      </c>
      <c r="D1108" s="27">
        <v>19787.45</v>
      </c>
      <c r="E1108">
        <f t="shared" si="34"/>
        <v>455.65000000000146</v>
      </c>
      <c r="F1108" s="15">
        <f t="shared" si="35"/>
        <v>4.8507462686567138E-2</v>
      </c>
    </row>
    <row r="1109" spans="1:6" x14ac:dyDescent="0.3">
      <c r="A1109" s="19">
        <v>42683</v>
      </c>
      <c r="B1109" s="20">
        <v>18270.900000000001</v>
      </c>
      <c r="C1109" s="20">
        <v>19587.8</v>
      </c>
      <c r="D1109" s="20">
        <v>18143.7</v>
      </c>
      <c r="E1109">
        <f t="shared" si="34"/>
        <v>1316.8999999999978</v>
      </c>
      <c r="F1109" s="15">
        <f t="shared" si="35"/>
        <v>3.5288534304734262E-2</v>
      </c>
    </row>
    <row r="1110" spans="1:6" x14ac:dyDescent="0.3">
      <c r="A1110" s="26">
        <v>42682</v>
      </c>
      <c r="B1110" s="27">
        <v>19490.75</v>
      </c>
      <c r="C1110" s="27">
        <v>19549.45</v>
      </c>
      <c r="D1110" s="27">
        <v>19322.150000000001</v>
      </c>
      <c r="E1110">
        <f t="shared" si="34"/>
        <v>58.700000000000728</v>
      </c>
      <c r="F1110" s="15">
        <f t="shared" si="35"/>
        <v>3.0761704848107372E-3</v>
      </c>
    </row>
    <row r="1111" spans="1:6" x14ac:dyDescent="0.3">
      <c r="A1111" s="19">
        <v>42681</v>
      </c>
      <c r="B1111" s="20">
        <v>19317.849999999999</v>
      </c>
      <c r="C1111" s="20">
        <v>19378</v>
      </c>
      <c r="D1111" s="20">
        <v>19233</v>
      </c>
      <c r="E1111">
        <f t="shared" si="34"/>
        <v>60.150000000001455</v>
      </c>
      <c r="F1111" s="15">
        <f t="shared" si="35"/>
        <v>1.565763361657638E-3</v>
      </c>
    </row>
    <row r="1112" spans="1:6" x14ac:dyDescent="0.3">
      <c r="A1112" s="26">
        <v>42678</v>
      </c>
      <c r="B1112" s="27">
        <v>19223.849999999999</v>
      </c>
      <c r="C1112" s="27">
        <v>19223.900000000001</v>
      </c>
      <c r="D1112" s="27">
        <v>18961.150000000001</v>
      </c>
      <c r="E1112">
        <f t="shared" si="34"/>
        <v>5.0000000002910383E-2</v>
      </c>
      <c r="F1112" s="15">
        <f t="shared" si="35"/>
        <v>3.0660948497419176E-3</v>
      </c>
    </row>
    <row r="1113" spans="1:6" x14ac:dyDescent="0.3">
      <c r="A1113" s="19">
        <v>42677</v>
      </c>
      <c r="B1113" s="20">
        <v>19201.95</v>
      </c>
      <c r="C1113" s="20">
        <v>19319.650000000001</v>
      </c>
      <c r="D1113" s="20">
        <v>19119.3</v>
      </c>
      <c r="E1113">
        <f t="shared" si="34"/>
        <v>117.70000000000073</v>
      </c>
      <c r="F1113" s="15">
        <f t="shared" si="35"/>
        <v>4.961375399901163E-3</v>
      </c>
    </row>
    <row r="1114" spans="1:6" x14ac:dyDescent="0.3">
      <c r="A1114" s="26">
        <v>42676</v>
      </c>
      <c r="B1114" s="27">
        <v>19223.5</v>
      </c>
      <c r="C1114" s="27">
        <v>19296.55</v>
      </c>
      <c r="D1114" s="27">
        <v>19158.75</v>
      </c>
      <c r="E1114">
        <f t="shared" si="34"/>
        <v>73.049999999999272</v>
      </c>
      <c r="F1114" s="15">
        <f t="shared" si="35"/>
        <v>2.1988293340688861E-3</v>
      </c>
    </row>
    <row r="1115" spans="1:6" x14ac:dyDescent="0.3">
      <c r="A1115" s="19">
        <v>42675</v>
      </c>
      <c r="B1115" s="20">
        <v>19578.599999999999</v>
      </c>
      <c r="C1115" s="20">
        <v>19591.650000000001</v>
      </c>
      <c r="D1115" s="20">
        <v>19417.3</v>
      </c>
      <c r="E1115">
        <f t="shared" si="34"/>
        <v>13.05000000000291</v>
      </c>
      <c r="F1115" s="15">
        <f t="shared" si="35"/>
        <v>5.6084607636670716E-4</v>
      </c>
    </row>
    <row r="1116" spans="1:6" x14ac:dyDescent="0.3">
      <c r="A1116" s="26">
        <v>42673</v>
      </c>
      <c r="B1116" s="27">
        <v>19657.8</v>
      </c>
      <c r="C1116" s="27">
        <v>19666.8</v>
      </c>
      <c r="D1116" s="27">
        <v>19484.650000000001</v>
      </c>
      <c r="E1116">
        <f t="shared" si="34"/>
        <v>9</v>
      </c>
      <c r="F1116" s="15">
        <f t="shared" si="35"/>
        <v>2.3285497889311787E-3</v>
      </c>
    </row>
    <row r="1117" spans="1:6" x14ac:dyDescent="0.3">
      <c r="A1117" s="19">
        <v>42671</v>
      </c>
      <c r="B1117" s="20">
        <v>19507.849999999999</v>
      </c>
      <c r="C1117" s="20">
        <v>19589.7</v>
      </c>
      <c r="D1117" s="20">
        <v>19362</v>
      </c>
      <c r="E1117">
        <f t="shared" si="34"/>
        <v>81.850000000002183</v>
      </c>
      <c r="F1117" s="15">
        <f t="shared" si="35"/>
        <v>4.4738330248818353E-3</v>
      </c>
    </row>
    <row r="1118" spans="1:6" x14ac:dyDescent="0.3">
      <c r="A1118" s="26">
        <v>42670</v>
      </c>
      <c r="B1118" s="27">
        <v>19452</v>
      </c>
      <c r="C1118" s="27">
        <v>19544.2</v>
      </c>
      <c r="D1118" s="27">
        <v>19252.099999999999</v>
      </c>
      <c r="E1118">
        <f t="shared" si="34"/>
        <v>92.200000000000728</v>
      </c>
      <c r="F1118" s="15">
        <f t="shared" si="35"/>
        <v>6.0362481296312746E-3</v>
      </c>
    </row>
    <row r="1119" spans="1:6" x14ac:dyDescent="0.3">
      <c r="A1119" s="19">
        <v>42669</v>
      </c>
      <c r="B1119" s="20">
        <v>19581.7</v>
      </c>
      <c r="C1119" s="20">
        <v>19725.900000000001</v>
      </c>
      <c r="D1119" s="20">
        <v>19434.5</v>
      </c>
      <c r="E1119">
        <f t="shared" si="34"/>
        <v>144.20000000000073</v>
      </c>
      <c r="F1119" s="15">
        <f t="shared" si="35"/>
        <v>3.9984528599486813E-3</v>
      </c>
    </row>
    <row r="1120" spans="1:6" x14ac:dyDescent="0.3">
      <c r="A1120" s="26">
        <v>42668</v>
      </c>
      <c r="B1120" s="27">
        <v>19907.7</v>
      </c>
      <c r="C1120" s="27">
        <v>19922.7</v>
      </c>
      <c r="D1120" s="27">
        <v>19711.95</v>
      </c>
      <c r="E1120">
        <f t="shared" si="34"/>
        <v>15</v>
      </c>
      <c r="F1120" s="15">
        <f t="shared" si="35"/>
        <v>3.7695084712745749E-3</v>
      </c>
    </row>
    <row r="1121" spans="1:6" x14ac:dyDescent="0.3">
      <c r="A1121" s="19">
        <v>42667</v>
      </c>
      <c r="B1121" s="20">
        <v>19763.849999999999</v>
      </c>
      <c r="C1121" s="20">
        <v>19897.849999999999</v>
      </c>
      <c r="D1121" s="20">
        <v>19751.650000000001</v>
      </c>
      <c r="E1121">
        <f t="shared" si="34"/>
        <v>134</v>
      </c>
      <c r="F1121" s="15">
        <f t="shared" si="35"/>
        <v>6.1518404595546673E-3</v>
      </c>
    </row>
    <row r="1122" spans="1:6" x14ac:dyDescent="0.3">
      <c r="A1122" s="26">
        <v>42664</v>
      </c>
      <c r="B1122" s="27">
        <v>19636.400000000001</v>
      </c>
      <c r="C1122" s="27">
        <v>19744</v>
      </c>
      <c r="D1122" s="27">
        <v>19516.400000000001</v>
      </c>
      <c r="E1122">
        <f t="shared" si="34"/>
        <v>107.59999999999854</v>
      </c>
      <c r="F1122" s="15">
        <f t="shared" si="35"/>
        <v>8.6321875048090847E-3</v>
      </c>
    </row>
    <row r="1123" spans="1:6" x14ac:dyDescent="0.3">
      <c r="A1123" s="19">
        <v>42663</v>
      </c>
      <c r="B1123" s="20">
        <v>19493.900000000001</v>
      </c>
      <c r="C1123" s="20">
        <v>19722.849999999999</v>
      </c>
      <c r="D1123" s="20">
        <v>19479.25</v>
      </c>
      <c r="E1123">
        <f t="shared" si="34"/>
        <v>228.94999999999709</v>
      </c>
      <c r="F1123" s="15">
        <f t="shared" si="35"/>
        <v>6.0091823986141348E-3</v>
      </c>
    </row>
    <row r="1124" spans="1:6" x14ac:dyDescent="0.3">
      <c r="A1124" s="26">
        <v>42662</v>
      </c>
      <c r="B1124" s="27">
        <v>19570.05</v>
      </c>
      <c r="C1124" s="27">
        <v>19576.3</v>
      </c>
      <c r="D1124" s="27">
        <v>19322.75</v>
      </c>
      <c r="E1124">
        <f t="shared" si="34"/>
        <v>6.25</v>
      </c>
      <c r="F1124" s="15">
        <f t="shared" si="35"/>
        <v>8.9532039614700232E-3</v>
      </c>
    </row>
    <row r="1125" spans="1:6" x14ac:dyDescent="0.3">
      <c r="A1125" s="19">
        <v>42661</v>
      </c>
      <c r="B1125" s="20">
        <v>19174.7</v>
      </c>
      <c r="C1125" s="20">
        <v>19511.8</v>
      </c>
      <c r="D1125" s="20">
        <v>19162.849999999999</v>
      </c>
      <c r="E1125">
        <f t="shared" si="34"/>
        <v>337.09999999999854</v>
      </c>
      <c r="F1125" s="15">
        <f t="shared" si="35"/>
        <v>1.1563102585139219E-2</v>
      </c>
    </row>
    <row r="1126" spans="1:6" x14ac:dyDescent="0.3">
      <c r="A1126" s="26">
        <v>42660</v>
      </c>
      <c r="B1126" s="27">
        <v>19136.3</v>
      </c>
      <c r="C1126" s="27">
        <v>19241.75</v>
      </c>
      <c r="D1126" s="27">
        <v>19002.45</v>
      </c>
      <c r="E1126">
        <f t="shared" si="34"/>
        <v>105.45000000000073</v>
      </c>
      <c r="F1126" s="15">
        <f t="shared" si="35"/>
        <v>3.7401336719830466E-3</v>
      </c>
    </row>
    <row r="1127" spans="1:6" x14ac:dyDescent="0.3">
      <c r="A1127" s="19">
        <v>42657</v>
      </c>
      <c r="B1127" s="20">
        <v>19016.7</v>
      </c>
      <c r="C1127" s="20">
        <v>19053.5</v>
      </c>
      <c r="D1127" s="20">
        <v>18926.150000000001</v>
      </c>
      <c r="E1127">
        <f t="shared" si="34"/>
        <v>36.799999999999272</v>
      </c>
      <c r="F1127" s="15">
        <f t="shared" si="35"/>
        <v>9.5358774432444983E-4</v>
      </c>
    </row>
    <row r="1128" spans="1:6" x14ac:dyDescent="0.3">
      <c r="A1128" s="26">
        <v>42656</v>
      </c>
      <c r="B1128" s="27">
        <v>19295.55</v>
      </c>
      <c r="C1128" s="27">
        <v>19295.55</v>
      </c>
      <c r="D1128" s="27">
        <v>18824.400000000001</v>
      </c>
      <c r="E1128">
        <f t="shared" si="34"/>
        <v>0</v>
      </c>
      <c r="F1128" s="15">
        <f t="shared" si="35"/>
        <v>3.0657533543704886E-4</v>
      </c>
    </row>
    <row r="1129" spans="1:6" x14ac:dyDescent="0.3">
      <c r="A1129" s="19">
        <v>42653</v>
      </c>
      <c r="B1129" s="20">
        <v>19489.5</v>
      </c>
      <c r="C1129" s="20">
        <v>19501.45</v>
      </c>
      <c r="D1129" s="20">
        <v>19351.349999999999</v>
      </c>
      <c r="E1129">
        <f t="shared" si="34"/>
        <v>11.950000000000728</v>
      </c>
      <c r="F1129" s="15">
        <f t="shared" si="35"/>
        <v>1.8017274932274497E-3</v>
      </c>
    </row>
    <row r="1130" spans="1:6" x14ac:dyDescent="0.3">
      <c r="A1130" s="26">
        <v>42650</v>
      </c>
      <c r="B1130" s="27">
        <v>19398.05</v>
      </c>
      <c r="C1130" s="27">
        <v>19456</v>
      </c>
      <c r="D1130" s="27">
        <v>19318</v>
      </c>
      <c r="E1130">
        <f t="shared" si="34"/>
        <v>57.950000000000728</v>
      </c>
      <c r="F1130" s="15">
        <f t="shared" si="35"/>
        <v>2.8203939329510181E-3</v>
      </c>
    </row>
    <row r="1131" spans="1:6" x14ac:dyDescent="0.3">
      <c r="A1131" s="19">
        <v>42649</v>
      </c>
      <c r="B1131" s="20">
        <v>19518.55</v>
      </c>
      <c r="C1131" s="20">
        <v>19570.7</v>
      </c>
      <c r="D1131" s="20">
        <v>19325.8</v>
      </c>
      <c r="E1131">
        <f t="shared" si="34"/>
        <v>52.150000000001455</v>
      </c>
      <c r="F1131" s="15">
        <f t="shared" si="35"/>
        <v>1.7006459171873105E-3</v>
      </c>
    </row>
    <row r="1132" spans="1:6" x14ac:dyDescent="0.3">
      <c r="A1132" s="26">
        <v>42648</v>
      </c>
      <c r="B1132" s="27">
        <v>19801.3</v>
      </c>
      <c r="C1132" s="27">
        <v>19816.5</v>
      </c>
      <c r="D1132" s="27">
        <v>19492.8</v>
      </c>
      <c r="E1132">
        <f t="shared" si="34"/>
        <v>15.200000000000728</v>
      </c>
      <c r="F1132" s="15">
        <f t="shared" si="35"/>
        <v>3.0776280117606998E-3</v>
      </c>
    </row>
    <row r="1133" spans="1:6" x14ac:dyDescent="0.3">
      <c r="A1133" s="19">
        <v>42647</v>
      </c>
      <c r="B1133" s="20">
        <v>19641.75</v>
      </c>
      <c r="C1133" s="20">
        <v>19747.45</v>
      </c>
      <c r="D1133" s="20">
        <v>19527.349999999999</v>
      </c>
      <c r="E1133">
        <f t="shared" si="34"/>
        <v>105.70000000000073</v>
      </c>
      <c r="F1133" s="15">
        <f t="shared" si="35"/>
        <v>8.2854056729507915E-3</v>
      </c>
    </row>
    <row r="1134" spans="1:6" x14ac:dyDescent="0.3">
      <c r="A1134" s="26">
        <v>42646</v>
      </c>
      <c r="B1134" s="27">
        <v>19395.55</v>
      </c>
      <c r="C1134" s="27">
        <v>19611.25</v>
      </c>
      <c r="D1134" s="27">
        <v>19363.95</v>
      </c>
      <c r="E1134">
        <f t="shared" si="34"/>
        <v>215.70000000000073</v>
      </c>
      <c r="F1134" s="15">
        <f t="shared" si="35"/>
        <v>1.1261508683825049E-2</v>
      </c>
    </row>
    <row r="1135" spans="1:6" x14ac:dyDescent="0.3">
      <c r="A1135" s="19">
        <v>42643</v>
      </c>
      <c r="B1135" s="20">
        <v>19116</v>
      </c>
      <c r="C1135" s="20">
        <v>19330.849999999999</v>
      </c>
      <c r="D1135" s="20">
        <v>19085.2</v>
      </c>
      <c r="E1135">
        <f t="shared" si="34"/>
        <v>214.84999999999854</v>
      </c>
      <c r="F1135" s="15">
        <f t="shared" si="35"/>
        <v>6.2176467314027217E-3</v>
      </c>
    </row>
    <row r="1136" spans="1:6" x14ac:dyDescent="0.3">
      <c r="A1136" s="26">
        <v>42642</v>
      </c>
      <c r="B1136" s="27">
        <v>19762.3</v>
      </c>
      <c r="C1136" s="27">
        <v>19793.2</v>
      </c>
      <c r="D1136" s="27">
        <v>19059.05</v>
      </c>
      <c r="E1136">
        <f t="shared" si="34"/>
        <v>30.900000000001455</v>
      </c>
      <c r="F1136" s="15">
        <f t="shared" si="35"/>
        <v>4.8331798178283042E-3</v>
      </c>
    </row>
    <row r="1137" spans="1:6" x14ac:dyDescent="0.3">
      <c r="A1137" s="19">
        <v>42641</v>
      </c>
      <c r="B1137" s="20">
        <v>19542</v>
      </c>
      <c r="C1137" s="20">
        <v>19700</v>
      </c>
      <c r="D1137" s="20">
        <v>19509.650000000001</v>
      </c>
      <c r="E1137">
        <f t="shared" si="34"/>
        <v>158</v>
      </c>
      <c r="F1137" s="15">
        <f t="shared" si="35"/>
        <v>5.1264568423569998E-3</v>
      </c>
    </row>
    <row r="1138" spans="1:6" x14ac:dyDescent="0.3">
      <c r="A1138" s="26">
        <v>42640</v>
      </c>
      <c r="B1138" s="27">
        <v>19652.95</v>
      </c>
      <c r="C1138" s="27">
        <v>19696.45</v>
      </c>
      <c r="D1138" s="27">
        <v>19479.150000000001</v>
      </c>
      <c r="E1138">
        <f t="shared" si="34"/>
        <v>43.5</v>
      </c>
      <c r="F1138" s="15">
        <f t="shared" si="35"/>
        <v>1.1481795858974931E-3</v>
      </c>
    </row>
    <row r="1139" spans="1:6" x14ac:dyDescent="0.3">
      <c r="A1139" s="19">
        <v>42639</v>
      </c>
      <c r="B1139" s="20">
        <v>19792.2</v>
      </c>
      <c r="C1139" s="20">
        <v>19794.150000000001</v>
      </c>
      <c r="D1139" s="20">
        <v>19568.349999999999</v>
      </c>
      <c r="E1139">
        <f t="shared" si="34"/>
        <v>1.9500000000007276</v>
      </c>
      <c r="F1139" s="15">
        <f t="shared" si="35"/>
        <v>6.828311420661229E-5</v>
      </c>
    </row>
    <row r="1140" spans="1:6" x14ac:dyDescent="0.3">
      <c r="A1140" s="26">
        <v>42636</v>
      </c>
      <c r="B1140" s="27">
        <v>20136.75</v>
      </c>
      <c r="C1140" s="27">
        <v>20137.55</v>
      </c>
      <c r="D1140" s="27">
        <v>19861.45</v>
      </c>
      <c r="E1140">
        <f t="shared" si="34"/>
        <v>0.7999999999992724</v>
      </c>
      <c r="F1140" s="15">
        <f t="shared" si="35"/>
        <v>2.7911338702234396E-3</v>
      </c>
    </row>
    <row r="1141" spans="1:6" x14ac:dyDescent="0.3">
      <c r="A1141" s="19">
        <v>42635</v>
      </c>
      <c r="B1141" s="20">
        <v>20153.099999999999</v>
      </c>
      <c r="C1141" s="20">
        <v>20264.8</v>
      </c>
      <c r="D1141" s="20">
        <v>19996.900000000001</v>
      </c>
      <c r="E1141">
        <f t="shared" si="34"/>
        <v>111.70000000000073</v>
      </c>
      <c r="F1141" s="15">
        <f t="shared" si="35"/>
        <v>3.6891979480170667E-3</v>
      </c>
    </row>
    <row r="1142" spans="1:6" x14ac:dyDescent="0.3">
      <c r="A1142" s="26">
        <v>42634</v>
      </c>
      <c r="B1142" s="27">
        <v>19902.7</v>
      </c>
      <c r="C1142" s="27">
        <v>19937.849999999999</v>
      </c>
      <c r="D1142" s="27">
        <v>19749.95</v>
      </c>
      <c r="E1142">
        <f t="shared" si="34"/>
        <v>35.149999999997817</v>
      </c>
      <c r="F1142" s="15">
        <f t="shared" si="35"/>
        <v>1.0547492527815203E-3</v>
      </c>
    </row>
    <row r="1143" spans="1:6" x14ac:dyDescent="0.3">
      <c r="A1143" s="19">
        <v>42633</v>
      </c>
      <c r="B1143" s="20">
        <v>19957.349999999999</v>
      </c>
      <c r="C1143" s="20">
        <v>19964.3</v>
      </c>
      <c r="D1143" s="20">
        <v>19797.5</v>
      </c>
      <c r="E1143">
        <f t="shared" si="34"/>
        <v>6.9500000000007276</v>
      </c>
      <c r="F1143" s="15">
        <f t="shared" si="35"/>
        <v>3.2462472728004305E-3</v>
      </c>
    </row>
    <row r="1144" spans="1:6" x14ac:dyDescent="0.3">
      <c r="A1144" s="26">
        <v>42632</v>
      </c>
      <c r="B1144" s="27">
        <v>19892.2</v>
      </c>
      <c r="C1144" s="27">
        <v>20014.400000000001</v>
      </c>
      <c r="D1144" s="27">
        <v>19849.650000000001</v>
      </c>
      <c r="E1144">
        <f t="shared" si="34"/>
        <v>122.20000000000073</v>
      </c>
      <c r="F1144" s="15">
        <f t="shared" si="35"/>
        <v>1.037201824853224E-2</v>
      </c>
    </row>
    <row r="1145" spans="1:6" x14ac:dyDescent="0.3">
      <c r="A1145" s="19">
        <v>42629</v>
      </c>
      <c r="B1145" s="20">
        <v>19935.849999999999</v>
      </c>
      <c r="C1145" s="20">
        <v>20227.2</v>
      </c>
      <c r="D1145" s="20">
        <v>19783.599999999999</v>
      </c>
      <c r="E1145">
        <f t="shared" si="34"/>
        <v>291.35000000000218</v>
      </c>
      <c r="F1145" s="15">
        <f t="shared" si="35"/>
        <v>8.0077380116021276E-3</v>
      </c>
    </row>
    <row r="1146" spans="1:6" x14ac:dyDescent="0.3">
      <c r="A1146" s="26">
        <v>42628</v>
      </c>
      <c r="B1146" s="27">
        <v>19927.599999999999</v>
      </c>
      <c r="C1146" s="27">
        <v>19955.400000000001</v>
      </c>
      <c r="D1146" s="27">
        <v>19730.25</v>
      </c>
      <c r="E1146">
        <f t="shared" si="34"/>
        <v>27.80000000000291</v>
      </c>
      <c r="F1146" s="15">
        <f t="shared" si="35"/>
        <v>5.6663317651168849E-3</v>
      </c>
    </row>
    <row r="1147" spans="1:6" x14ac:dyDescent="0.3">
      <c r="A1147" s="19">
        <v>42627</v>
      </c>
      <c r="B1147" s="20">
        <v>19757.05</v>
      </c>
      <c r="C1147" s="20">
        <v>19953.150000000001</v>
      </c>
      <c r="D1147" s="20">
        <v>19732.150000000001</v>
      </c>
      <c r="E1147">
        <f t="shared" si="34"/>
        <v>196.10000000000218</v>
      </c>
      <c r="F1147" s="15">
        <f t="shared" si="35"/>
        <v>4.9366989821992393E-3</v>
      </c>
    </row>
    <row r="1148" spans="1:6" x14ac:dyDescent="0.3">
      <c r="A1148" s="26">
        <v>42625</v>
      </c>
      <c r="B1148" s="27">
        <v>19861.45</v>
      </c>
      <c r="C1148" s="27">
        <v>19861.45</v>
      </c>
      <c r="D1148" s="27">
        <v>19735.55</v>
      </c>
      <c r="E1148">
        <f t="shared" si="34"/>
        <v>0</v>
      </c>
      <c r="F1148" s="15">
        <f t="shared" si="35"/>
        <v>1.8483581795090132E-3</v>
      </c>
    </row>
    <row r="1149" spans="1:6" x14ac:dyDescent="0.3">
      <c r="A1149" s="19">
        <v>42622</v>
      </c>
      <c r="B1149" s="20">
        <v>20274.75</v>
      </c>
      <c r="C1149" s="20">
        <v>20349.7</v>
      </c>
      <c r="D1149" s="20">
        <v>20139.150000000001</v>
      </c>
      <c r="E1149">
        <f t="shared" si="34"/>
        <v>74.950000000000728</v>
      </c>
      <c r="F1149" s="15">
        <f t="shared" si="35"/>
        <v>2.7679654781009397E-3</v>
      </c>
    </row>
    <row r="1150" spans="1:6" x14ac:dyDescent="0.3">
      <c r="A1150" s="26">
        <v>42621</v>
      </c>
      <c r="B1150" s="27">
        <v>20439.2</v>
      </c>
      <c r="C1150" s="27">
        <v>20477.400000000001</v>
      </c>
      <c r="D1150" s="27">
        <v>20335.2</v>
      </c>
      <c r="E1150">
        <f t="shared" si="34"/>
        <v>38.200000000000728</v>
      </c>
      <c r="F1150" s="15">
        <f t="shared" si="35"/>
        <v>2.6382779506286206E-3</v>
      </c>
    </row>
    <row r="1151" spans="1:6" x14ac:dyDescent="0.3">
      <c r="A1151" s="19">
        <v>42620</v>
      </c>
      <c r="B1151" s="20">
        <v>20505.8</v>
      </c>
      <c r="C1151" s="20">
        <v>20575.8</v>
      </c>
      <c r="D1151" s="20">
        <v>20376.75</v>
      </c>
      <c r="E1151">
        <f t="shared" si="34"/>
        <v>70</v>
      </c>
      <c r="F1151" s="15">
        <f t="shared" si="35"/>
        <v>1.346859453902891E-2</v>
      </c>
    </row>
    <row r="1152" spans="1:6" x14ac:dyDescent="0.3">
      <c r="A1152" s="26">
        <v>42619</v>
      </c>
      <c r="B1152" s="27">
        <v>19990.95</v>
      </c>
      <c r="C1152" s="27">
        <v>20459.45</v>
      </c>
      <c r="D1152" s="27">
        <v>19990.95</v>
      </c>
      <c r="E1152">
        <f t="shared" si="34"/>
        <v>468.5</v>
      </c>
      <c r="F1152" s="15">
        <f t="shared" si="35"/>
        <v>1.3852503864026644E-2</v>
      </c>
    </row>
    <row r="1153" spans="1:6" x14ac:dyDescent="0.3">
      <c r="A1153" s="19">
        <v>42615</v>
      </c>
      <c r="B1153" s="20">
        <v>19830.349999999999</v>
      </c>
      <c r="C1153" s="20">
        <v>19911.25</v>
      </c>
      <c r="D1153" s="20">
        <v>19787.599999999999</v>
      </c>
      <c r="E1153">
        <f t="shared" si="34"/>
        <v>80.900000000001455</v>
      </c>
      <c r="F1153" s="15">
        <f t="shared" si="35"/>
        <v>5.1323349725838621E-3</v>
      </c>
    </row>
    <row r="1154" spans="1:6" x14ac:dyDescent="0.3">
      <c r="A1154" s="26">
        <v>42614</v>
      </c>
      <c r="B1154" s="27">
        <v>19805.8</v>
      </c>
      <c r="C1154" s="27">
        <v>19928.2</v>
      </c>
      <c r="D1154" s="27">
        <v>19738.3</v>
      </c>
      <c r="E1154">
        <f t="shared" ref="E1154:E1217" si="36">C1154-B1154</f>
        <v>122.40000000000146</v>
      </c>
      <c r="F1154" s="15">
        <f t="shared" si="35"/>
        <v>8.9278879765665627E-3</v>
      </c>
    </row>
    <row r="1155" spans="1:6" x14ac:dyDescent="0.3">
      <c r="A1155" s="19">
        <v>42613</v>
      </c>
      <c r="B1155" s="20">
        <v>19595.900000000001</v>
      </c>
      <c r="C1155" s="20">
        <v>19823.400000000001</v>
      </c>
      <c r="D1155" s="20">
        <v>19595.900000000001</v>
      </c>
      <c r="E1155">
        <f t="shared" si="36"/>
        <v>227.5</v>
      </c>
      <c r="F1155" s="15">
        <f t="shared" ref="F1155:F1218" si="37">((SUM(E1155:E1156)/2)/B1156)</f>
        <v>1.2103436666407648E-2</v>
      </c>
    </row>
    <row r="1156" spans="1:6" x14ac:dyDescent="0.3">
      <c r="A1156" s="26">
        <v>42612</v>
      </c>
      <c r="B1156" s="27">
        <v>19306.5</v>
      </c>
      <c r="C1156" s="27">
        <v>19546.349999999999</v>
      </c>
      <c r="D1156" s="27">
        <v>19306.5</v>
      </c>
      <c r="E1156">
        <f t="shared" si="36"/>
        <v>239.84999999999854</v>
      </c>
      <c r="F1156" s="15">
        <f t="shared" si="37"/>
        <v>8.1684220407885581E-3</v>
      </c>
    </row>
    <row r="1157" spans="1:6" x14ac:dyDescent="0.3">
      <c r="A1157" s="19">
        <v>42611</v>
      </c>
      <c r="B1157" s="20">
        <v>19174.45</v>
      </c>
      <c r="C1157" s="20">
        <v>19247.849999999999</v>
      </c>
      <c r="D1157" s="20">
        <v>19096.7</v>
      </c>
      <c r="E1157">
        <f t="shared" si="36"/>
        <v>73.399999999997817</v>
      </c>
      <c r="F1157" s="15">
        <f t="shared" si="37"/>
        <v>2.4552076518698385E-3</v>
      </c>
    </row>
    <row r="1158" spans="1:6" x14ac:dyDescent="0.3">
      <c r="A1158" s="26">
        <v>42608</v>
      </c>
      <c r="B1158" s="27">
        <v>19336.45</v>
      </c>
      <c r="C1158" s="27">
        <v>19358</v>
      </c>
      <c r="D1158" s="27">
        <v>19133.900000000001</v>
      </c>
      <c r="E1158">
        <f t="shared" si="36"/>
        <v>21.549999999999272</v>
      </c>
      <c r="F1158" s="15">
        <f t="shared" si="37"/>
        <v>1.8211177432584733E-3</v>
      </c>
    </row>
    <row r="1159" spans="1:6" x14ac:dyDescent="0.3">
      <c r="A1159" s="19">
        <v>42607</v>
      </c>
      <c r="B1159" s="20">
        <v>19383.7</v>
      </c>
      <c r="C1159" s="20">
        <v>19432.75</v>
      </c>
      <c r="D1159" s="20">
        <v>19282.8</v>
      </c>
      <c r="E1159">
        <f t="shared" si="36"/>
        <v>49.049999999999272</v>
      </c>
      <c r="F1159" s="15">
        <f t="shared" si="37"/>
        <v>2.13211630946291E-3</v>
      </c>
    </row>
    <row r="1160" spans="1:6" x14ac:dyDescent="0.3">
      <c r="A1160" s="26">
        <v>42606</v>
      </c>
      <c r="B1160" s="27">
        <v>19358.7</v>
      </c>
      <c r="C1160" s="27">
        <v>19392.2</v>
      </c>
      <c r="D1160" s="27">
        <v>19284.349999999999</v>
      </c>
      <c r="E1160">
        <f t="shared" si="36"/>
        <v>33.5</v>
      </c>
      <c r="F1160" s="15">
        <f t="shared" si="37"/>
        <v>2.4402052620405034E-3</v>
      </c>
    </row>
    <row r="1161" spans="1:6" x14ac:dyDescent="0.3">
      <c r="A1161" s="19">
        <v>42605</v>
      </c>
      <c r="B1161" s="20">
        <v>19311.900000000001</v>
      </c>
      <c r="C1161" s="20">
        <v>19372.650000000001</v>
      </c>
      <c r="D1161" s="20">
        <v>19246.900000000001</v>
      </c>
      <c r="E1161">
        <f t="shared" si="36"/>
        <v>60.75</v>
      </c>
      <c r="F1161" s="15">
        <f t="shared" si="37"/>
        <v>3.1223305167605514E-3</v>
      </c>
    </row>
    <row r="1162" spans="1:6" x14ac:dyDescent="0.3">
      <c r="A1162" s="26">
        <v>42604</v>
      </c>
      <c r="B1162" s="27">
        <v>19432.599999999999</v>
      </c>
      <c r="C1162" s="27">
        <v>19493.2</v>
      </c>
      <c r="D1162" s="27">
        <v>19252.75</v>
      </c>
      <c r="E1162">
        <f t="shared" si="36"/>
        <v>60.600000000002183</v>
      </c>
      <c r="F1162" s="15">
        <f t="shared" si="37"/>
        <v>2.5490498995829765E-3</v>
      </c>
    </row>
    <row r="1163" spans="1:6" x14ac:dyDescent="0.3">
      <c r="A1163" s="19">
        <v>42601</v>
      </c>
      <c r="B1163" s="20">
        <v>19419</v>
      </c>
      <c r="C1163" s="20">
        <v>19457.400000000001</v>
      </c>
      <c r="D1163" s="20">
        <v>19327.2</v>
      </c>
      <c r="E1163">
        <f t="shared" si="36"/>
        <v>38.400000000001455</v>
      </c>
      <c r="F1163" s="15">
        <f t="shared" si="37"/>
        <v>8.3472169831091368E-3</v>
      </c>
    </row>
    <row r="1164" spans="1:6" x14ac:dyDescent="0.3">
      <c r="A1164" s="26">
        <v>42600</v>
      </c>
      <c r="B1164" s="27">
        <v>19087.2</v>
      </c>
      <c r="C1164" s="27">
        <v>19367.45</v>
      </c>
      <c r="D1164" s="27">
        <v>19083</v>
      </c>
      <c r="E1164">
        <f t="shared" si="36"/>
        <v>280.25</v>
      </c>
      <c r="F1164" s="15">
        <f t="shared" si="37"/>
        <v>9.8203948111139222E-3</v>
      </c>
    </row>
    <row r="1165" spans="1:6" x14ac:dyDescent="0.3">
      <c r="A1165" s="19">
        <v>42599</v>
      </c>
      <c r="B1165" s="20">
        <v>19044.55</v>
      </c>
      <c r="C1165" s="20">
        <v>19138.349999999999</v>
      </c>
      <c r="D1165" s="20">
        <v>18966.349999999999</v>
      </c>
      <c r="E1165">
        <f t="shared" si="36"/>
        <v>93.799999999999272</v>
      </c>
      <c r="F1165" s="15">
        <f t="shared" si="37"/>
        <v>3.3343668381584381E-3</v>
      </c>
    </row>
    <row r="1166" spans="1:6" x14ac:dyDescent="0.3">
      <c r="A1166" s="26">
        <v>42598</v>
      </c>
      <c r="B1166" s="27">
        <v>19029.099999999999</v>
      </c>
      <c r="C1166" s="27">
        <v>19062.2</v>
      </c>
      <c r="D1166" s="27">
        <v>18839.400000000001</v>
      </c>
      <c r="E1166">
        <f t="shared" si="36"/>
        <v>33.100000000002183</v>
      </c>
      <c r="F1166" s="15">
        <f t="shared" si="37"/>
        <v>8.599712273308328E-3</v>
      </c>
    </row>
    <row r="1167" spans="1:6" x14ac:dyDescent="0.3">
      <c r="A1167" s="19">
        <v>42594</v>
      </c>
      <c r="B1167" s="20">
        <v>18698.3</v>
      </c>
      <c r="C1167" s="20">
        <v>18986.8</v>
      </c>
      <c r="D1167" s="20">
        <v>18695.5</v>
      </c>
      <c r="E1167">
        <f t="shared" si="36"/>
        <v>288.5</v>
      </c>
      <c r="F1167" s="15">
        <f t="shared" si="37"/>
        <v>9.8464099672413066E-3</v>
      </c>
    </row>
    <row r="1168" spans="1:6" x14ac:dyDescent="0.3">
      <c r="A1168" s="26">
        <v>42593</v>
      </c>
      <c r="B1168" s="27">
        <v>18621</v>
      </c>
      <c r="C1168" s="27">
        <v>18699.2</v>
      </c>
      <c r="D1168" s="27">
        <v>18537.099999999999</v>
      </c>
      <c r="E1168">
        <f t="shared" si="36"/>
        <v>78.200000000000728</v>
      </c>
      <c r="F1168" s="15">
        <f t="shared" si="37"/>
        <v>2.546548319831764E-3</v>
      </c>
    </row>
    <row r="1169" spans="1:6" x14ac:dyDescent="0.3">
      <c r="A1169" s="19">
        <v>42592</v>
      </c>
      <c r="B1169" s="20">
        <v>18966.849999999999</v>
      </c>
      <c r="C1169" s="20">
        <v>18985.25</v>
      </c>
      <c r="D1169" s="20">
        <v>18611.25</v>
      </c>
      <c r="E1169">
        <f t="shared" si="36"/>
        <v>18.400000000001455</v>
      </c>
      <c r="F1169" s="15">
        <f t="shared" si="37"/>
        <v>1.5262024445598778E-3</v>
      </c>
    </row>
    <row r="1170" spans="1:6" x14ac:dyDescent="0.3">
      <c r="A1170" s="26">
        <v>42591</v>
      </c>
      <c r="B1170" s="27">
        <v>18968.650000000001</v>
      </c>
      <c r="C1170" s="27">
        <v>19008.150000000001</v>
      </c>
      <c r="D1170" s="27">
        <v>18838.599999999999</v>
      </c>
      <c r="E1170">
        <f t="shared" si="36"/>
        <v>39.5</v>
      </c>
      <c r="F1170" s="15">
        <f t="shared" si="37"/>
        <v>2.1449168499085079E-3</v>
      </c>
    </row>
    <row r="1171" spans="1:6" x14ac:dyDescent="0.3">
      <c r="A1171" s="19">
        <v>42590</v>
      </c>
      <c r="B1171" s="20">
        <v>18986.75</v>
      </c>
      <c r="C1171" s="20">
        <v>19028.7</v>
      </c>
      <c r="D1171" s="20">
        <v>18896</v>
      </c>
      <c r="E1171">
        <f t="shared" si="36"/>
        <v>41.950000000000728</v>
      </c>
      <c r="F1171" s="15">
        <f t="shared" si="37"/>
        <v>6.9398457693376154E-3</v>
      </c>
    </row>
    <row r="1172" spans="1:6" x14ac:dyDescent="0.3">
      <c r="A1172" s="26">
        <v>42587</v>
      </c>
      <c r="B1172" s="27">
        <v>18725.2</v>
      </c>
      <c r="C1172" s="27">
        <v>18943.150000000001</v>
      </c>
      <c r="D1172" s="27">
        <v>18708.25</v>
      </c>
      <c r="E1172">
        <f t="shared" si="36"/>
        <v>217.95000000000073</v>
      </c>
      <c r="F1172" s="15">
        <f t="shared" si="37"/>
        <v>5.8197907598972684E-3</v>
      </c>
    </row>
    <row r="1173" spans="1:6" x14ac:dyDescent="0.3">
      <c r="A1173" s="19">
        <v>42586</v>
      </c>
      <c r="B1173" s="20">
        <v>18724.900000000001</v>
      </c>
      <c r="C1173" s="20">
        <v>18724.900000000001</v>
      </c>
      <c r="D1173" s="20">
        <v>18443.650000000001</v>
      </c>
      <c r="E1173">
        <f t="shared" si="36"/>
        <v>0</v>
      </c>
      <c r="F1173" s="15">
        <f t="shared" si="37"/>
        <v>2.5279763609452606E-3</v>
      </c>
    </row>
    <row r="1174" spans="1:6" x14ac:dyDescent="0.3">
      <c r="A1174" s="26">
        <v>42585</v>
      </c>
      <c r="B1174" s="27">
        <v>18680.95</v>
      </c>
      <c r="C1174" s="27">
        <v>18775.400000000001</v>
      </c>
      <c r="D1174" s="27">
        <v>18542.599999999999</v>
      </c>
      <c r="E1174">
        <f t="shared" si="36"/>
        <v>94.450000000000728</v>
      </c>
      <c r="F1174" s="15">
        <f t="shared" si="37"/>
        <v>4.7222044762452739E-3</v>
      </c>
    </row>
    <row r="1175" spans="1:6" x14ac:dyDescent="0.3">
      <c r="A1175" s="19">
        <v>42584</v>
      </c>
      <c r="B1175" s="20">
        <v>18783.599999999999</v>
      </c>
      <c r="C1175" s="20">
        <v>18866.55</v>
      </c>
      <c r="D1175" s="20">
        <v>18671.849999999999</v>
      </c>
      <c r="E1175">
        <f t="shared" si="36"/>
        <v>82.950000000000728</v>
      </c>
      <c r="F1175" s="15">
        <f t="shared" si="37"/>
        <v>7.01055751065014E-3</v>
      </c>
    </row>
    <row r="1176" spans="1:6" x14ac:dyDescent="0.3">
      <c r="A1176" s="26">
        <v>42583</v>
      </c>
      <c r="B1176" s="27">
        <v>18896.5</v>
      </c>
      <c r="C1176" s="27">
        <v>19078.5</v>
      </c>
      <c r="D1176" s="27">
        <v>18634.400000000001</v>
      </c>
      <c r="E1176">
        <f t="shared" si="36"/>
        <v>182</v>
      </c>
      <c r="F1176" s="15">
        <f t="shared" si="37"/>
        <v>5.3840358480710185E-3</v>
      </c>
    </row>
    <row r="1177" spans="1:6" x14ac:dyDescent="0.3">
      <c r="A1177" s="19">
        <v>42580</v>
      </c>
      <c r="B1177" s="20">
        <v>19047.05</v>
      </c>
      <c r="C1177" s="20">
        <v>19070.150000000001</v>
      </c>
      <c r="D1177" s="20">
        <v>18912.599999999999</v>
      </c>
      <c r="E1177">
        <f t="shared" si="36"/>
        <v>23.100000000002183</v>
      </c>
      <c r="F1177" s="15">
        <f t="shared" si="37"/>
        <v>2.6101814135136461E-3</v>
      </c>
    </row>
    <row r="1178" spans="1:6" x14ac:dyDescent="0.3">
      <c r="A1178" s="26">
        <v>42579</v>
      </c>
      <c r="B1178" s="27">
        <v>19050.400000000001</v>
      </c>
      <c r="C1178" s="27">
        <v>19126.75</v>
      </c>
      <c r="D1178" s="27">
        <v>18998.8</v>
      </c>
      <c r="E1178">
        <f t="shared" si="36"/>
        <v>76.349999999998545</v>
      </c>
      <c r="F1178" s="15">
        <f t="shared" si="37"/>
        <v>7.7452144411624914E-3</v>
      </c>
    </row>
    <row r="1179" spans="1:6" x14ac:dyDescent="0.3">
      <c r="A1179" s="19">
        <v>42578</v>
      </c>
      <c r="B1179" s="20">
        <v>18908.45</v>
      </c>
      <c r="C1179" s="20">
        <v>19125</v>
      </c>
      <c r="D1179" s="20">
        <v>18882.400000000001</v>
      </c>
      <c r="E1179">
        <f t="shared" si="36"/>
        <v>216.54999999999927</v>
      </c>
      <c r="F1179" s="15">
        <f t="shared" si="37"/>
        <v>7.426590301963778E-3</v>
      </c>
    </row>
    <row r="1180" spans="1:6" x14ac:dyDescent="0.3">
      <c r="A1180" s="26">
        <v>42577</v>
      </c>
      <c r="B1180" s="27">
        <v>18979.099999999999</v>
      </c>
      <c r="C1180" s="27">
        <v>19044.45</v>
      </c>
      <c r="D1180" s="27">
        <v>18814.25</v>
      </c>
      <c r="E1180">
        <f t="shared" si="36"/>
        <v>65.350000000002183</v>
      </c>
      <c r="F1180" s="15">
        <f t="shared" si="37"/>
        <v>1.3599122342356391E-2</v>
      </c>
    </row>
    <row r="1181" spans="1:6" x14ac:dyDescent="0.3">
      <c r="A1181" s="19">
        <v>42576</v>
      </c>
      <c r="B1181" s="20">
        <v>18594.95</v>
      </c>
      <c r="C1181" s="20">
        <v>19035.349999999999</v>
      </c>
      <c r="D1181" s="20">
        <v>18572.099999999999</v>
      </c>
      <c r="E1181">
        <f t="shared" si="36"/>
        <v>440.39999999999782</v>
      </c>
      <c r="F1181" s="15">
        <f t="shared" si="37"/>
        <v>1.2782252457508371E-2</v>
      </c>
    </row>
    <row r="1182" spans="1:6" x14ac:dyDescent="0.3">
      <c r="A1182" s="26">
        <v>42573</v>
      </c>
      <c r="B1182" s="27">
        <v>18697.8</v>
      </c>
      <c r="C1182" s="27">
        <v>18735.400000000001</v>
      </c>
      <c r="D1182" s="27">
        <v>18551.3</v>
      </c>
      <c r="E1182">
        <f t="shared" si="36"/>
        <v>37.600000000002183</v>
      </c>
      <c r="F1182" s="15">
        <f t="shared" si="37"/>
        <v>1.8584518700507184E-3</v>
      </c>
    </row>
    <row r="1183" spans="1:6" x14ac:dyDescent="0.3">
      <c r="A1183" s="19">
        <v>42572</v>
      </c>
      <c r="B1183" s="20">
        <v>18967.400000000001</v>
      </c>
      <c r="C1183" s="20">
        <v>19000.3</v>
      </c>
      <c r="D1183" s="20">
        <v>18644.55</v>
      </c>
      <c r="E1183">
        <f t="shared" si="36"/>
        <v>32.899999999997817</v>
      </c>
      <c r="F1183" s="15">
        <f t="shared" si="37"/>
        <v>4.0311057956902369E-3</v>
      </c>
    </row>
    <row r="1184" spans="1:6" x14ac:dyDescent="0.3">
      <c r="A1184" s="26">
        <v>42571</v>
      </c>
      <c r="B1184" s="27">
        <v>18896.8</v>
      </c>
      <c r="C1184" s="27">
        <v>19016.25</v>
      </c>
      <c r="D1184" s="27">
        <v>18886.3</v>
      </c>
      <c r="E1184">
        <f t="shared" si="36"/>
        <v>119.45000000000073</v>
      </c>
      <c r="F1184" s="15">
        <f t="shared" si="37"/>
        <v>4.7271634647063554E-3</v>
      </c>
    </row>
    <row r="1185" spans="1:6" x14ac:dyDescent="0.3">
      <c r="A1185" s="19">
        <v>42570</v>
      </c>
      <c r="B1185" s="20">
        <v>18970.150000000001</v>
      </c>
      <c r="C1185" s="20">
        <v>19030.05</v>
      </c>
      <c r="D1185" s="20">
        <v>18833.599999999999</v>
      </c>
      <c r="E1185">
        <f t="shared" si="36"/>
        <v>59.899999999997817</v>
      </c>
      <c r="F1185" s="15">
        <f t="shared" si="37"/>
        <v>5.7794644784006609E-3</v>
      </c>
    </row>
    <row r="1186" spans="1:6" x14ac:dyDescent="0.3">
      <c r="A1186" s="26">
        <v>42569</v>
      </c>
      <c r="B1186" s="27">
        <v>18998.3</v>
      </c>
      <c r="C1186" s="27">
        <v>19158</v>
      </c>
      <c r="D1186" s="27">
        <v>18885</v>
      </c>
      <c r="E1186">
        <f t="shared" si="36"/>
        <v>159.70000000000073</v>
      </c>
      <c r="F1186" s="15">
        <f t="shared" si="37"/>
        <v>7.6212813494352947E-3</v>
      </c>
    </row>
    <row r="1187" spans="1:6" x14ac:dyDescent="0.3">
      <c r="A1187" s="19">
        <v>42566</v>
      </c>
      <c r="B1187" s="20">
        <v>18887.900000000001</v>
      </c>
      <c r="C1187" s="20">
        <v>19016.099999999999</v>
      </c>
      <c r="D1187" s="20">
        <v>18772.45</v>
      </c>
      <c r="E1187">
        <f t="shared" si="36"/>
        <v>128.19999999999709</v>
      </c>
      <c r="F1187" s="15">
        <f t="shared" si="37"/>
        <v>1.0078621837013942E-2</v>
      </c>
    </row>
    <row r="1188" spans="1:6" x14ac:dyDescent="0.3">
      <c r="A1188" s="26">
        <v>42565</v>
      </c>
      <c r="B1188" s="27">
        <v>18633.5</v>
      </c>
      <c r="C1188" s="27">
        <v>18880.900000000001</v>
      </c>
      <c r="D1188" s="27">
        <v>18580.2</v>
      </c>
      <c r="E1188">
        <f t="shared" si="36"/>
        <v>247.40000000000146</v>
      </c>
      <c r="F1188" s="15">
        <f t="shared" si="37"/>
        <v>6.7923378366096191E-3</v>
      </c>
    </row>
    <row r="1189" spans="1:6" x14ac:dyDescent="0.3">
      <c r="A1189" s="19">
        <v>42564</v>
      </c>
      <c r="B1189" s="20">
        <v>18704.900000000001</v>
      </c>
      <c r="C1189" s="20">
        <v>18711.599999999999</v>
      </c>
      <c r="D1189" s="20">
        <v>18546.25</v>
      </c>
      <c r="E1189">
        <f t="shared" si="36"/>
        <v>6.6999999999970896</v>
      </c>
      <c r="F1189" s="15">
        <f t="shared" si="37"/>
        <v>4.4068793734836822E-3</v>
      </c>
    </row>
    <row r="1190" spans="1:6" x14ac:dyDescent="0.3">
      <c r="A1190" s="26">
        <v>42563</v>
      </c>
      <c r="B1190" s="27">
        <v>18527.849999999999</v>
      </c>
      <c r="C1190" s="27">
        <v>18684.45</v>
      </c>
      <c r="D1190" s="27">
        <v>18464.150000000001</v>
      </c>
      <c r="E1190">
        <f t="shared" si="36"/>
        <v>156.60000000000218</v>
      </c>
      <c r="F1190" s="15">
        <f t="shared" si="37"/>
        <v>8.1535349775429204E-3</v>
      </c>
    </row>
    <row r="1191" spans="1:6" x14ac:dyDescent="0.3">
      <c r="A1191" s="19">
        <v>42562</v>
      </c>
      <c r="B1191" s="20">
        <v>18268.150000000001</v>
      </c>
      <c r="C1191" s="20">
        <v>18409.45</v>
      </c>
      <c r="D1191" s="20">
        <v>18243.3</v>
      </c>
      <c r="E1191">
        <f t="shared" si="36"/>
        <v>141.29999999999927</v>
      </c>
      <c r="F1191" s="15">
        <f t="shared" si="37"/>
        <v>3.9398607703817817E-3</v>
      </c>
    </row>
    <row r="1192" spans="1:6" x14ac:dyDescent="0.3">
      <c r="A1192" s="26">
        <v>42559</v>
      </c>
      <c r="B1192" s="27">
        <v>18078.05</v>
      </c>
      <c r="C1192" s="27">
        <v>18079.2</v>
      </c>
      <c r="D1192" s="27">
        <v>17910.900000000001</v>
      </c>
      <c r="E1192">
        <f t="shared" si="36"/>
        <v>1.1500000000014552</v>
      </c>
      <c r="F1192" s="15">
        <f t="shared" si="37"/>
        <v>3.0882165410866269E-3</v>
      </c>
    </row>
    <row r="1193" spans="1:6" x14ac:dyDescent="0.3">
      <c r="A1193" s="19">
        <v>42558</v>
      </c>
      <c r="B1193" s="20">
        <v>18036.3</v>
      </c>
      <c r="C1193" s="20">
        <v>18146.55</v>
      </c>
      <c r="D1193" s="20">
        <v>17997.099999999999</v>
      </c>
      <c r="E1193">
        <f t="shared" si="36"/>
        <v>110.25</v>
      </c>
      <c r="F1193" s="15">
        <f t="shared" si="37"/>
        <v>3.0887189334745145E-3</v>
      </c>
    </row>
    <row r="1194" spans="1:6" x14ac:dyDescent="0.3">
      <c r="A1194" s="26">
        <v>42556</v>
      </c>
      <c r="B1194" s="27">
        <v>18122.400000000001</v>
      </c>
      <c r="C1194" s="27">
        <v>18124.099999999999</v>
      </c>
      <c r="D1194" s="27">
        <v>17989.599999999999</v>
      </c>
      <c r="E1194">
        <f t="shared" si="36"/>
        <v>1.6999999999970896</v>
      </c>
      <c r="F1194" s="15">
        <f t="shared" si="37"/>
        <v>1.5559578260808278E-3</v>
      </c>
    </row>
    <row r="1195" spans="1:6" x14ac:dyDescent="0.3">
      <c r="A1195" s="19">
        <v>42555</v>
      </c>
      <c r="B1195" s="20">
        <v>18091.75</v>
      </c>
      <c r="C1195" s="20">
        <v>18146.349999999999</v>
      </c>
      <c r="D1195" s="20">
        <v>18054.8</v>
      </c>
      <c r="E1195">
        <f t="shared" si="36"/>
        <v>54.599999999998545</v>
      </c>
      <c r="F1195" s="15">
        <f t="shared" si="37"/>
        <v>3.0480529642557463E-3</v>
      </c>
    </row>
    <row r="1196" spans="1:6" x14ac:dyDescent="0.3">
      <c r="A1196" s="26">
        <v>42552</v>
      </c>
      <c r="B1196" s="27">
        <v>18019.7</v>
      </c>
      <c r="C1196" s="27">
        <v>18074.95</v>
      </c>
      <c r="D1196" s="27">
        <v>17955.3</v>
      </c>
      <c r="E1196">
        <f t="shared" si="36"/>
        <v>55.25</v>
      </c>
      <c r="F1196" s="15">
        <f t="shared" si="37"/>
        <v>5.7502538526700816E-3</v>
      </c>
    </row>
    <row r="1197" spans="1:6" x14ac:dyDescent="0.3">
      <c r="A1197" s="19">
        <v>42551</v>
      </c>
      <c r="B1197" s="20">
        <v>17825.3</v>
      </c>
      <c r="C1197" s="20">
        <v>17975.05</v>
      </c>
      <c r="D1197" s="20">
        <v>17795.900000000001</v>
      </c>
      <c r="E1197">
        <f t="shared" si="36"/>
        <v>149.75</v>
      </c>
      <c r="F1197" s="15">
        <f t="shared" si="37"/>
        <v>6.6610366902539794E-3</v>
      </c>
    </row>
    <row r="1198" spans="1:6" x14ac:dyDescent="0.3">
      <c r="A1198" s="26">
        <v>42550</v>
      </c>
      <c r="B1198" s="27">
        <v>17643.650000000001</v>
      </c>
      <c r="C1198" s="27">
        <v>17728.95</v>
      </c>
      <c r="D1198" s="27">
        <v>17580.5</v>
      </c>
      <c r="E1198">
        <f t="shared" si="36"/>
        <v>85.299999999999272</v>
      </c>
      <c r="F1198" s="15">
        <f t="shared" si="37"/>
        <v>6.1439103846373661E-3</v>
      </c>
    </row>
    <row r="1199" spans="1:6" x14ac:dyDescent="0.3">
      <c r="A1199" s="19">
        <v>42549</v>
      </c>
      <c r="B1199" s="20">
        <v>17497</v>
      </c>
      <c r="C1199" s="20">
        <v>17626.7</v>
      </c>
      <c r="D1199" s="20">
        <v>17481.5</v>
      </c>
      <c r="E1199">
        <f t="shared" si="36"/>
        <v>129.70000000000073</v>
      </c>
      <c r="F1199" s="15">
        <f t="shared" si="37"/>
        <v>1.1374183543464663E-2</v>
      </c>
    </row>
    <row r="1200" spans="1:6" x14ac:dyDescent="0.3">
      <c r="A1200" s="26">
        <v>42548</v>
      </c>
      <c r="B1200" s="27">
        <v>17346.3</v>
      </c>
      <c r="C1200" s="27">
        <v>17611.2</v>
      </c>
      <c r="D1200" s="27">
        <v>17346.3</v>
      </c>
      <c r="E1200">
        <f t="shared" si="36"/>
        <v>264.90000000000146</v>
      </c>
      <c r="F1200" s="15">
        <f t="shared" si="37"/>
        <v>1.4820914554268908E-2</v>
      </c>
    </row>
    <row r="1201" spans="1:6" x14ac:dyDescent="0.3">
      <c r="A1201" s="19">
        <v>42545</v>
      </c>
      <c r="B1201" s="20">
        <v>17213.849999999999</v>
      </c>
      <c r="C1201" s="20">
        <v>17459.2</v>
      </c>
      <c r="D1201" s="20">
        <v>16946.349999999999</v>
      </c>
      <c r="E1201">
        <f t="shared" si="36"/>
        <v>245.35000000000218</v>
      </c>
      <c r="F1201" s="15">
        <f t="shared" si="37"/>
        <v>1.4805057059237327E-2</v>
      </c>
    </row>
    <row r="1202" spans="1:6" x14ac:dyDescent="0.3">
      <c r="A1202" s="26">
        <v>42544</v>
      </c>
      <c r="B1202" s="27">
        <v>17630.8</v>
      </c>
      <c r="C1202" s="27">
        <v>17907.5</v>
      </c>
      <c r="D1202" s="27">
        <v>17611</v>
      </c>
      <c r="E1202">
        <f t="shared" si="36"/>
        <v>276.70000000000073</v>
      </c>
      <c r="F1202" s="15">
        <f t="shared" si="37"/>
        <v>1.1977501547407517E-2</v>
      </c>
    </row>
    <row r="1203" spans="1:6" x14ac:dyDescent="0.3">
      <c r="A1203" s="19">
        <v>42543</v>
      </c>
      <c r="B1203" s="20">
        <v>17610.099999999999</v>
      </c>
      <c r="C1203" s="20">
        <v>17755.25</v>
      </c>
      <c r="D1203" s="20">
        <v>17518.150000000001</v>
      </c>
      <c r="E1203">
        <f t="shared" si="36"/>
        <v>145.15000000000146</v>
      </c>
      <c r="F1203" s="15">
        <f t="shared" si="37"/>
        <v>4.1324989513924458E-3</v>
      </c>
    </row>
    <row r="1204" spans="1:6" x14ac:dyDescent="0.3">
      <c r="A1204" s="26">
        <v>42542</v>
      </c>
      <c r="B1204" s="27">
        <v>17761.650000000001</v>
      </c>
      <c r="C1204" s="27">
        <v>17763.3</v>
      </c>
      <c r="D1204" s="27">
        <v>17585.650000000001</v>
      </c>
      <c r="E1204">
        <f t="shared" si="36"/>
        <v>1.6499999999978172</v>
      </c>
      <c r="F1204" s="15">
        <f t="shared" si="37"/>
        <v>1.0181742014713774E-2</v>
      </c>
    </row>
    <row r="1205" spans="1:6" x14ac:dyDescent="0.3">
      <c r="A1205" s="19">
        <v>42541</v>
      </c>
      <c r="B1205" s="20">
        <v>17425.8</v>
      </c>
      <c r="C1205" s="20">
        <v>17779</v>
      </c>
      <c r="D1205" s="20">
        <v>17425.8</v>
      </c>
      <c r="E1205">
        <f t="shared" si="36"/>
        <v>353.20000000000073</v>
      </c>
      <c r="F1205" s="15">
        <f t="shared" si="37"/>
        <v>1.1930082206579986E-2</v>
      </c>
    </row>
    <row r="1206" spans="1:6" x14ac:dyDescent="0.3">
      <c r="A1206" s="26">
        <v>42538</v>
      </c>
      <c r="B1206" s="27">
        <v>17772.3</v>
      </c>
      <c r="C1206" s="27">
        <v>17843.150000000001</v>
      </c>
      <c r="D1206" s="27">
        <v>17590.75</v>
      </c>
      <c r="E1206">
        <f t="shared" si="36"/>
        <v>70.850000000002183</v>
      </c>
      <c r="F1206" s="15">
        <f t="shared" si="37"/>
        <v>1.9870874374565894E-3</v>
      </c>
    </row>
    <row r="1207" spans="1:6" x14ac:dyDescent="0.3">
      <c r="A1207" s="19">
        <v>42537</v>
      </c>
      <c r="B1207" s="20">
        <v>17827.599999999999</v>
      </c>
      <c r="C1207" s="20">
        <v>17827.599999999999</v>
      </c>
      <c r="D1207" s="20">
        <v>17545.8</v>
      </c>
      <c r="E1207">
        <f t="shared" si="36"/>
        <v>0</v>
      </c>
      <c r="F1207" s="15">
        <f t="shared" si="37"/>
        <v>5.5674361336748796E-3</v>
      </c>
    </row>
    <row r="1208" spans="1:6" x14ac:dyDescent="0.3">
      <c r="A1208" s="26">
        <v>42536</v>
      </c>
      <c r="B1208" s="27">
        <v>17746.05</v>
      </c>
      <c r="C1208" s="27">
        <v>17943.650000000001</v>
      </c>
      <c r="D1208" s="27">
        <v>17659.599999999999</v>
      </c>
      <c r="E1208">
        <f t="shared" si="36"/>
        <v>197.60000000000218</v>
      </c>
      <c r="F1208" s="15">
        <f t="shared" si="37"/>
        <v>6.1726825602648741E-3</v>
      </c>
    </row>
    <row r="1209" spans="1:6" x14ac:dyDescent="0.3">
      <c r="A1209" s="19">
        <v>42535</v>
      </c>
      <c r="B1209" s="20">
        <v>17698.95</v>
      </c>
      <c r="C1209" s="20">
        <v>17719.849999999999</v>
      </c>
      <c r="D1209" s="20">
        <v>17575.95</v>
      </c>
      <c r="E1209">
        <f t="shared" si="36"/>
        <v>20.899999999997817</v>
      </c>
      <c r="F1209" s="15">
        <f t="shared" si="37"/>
        <v>1.8983516405559934E-3</v>
      </c>
    </row>
    <row r="1210" spans="1:6" x14ac:dyDescent="0.3">
      <c r="A1210" s="26">
        <v>42534</v>
      </c>
      <c r="B1210" s="27">
        <v>17620.55</v>
      </c>
      <c r="C1210" s="27">
        <v>17666.55</v>
      </c>
      <c r="D1210" s="27">
        <v>17527.55</v>
      </c>
      <c r="E1210">
        <f t="shared" si="36"/>
        <v>46</v>
      </c>
      <c r="F1210" s="15">
        <f t="shared" si="37"/>
        <v>7.4957095265336133E-3</v>
      </c>
    </row>
    <row r="1211" spans="1:6" x14ac:dyDescent="0.3">
      <c r="A1211" s="19">
        <v>42531</v>
      </c>
      <c r="B1211" s="20">
        <v>17830.2</v>
      </c>
      <c r="C1211" s="20">
        <v>18051.5</v>
      </c>
      <c r="D1211" s="20">
        <v>17815.25</v>
      </c>
      <c r="E1211">
        <f t="shared" si="36"/>
        <v>221.29999999999927</v>
      </c>
      <c r="F1211" s="15">
        <f t="shared" si="37"/>
        <v>7.0074850466145056E-3</v>
      </c>
    </row>
    <row r="1212" spans="1:6" x14ac:dyDescent="0.3">
      <c r="A1212" s="26">
        <v>42530</v>
      </c>
      <c r="B1212" s="27">
        <v>17955.8</v>
      </c>
      <c r="C1212" s="27">
        <v>17986.150000000001</v>
      </c>
      <c r="D1212" s="27">
        <v>17801.55</v>
      </c>
      <c r="E1212">
        <f t="shared" si="36"/>
        <v>30.350000000002183</v>
      </c>
      <c r="F1212" s="15">
        <f t="shared" si="37"/>
        <v>1.387942424031749E-3</v>
      </c>
    </row>
    <row r="1213" spans="1:6" x14ac:dyDescent="0.3">
      <c r="A1213" s="19">
        <v>42529</v>
      </c>
      <c r="B1213" s="20">
        <v>17976.25</v>
      </c>
      <c r="C1213" s="20">
        <v>17995.8</v>
      </c>
      <c r="D1213" s="20">
        <v>17855.2</v>
      </c>
      <c r="E1213">
        <f t="shared" si="36"/>
        <v>19.549999999999272</v>
      </c>
      <c r="F1213" s="15">
        <f t="shared" si="37"/>
        <v>6.2919498442113985E-3</v>
      </c>
    </row>
    <row r="1214" spans="1:6" x14ac:dyDescent="0.3">
      <c r="A1214" s="26">
        <v>42528</v>
      </c>
      <c r="B1214" s="27">
        <v>17796.55</v>
      </c>
      <c r="C1214" s="27">
        <v>18000.95</v>
      </c>
      <c r="D1214" s="27">
        <v>17713.349999999999</v>
      </c>
      <c r="E1214">
        <f t="shared" si="36"/>
        <v>204.40000000000146</v>
      </c>
      <c r="F1214" s="15">
        <f t="shared" si="37"/>
        <v>7.0043392460384171E-3</v>
      </c>
    </row>
    <row r="1215" spans="1:6" x14ac:dyDescent="0.3">
      <c r="A1215" s="19">
        <v>42527</v>
      </c>
      <c r="B1215" s="20">
        <v>17710.45</v>
      </c>
      <c r="C1215" s="20">
        <v>17754.150000000001</v>
      </c>
      <c r="D1215" s="20">
        <v>17636.900000000001</v>
      </c>
      <c r="E1215">
        <f t="shared" si="36"/>
        <v>43.700000000000728</v>
      </c>
      <c r="F1215" s="15">
        <f t="shared" si="37"/>
        <v>4.2064993317173522E-3</v>
      </c>
    </row>
    <row r="1216" spans="1:6" x14ac:dyDescent="0.3">
      <c r="A1216" s="26">
        <v>42524</v>
      </c>
      <c r="B1216" s="27">
        <v>17657.2</v>
      </c>
      <c r="C1216" s="27">
        <v>17762.05</v>
      </c>
      <c r="D1216" s="27">
        <v>17649.05</v>
      </c>
      <c r="E1216">
        <f t="shared" si="36"/>
        <v>104.84999999999854</v>
      </c>
      <c r="F1216" s="15">
        <f t="shared" si="37"/>
        <v>8.5061030786864385E-3</v>
      </c>
    </row>
    <row r="1217" spans="1:6" x14ac:dyDescent="0.3">
      <c r="A1217" s="19">
        <v>42523</v>
      </c>
      <c r="B1217" s="20">
        <v>17405.150000000001</v>
      </c>
      <c r="C1217" s="20">
        <v>17596.400000000001</v>
      </c>
      <c r="D1217" s="20">
        <v>17350.45</v>
      </c>
      <c r="E1217">
        <f t="shared" si="36"/>
        <v>191.25</v>
      </c>
      <c r="F1217" s="15">
        <f t="shared" si="37"/>
        <v>5.4114544574822383E-3</v>
      </c>
    </row>
    <row r="1218" spans="1:6" x14ac:dyDescent="0.3">
      <c r="A1218" s="26">
        <v>42522</v>
      </c>
      <c r="B1218" s="27">
        <v>17670.849999999999</v>
      </c>
      <c r="C1218" s="27">
        <v>17670.849999999999</v>
      </c>
      <c r="D1218" s="27">
        <v>17392.849999999999</v>
      </c>
      <c r="E1218">
        <f t="shared" ref="E1218:E1281" si="38">C1218-B1218</f>
        <v>0</v>
      </c>
      <c r="F1218" s="15">
        <f t="shared" si="37"/>
        <v>9.4095406781685763E-4</v>
      </c>
    </row>
    <row r="1219" spans="1:6" x14ac:dyDescent="0.3">
      <c r="A1219" s="19">
        <v>42521</v>
      </c>
      <c r="B1219" s="20">
        <v>17615.099999999999</v>
      </c>
      <c r="C1219" s="20">
        <v>17648.25</v>
      </c>
      <c r="D1219" s="20">
        <v>17462.2</v>
      </c>
      <c r="E1219">
        <f t="shared" si="38"/>
        <v>33.150000000001455</v>
      </c>
      <c r="F1219" s="15">
        <f t="shared" ref="F1219:F1282" si="39">((SUM(E1219:E1220)/2)/B1220)</f>
        <v>3.3658782140795862E-3</v>
      </c>
    </row>
    <row r="1220" spans="1:6" x14ac:dyDescent="0.3">
      <c r="A1220" s="26">
        <v>42520</v>
      </c>
      <c r="B1220" s="27">
        <v>17580.849999999999</v>
      </c>
      <c r="C1220" s="27">
        <v>17666.05</v>
      </c>
      <c r="D1220" s="27">
        <v>17484.8</v>
      </c>
      <c r="E1220">
        <f t="shared" si="38"/>
        <v>85.200000000000728</v>
      </c>
      <c r="F1220" s="15">
        <f t="shared" si="39"/>
        <v>8.0742549003219744E-3</v>
      </c>
    </row>
    <row r="1221" spans="1:6" x14ac:dyDescent="0.3">
      <c r="A1221" s="19">
        <v>42517</v>
      </c>
      <c r="B1221" s="20">
        <v>17348.349999999999</v>
      </c>
      <c r="C1221" s="20">
        <v>17543.3</v>
      </c>
      <c r="D1221" s="20">
        <v>17327.650000000001</v>
      </c>
      <c r="E1221">
        <f t="shared" si="38"/>
        <v>194.95000000000073</v>
      </c>
      <c r="F1221" s="15">
        <f t="shared" si="39"/>
        <v>1.7062262290463488E-2</v>
      </c>
    </row>
    <row r="1222" spans="1:6" x14ac:dyDescent="0.3">
      <c r="A1222" s="26">
        <v>42516</v>
      </c>
      <c r="B1222" s="27">
        <v>17037.599999999999</v>
      </c>
      <c r="C1222" s="27">
        <v>17424.05</v>
      </c>
      <c r="D1222" s="27">
        <v>16971.349999999999</v>
      </c>
      <c r="E1222">
        <f t="shared" si="38"/>
        <v>386.45000000000073</v>
      </c>
      <c r="F1222" s="15">
        <f t="shared" si="39"/>
        <v>2.4446331920737977E-2</v>
      </c>
    </row>
    <row r="1223" spans="1:6" x14ac:dyDescent="0.3">
      <c r="A1223" s="19">
        <v>42515</v>
      </c>
      <c r="B1223" s="20">
        <v>16600.650000000001</v>
      </c>
      <c r="C1223" s="20">
        <v>17025.849999999999</v>
      </c>
      <c r="D1223" s="20">
        <v>16599.05</v>
      </c>
      <c r="E1223">
        <f t="shared" si="38"/>
        <v>425.19999999999709</v>
      </c>
      <c r="F1223" s="15">
        <f t="shared" si="39"/>
        <v>1.5341896866160989E-2</v>
      </c>
    </row>
    <row r="1224" spans="1:6" x14ac:dyDescent="0.3">
      <c r="A1224" s="26">
        <v>42514</v>
      </c>
      <c r="B1224" s="27">
        <v>16422.349999999999</v>
      </c>
      <c r="C1224" s="27">
        <v>16501.05</v>
      </c>
      <c r="D1224" s="27">
        <v>16368.6</v>
      </c>
      <c r="E1224">
        <f t="shared" si="38"/>
        <v>78.700000000000728</v>
      </c>
      <c r="F1224" s="15">
        <f t="shared" si="39"/>
        <v>3.7046765880744052E-3</v>
      </c>
    </row>
    <row r="1225" spans="1:6" x14ac:dyDescent="0.3">
      <c r="A1225" s="19">
        <v>42513</v>
      </c>
      <c r="B1225" s="20">
        <v>16560.150000000001</v>
      </c>
      <c r="C1225" s="20">
        <v>16604.150000000001</v>
      </c>
      <c r="D1225" s="20">
        <v>16368</v>
      </c>
      <c r="E1225">
        <f t="shared" si="38"/>
        <v>44</v>
      </c>
      <c r="F1225" s="15">
        <f t="shared" si="39"/>
        <v>1.9999036191027377E-3</v>
      </c>
    </row>
    <row r="1226" spans="1:6" x14ac:dyDescent="0.3">
      <c r="A1226" s="26">
        <v>42510</v>
      </c>
      <c r="B1226" s="27">
        <v>16600.8</v>
      </c>
      <c r="C1226" s="27">
        <v>16623.2</v>
      </c>
      <c r="D1226" s="27">
        <v>16455.400000000001</v>
      </c>
      <c r="E1226">
        <f t="shared" si="38"/>
        <v>22.400000000001455</v>
      </c>
      <c r="F1226" s="15">
        <f t="shared" si="39"/>
        <v>6.9056437943380248E-4</v>
      </c>
    </row>
    <row r="1227" spans="1:6" x14ac:dyDescent="0.3">
      <c r="A1227" s="19">
        <v>42509</v>
      </c>
      <c r="B1227" s="20">
        <v>16725.45</v>
      </c>
      <c r="C1227" s="20">
        <v>16726.150000000001</v>
      </c>
      <c r="D1227" s="20">
        <v>16535.75</v>
      </c>
      <c r="E1227">
        <f t="shared" si="38"/>
        <v>0.7000000000007276</v>
      </c>
      <c r="F1227" s="15">
        <f t="shared" si="39"/>
        <v>2.6407025078426095E-3</v>
      </c>
    </row>
    <row r="1228" spans="1:6" x14ac:dyDescent="0.3">
      <c r="A1228" s="26">
        <v>42508</v>
      </c>
      <c r="B1228" s="27">
        <v>16671.7</v>
      </c>
      <c r="C1228" s="27">
        <v>16759.05</v>
      </c>
      <c r="D1228" s="27">
        <v>16556.599999999999</v>
      </c>
      <c r="E1228">
        <f t="shared" si="38"/>
        <v>87.349999999998545</v>
      </c>
      <c r="F1228" s="15">
        <f t="shared" si="39"/>
        <v>5.1223659801168846E-3</v>
      </c>
    </row>
    <row r="1229" spans="1:6" x14ac:dyDescent="0.3">
      <c r="A1229" s="19">
        <v>42507</v>
      </c>
      <c r="B1229" s="20">
        <v>16818.400000000001</v>
      </c>
      <c r="C1229" s="20">
        <v>16903.349999999999</v>
      </c>
      <c r="D1229" s="20">
        <v>16738.7</v>
      </c>
      <c r="E1229">
        <f t="shared" si="38"/>
        <v>84.94999999999709</v>
      </c>
      <c r="F1229" s="15">
        <f t="shared" si="39"/>
        <v>3.6087230465564062E-3</v>
      </c>
    </row>
    <row r="1230" spans="1:6" x14ac:dyDescent="0.3">
      <c r="A1230" s="26">
        <v>42506</v>
      </c>
      <c r="B1230" s="27">
        <v>16744.150000000001</v>
      </c>
      <c r="C1230" s="27">
        <v>16780.05</v>
      </c>
      <c r="D1230" s="27">
        <v>16431.650000000001</v>
      </c>
      <c r="E1230">
        <f t="shared" si="38"/>
        <v>35.899999999997817</v>
      </c>
      <c r="F1230" s="15">
        <f t="shared" si="39"/>
        <v>1.0626520717274702E-3</v>
      </c>
    </row>
    <row r="1231" spans="1:6" x14ac:dyDescent="0.3">
      <c r="A1231" s="19">
        <v>42503</v>
      </c>
      <c r="B1231" s="20">
        <v>16891.7</v>
      </c>
      <c r="C1231" s="20">
        <v>16891.7</v>
      </c>
      <c r="D1231" s="20">
        <v>16594.55</v>
      </c>
      <c r="E1231">
        <f t="shared" si="38"/>
        <v>0</v>
      </c>
      <c r="F1231" s="15">
        <f t="shared" si="39"/>
        <v>2.3917067752684193E-3</v>
      </c>
    </row>
    <row r="1232" spans="1:6" x14ac:dyDescent="0.3">
      <c r="A1232" s="26">
        <v>42502</v>
      </c>
      <c r="B1232" s="27">
        <v>16881.25</v>
      </c>
      <c r="C1232" s="27">
        <v>16962</v>
      </c>
      <c r="D1232" s="27">
        <v>16779.5</v>
      </c>
      <c r="E1232">
        <f t="shared" si="38"/>
        <v>80.75</v>
      </c>
      <c r="F1232" s="15">
        <f t="shared" si="39"/>
        <v>1.2041948108859595E-2</v>
      </c>
    </row>
    <row r="1233" spans="1:6" x14ac:dyDescent="0.3">
      <c r="A1233" s="19">
        <v>42501</v>
      </c>
      <c r="B1233" s="20">
        <v>16544.25</v>
      </c>
      <c r="C1233" s="20">
        <v>16861.95</v>
      </c>
      <c r="D1233" s="20">
        <v>16518.75</v>
      </c>
      <c r="E1233">
        <f t="shared" si="38"/>
        <v>317.70000000000073</v>
      </c>
      <c r="F1233" s="15">
        <f t="shared" si="39"/>
        <v>1.2562799034114266E-2</v>
      </c>
    </row>
    <row r="1234" spans="1:6" x14ac:dyDescent="0.3">
      <c r="A1234" s="26">
        <v>42500</v>
      </c>
      <c r="B1234" s="27">
        <v>16710.05</v>
      </c>
      <c r="C1234" s="27">
        <v>16812.2</v>
      </c>
      <c r="D1234" s="27">
        <v>16613.900000000001</v>
      </c>
      <c r="E1234">
        <f t="shared" si="38"/>
        <v>102.15000000000146</v>
      </c>
      <c r="F1234" s="15">
        <f t="shared" si="39"/>
        <v>1.4001650669438251E-2</v>
      </c>
    </row>
    <row r="1235" spans="1:6" x14ac:dyDescent="0.3">
      <c r="A1235" s="19">
        <v>42499</v>
      </c>
      <c r="B1235" s="20">
        <v>16357</v>
      </c>
      <c r="C1235" s="20">
        <v>16712.900000000001</v>
      </c>
      <c r="D1235" s="20">
        <v>16357</v>
      </c>
      <c r="E1235">
        <f t="shared" si="38"/>
        <v>355.90000000000146</v>
      </c>
      <c r="F1235" s="15">
        <f t="shared" si="39"/>
        <v>1.3455727061167169E-2</v>
      </c>
    </row>
    <row r="1236" spans="1:6" x14ac:dyDescent="0.3">
      <c r="A1236" s="26">
        <v>42496</v>
      </c>
      <c r="B1236" s="27">
        <v>16264.45</v>
      </c>
      <c r="C1236" s="27">
        <v>16346.25</v>
      </c>
      <c r="D1236" s="27">
        <v>16186.25</v>
      </c>
      <c r="E1236">
        <f t="shared" si="38"/>
        <v>81.799999999999272</v>
      </c>
      <c r="F1236" s="15">
        <f t="shared" si="39"/>
        <v>5.7588200633424064E-3</v>
      </c>
    </row>
    <row r="1237" spans="1:6" x14ac:dyDescent="0.3">
      <c r="A1237" s="19">
        <v>42495</v>
      </c>
      <c r="B1237" s="20">
        <v>16292.4</v>
      </c>
      <c r="C1237" s="20">
        <v>16398.25</v>
      </c>
      <c r="D1237" s="20">
        <v>16193.7</v>
      </c>
      <c r="E1237">
        <f t="shared" si="38"/>
        <v>105.85000000000036</v>
      </c>
      <c r="F1237" s="15">
        <f t="shared" si="39"/>
        <v>7.7006268343943526E-3</v>
      </c>
    </row>
    <row r="1238" spans="1:6" x14ac:dyDescent="0.3">
      <c r="A1238" s="26">
        <v>42494</v>
      </c>
      <c r="B1238" s="27">
        <v>16320.1</v>
      </c>
      <c r="C1238" s="27">
        <v>16465.599999999999</v>
      </c>
      <c r="D1238" s="27">
        <v>16250.5</v>
      </c>
      <c r="E1238">
        <f t="shared" si="38"/>
        <v>145.49999999999818</v>
      </c>
      <c r="F1238" s="15">
        <f t="shared" si="39"/>
        <v>8.8755789568969318E-3</v>
      </c>
    </row>
    <row r="1239" spans="1:6" x14ac:dyDescent="0.3">
      <c r="A1239" s="19">
        <v>42493</v>
      </c>
      <c r="B1239" s="20">
        <v>16570.75</v>
      </c>
      <c r="C1239" s="20">
        <v>16719.400000000001</v>
      </c>
      <c r="D1239" s="20">
        <v>16358.4</v>
      </c>
      <c r="E1239">
        <f t="shared" si="38"/>
        <v>148.65000000000146</v>
      </c>
      <c r="F1239" s="15">
        <f t="shared" si="39"/>
        <v>6.2838569880824275E-3</v>
      </c>
    </row>
    <row r="1240" spans="1:6" x14ac:dyDescent="0.3">
      <c r="A1240" s="26">
        <v>42492</v>
      </c>
      <c r="B1240" s="27">
        <v>16614</v>
      </c>
      <c r="C1240" s="27">
        <v>16674.150000000001</v>
      </c>
      <c r="D1240" s="27">
        <v>16519.55</v>
      </c>
      <c r="E1240">
        <f t="shared" si="38"/>
        <v>60.150000000001455</v>
      </c>
      <c r="F1240" s="15">
        <f t="shared" si="39"/>
        <v>5.6393395540583801E-3</v>
      </c>
    </row>
    <row r="1241" spans="1:6" x14ac:dyDescent="0.3">
      <c r="A1241" s="19">
        <v>42489</v>
      </c>
      <c r="B1241" s="20">
        <v>16712.95</v>
      </c>
      <c r="C1241" s="20">
        <v>16841.3</v>
      </c>
      <c r="D1241" s="20">
        <v>16527.55</v>
      </c>
      <c r="E1241">
        <f t="shared" si="38"/>
        <v>128.34999999999854</v>
      </c>
      <c r="F1241" s="15">
        <f t="shared" si="39"/>
        <v>7.873479491643803E-3</v>
      </c>
    </row>
    <row r="1242" spans="1:6" x14ac:dyDescent="0.3">
      <c r="A1242" s="26">
        <v>42488</v>
      </c>
      <c r="B1242" s="27">
        <v>16885.8</v>
      </c>
      <c r="C1242" s="27">
        <v>17023.349999999999</v>
      </c>
      <c r="D1242" s="27">
        <v>16692.7</v>
      </c>
      <c r="E1242">
        <f t="shared" si="38"/>
        <v>137.54999999999927</v>
      </c>
      <c r="F1242" s="15">
        <f t="shared" si="39"/>
        <v>7.8011304525663627E-3</v>
      </c>
    </row>
    <row r="1243" spans="1:6" x14ac:dyDescent="0.3">
      <c r="A1243" s="19">
        <v>42487</v>
      </c>
      <c r="B1243" s="20">
        <v>16869.349999999999</v>
      </c>
      <c r="C1243" s="20">
        <v>16995</v>
      </c>
      <c r="D1243" s="20">
        <v>16827.349999999999</v>
      </c>
      <c r="E1243">
        <f t="shared" si="38"/>
        <v>125.65000000000146</v>
      </c>
      <c r="F1243" s="15">
        <f t="shared" si="39"/>
        <v>1.5249808532684596E-2</v>
      </c>
    </row>
    <row r="1244" spans="1:6" x14ac:dyDescent="0.3">
      <c r="A1244" s="26">
        <v>42486</v>
      </c>
      <c r="B1244" s="27">
        <v>16647.75</v>
      </c>
      <c r="C1244" s="27">
        <v>17029.849999999999</v>
      </c>
      <c r="D1244" s="27">
        <v>16572</v>
      </c>
      <c r="E1244">
        <f t="shared" si="38"/>
        <v>382.09999999999854</v>
      </c>
      <c r="F1244" s="15">
        <f t="shared" si="39"/>
        <v>1.2033534464484555E-2</v>
      </c>
    </row>
    <row r="1245" spans="1:6" x14ac:dyDescent="0.3">
      <c r="A1245" s="19">
        <v>42485</v>
      </c>
      <c r="B1245" s="20">
        <v>16746.95</v>
      </c>
      <c r="C1245" s="20">
        <v>16767.900000000001</v>
      </c>
      <c r="D1245" s="20">
        <v>16605</v>
      </c>
      <c r="E1245">
        <f t="shared" si="38"/>
        <v>20.950000000000728</v>
      </c>
      <c r="F1245" s="15">
        <f t="shared" si="39"/>
        <v>4.078769068057605E-3</v>
      </c>
    </row>
    <row r="1246" spans="1:6" x14ac:dyDescent="0.3">
      <c r="A1246" s="26">
        <v>42482</v>
      </c>
      <c r="B1246" s="27">
        <v>16641.05</v>
      </c>
      <c r="C1246" s="27">
        <v>16755.849999999999</v>
      </c>
      <c r="D1246" s="27">
        <v>16549.099999999999</v>
      </c>
      <c r="E1246">
        <f t="shared" si="38"/>
        <v>114.79999999999927</v>
      </c>
      <c r="F1246" s="15">
        <f t="shared" si="39"/>
        <v>1.0825005823962027E-2</v>
      </c>
    </row>
    <row r="1247" spans="1:6" x14ac:dyDescent="0.3">
      <c r="A1247" s="19">
        <v>42481</v>
      </c>
      <c r="B1247" s="20">
        <v>16526.55</v>
      </c>
      <c r="C1247" s="20">
        <v>16769.55</v>
      </c>
      <c r="D1247" s="20">
        <v>16526.55</v>
      </c>
      <c r="E1247">
        <f t="shared" si="38"/>
        <v>243</v>
      </c>
      <c r="F1247" s="15">
        <f t="shared" si="39"/>
        <v>1.0118408540139224E-2</v>
      </c>
    </row>
    <row r="1248" spans="1:6" x14ac:dyDescent="0.3">
      <c r="A1248" s="26">
        <v>42480</v>
      </c>
      <c r="B1248" s="27">
        <v>16299.5</v>
      </c>
      <c r="C1248" s="27">
        <v>16386.349999999999</v>
      </c>
      <c r="D1248" s="27">
        <v>16160.55</v>
      </c>
      <c r="E1248">
        <f t="shared" si="38"/>
        <v>86.849999999998545</v>
      </c>
      <c r="F1248" s="15">
        <f t="shared" si="39"/>
        <v>2.7160766013215099E-3</v>
      </c>
    </row>
    <row r="1249" spans="1:6" x14ac:dyDescent="0.3">
      <c r="A1249" s="19">
        <v>42478</v>
      </c>
      <c r="B1249" s="20">
        <v>16328.7</v>
      </c>
      <c r="C1249" s="20">
        <v>16330.55</v>
      </c>
      <c r="D1249" s="20">
        <v>16011.9</v>
      </c>
      <c r="E1249">
        <f t="shared" si="38"/>
        <v>1.8499999999985448</v>
      </c>
      <c r="F1249" s="15">
        <f t="shared" si="39"/>
        <v>8.1924670327791459E-3</v>
      </c>
    </row>
    <row r="1250" spans="1:6" x14ac:dyDescent="0.3">
      <c r="A1250" s="26">
        <v>42473</v>
      </c>
      <c r="B1250" s="27">
        <v>16087.95</v>
      </c>
      <c r="C1250" s="27">
        <v>16349.7</v>
      </c>
      <c r="D1250" s="27">
        <v>16080.55</v>
      </c>
      <c r="E1250">
        <f t="shared" si="38"/>
        <v>261.75</v>
      </c>
      <c r="F1250" s="15">
        <f t="shared" si="39"/>
        <v>1.3013074748088091E-2</v>
      </c>
    </row>
    <row r="1251" spans="1:6" x14ac:dyDescent="0.3">
      <c r="A1251" s="19">
        <v>42472</v>
      </c>
      <c r="B1251" s="20">
        <v>15809.1</v>
      </c>
      <c r="C1251" s="20">
        <v>15958.8</v>
      </c>
      <c r="D1251" s="20">
        <v>15794.15</v>
      </c>
      <c r="E1251">
        <f t="shared" si="38"/>
        <v>149.69999999999891</v>
      </c>
      <c r="F1251" s="15">
        <f t="shared" si="39"/>
        <v>1.21676849075262E-2</v>
      </c>
    </row>
    <row r="1252" spans="1:6" x14ac:dyDescent="0.3">
      <c r="A1252" s="26">
        <v>42471</v>
      </c>
      <c r="B1252" s="27">
        <v>15623.35</v>
      </c>
      <c r="C1252" s="27">
        <v>15853.85</v>
      </c>
      <c r="D1252" s="27">
        <v>15440.25</v>
      </c>
      <c r="E1252">
        <f t="shared" si="38"/>
        <v>230.5</v>
      </c>
      <c r="F1252" s="15">
        <f t="shared" si="39"/>
        <v>1.1401931788160596E-2</v>
      </c>
    </row>
    <row r="1253" spans="1:6" x14ac:dyDescent="0.3">
      <c r="A1253" s="19">
        <v>42468</v>
      </c>
      <c r="B1253" s="20">
        <v>15519.3</v>
      </c>
      <c r="C1253" s="20">
        <v>15642.7</v>
      </c>
      <c r="D1253" s="20">
        <v>15483.05</v>
      </c>
      <c r="E1253">
        <f t="shared" si="38"/>
        <v>123.40000000000146</v>
      </c>
      <c r="F1253" s="15">
        <f t="shared" si="39"/>
        <v>5.7773494714068617E-3</v>
      </c>
    </row>
    <row r="1254" spans="1:6" x14ac:dyDescent="0.3">
      <c r="A1254" s="26">
        <v>42467</v>
      </c>
      <c r="B1254" s="27">
        <v>15668.95</v>
      </c>
      <c r="C1254" s="27">
        <v>15726.6</v>
      </c>
      <c r="D1254" s="27">
        <v>15458.05</v>
      </c>
      <c r="E1254">
        <f t="shared" si="38"/>
        <v>57.649999999999636</v>
      </c>
      <c r="F1254" s="15">
        <f t="shared" si="39"/>
        <v>2.4142627213073931E-3</v>
      </c>
    </row>
    <row r="1255" spans="1:6" x14ac:dyDescent="0.3">
      <c r="A1255" s="19">
        <v>42466</v>
      </c>
      <c r="B1255" s="20">
        <v>15750.15</v>
      </c>
      <c r="C1255" s="20">
        <v>15768.55</v>
      </c>
      <c r="D1255" s="20">
        <v>15578.55</v>
      </c>
      <c r="E1255">
        <f t="shared" si="38"/>
        <v>18.399999999999636</v>
      </c>
      <c r="F1255" s="15">
        <f t="shared" si="39"/>
        <v>1.1812158772775158E-3</v>
      </c>
    </row>
    <row r="1256" spans="1:6" x14ac:dyDescent="0.3">
      <c r="A1256" s="26">
        <v>42465</v>
      </c>
      <c r="B1256" s="27">
        <v>16127.45</v>
      </c>
      <c r="C1256" s="27">
        <v>16147.15</v>
      </c>
      <c r="D1256" s="27">
        <v>15659.75</v>
      </c>
      <c r="E1256">
        <f t="shared" si="38"/>
        <v>19.699999999998909</v>
      </c>
      <c r="F1256" s="15">
        <f t="shared" si="39"/>
        <v>1.8876756031015549E-3</v>
      </c>
    </row>
    <row r="1257" spans="1:6" x14ac:dyDescent="0.3">
      <c r="A1257" s="19">
        <v>42464</v>
      </c>
      <c r="B1257" s="20">
        <v>16236.9</v>
      </c>
      <c r="C1257" s="20">
        <v>16278.5</v>
      </c>
      <c r="D1257" s="20">
        <v>16046.5</v>
      </c>
      <c r="E1257">
        <f t="shared" si="38"/>
        <v>41.600000000000364</v>
      </c>
      <c r="F1257" s="15">
        <f t="shared" si="39"/>
        <v>5.5203063420633369E-3</v>
      </c>
    </row>
    <row r="1258" spans="1:6" x14ac:dyDescent="0.3">
      <c r="A1258" s="26">
        <v>42461</v>
      </c>
      <c r="B1258" s="27">
        <v>16099.65</v>
      </c>
      <c r="C1258" s="27">
        <v>16235.8</v>
      </c>
      <c r="D1258" s="27">
        <v>16020.6</v>
      </c>
      <c r="E1258">
        <f t="shared" si="38"/>
        <v>136.14999999999964</v>
      </c>
      <c r="F1258" s="15">
        <f t="shared" si="39"/>
        <v>8.8165658468861569E-3</v>
      </c>
    </row>
    <row r="1259" spans="1:6" x14ac:dyDescent="0.3">
      <c r="A1259" s="19">
        <v>42460</v>
      </c>
      <c r="B1259" s="20">
        <v>16134.4</v>
      </c>
      <c r="C1259" s="20">
        <v>16282.75</v>
      </c>
      <c r="D1259" s="20">
        <v>16062.05</v>
      </c>
      <c r="E1259">
        <f t="shared" si="38"/>
        <v>148.35000000000036</v>
      </c>
      <c r="F1259" s="15">
        <f t="shared" si="39"/>
        <v>1.535888462121595E-2</v>
      </c>
    </row>
    <row r="1260" spans="1:6" x14ac:dyDescent="0.3">
      <c r="A1260" s="26">
        <v>42459</v>
      </c>
      <c r="B1260" s="27">
        <v>15829.6</v>
      </c>
      <c r="C1260" s="27">
        <v>16167.5</v>
      </c>
      <c r="D1260" s="27">
        <v>15762.2</v>
      </c>
      <c r="E1260">
        <f t="shared" si="38"/>
        <v>337.89999999999964</v>
      </c>
      <c r="F1260" s="15">
        <f t="shared" si="39"/>
        <v>1.6970307576797929E-2</v>
      </c>
    </row>
    <row r="1261" spans="1:6" x14ac:dyDescent="0.3">
      <c r="A1261" s="19">
        <v>42458</v>
      </c>
      <c r="B1261" s="20">
        <v>15583.1</v>
      </c>
      <c r="C1261" s="20">
        <v>15774.1</v>
      </c>
      <c r="D1261" s="20">
        <v>15580.8</v>
      </c>
      <c r="E1261">
        <f t="shared" si="38"/>
        <v>191</v>
      </c>
      <c r="F1261" s="15">
        <f t="shared" si="39"/>
        <v>6.7416615462179809E-3</v>
      </c>
    </row>
    <row r="1262" spans="1:6" x14ac:dyDescent="0.3">
      <c r="A1262" s="26">
        <v>42457</v>
      </c>
      <c r="B1262" s="27">
        <v>15867.75</v>
      </c>
      <c r="C1262" s="27">
        <v>15890.7</v>
      </c>
      <c r="D1262" s="27">
        <v>15522.2</v>
      </c>
      <c r="E1262">
        <f t="shared" si="38"/>
        <v>22.950000000000728</v>
      </c>
      <c r="F1262" s="15">
        <f t="shared" si="39"/>
        <v>1.8351511717582226E-3</v>
      </c>
    </row>
    <row r="1263" spans="1:6" x14ac:dyDescent="0.3">
      <c r="A1263" s="19">
        <v>42452</v>
      </c>
      <c r="B1263" s="20">
        <v>15884.25</v>
      </c>
      <c r="C1263" s="20">
        <v>15919.6</v>
      </c>
      <c r="D1263" s="20">
        <v>15799.95</v>
      </c>
      <c r="E1263">
        <f t="shared" si="38"/>
        <v>35.350000000000364</v>
      </c>
      <c r="F1263" s="15">
        <f t="shared" si="39"/>
        <v>2.2833629935124244E-3</v>
      </c>
    </row>
    <row r="1264" spans="1:6" x14ac:dyDescent="0.3">
      <c r="A1264" s="26">
        <v>42451</v>
      </c>
      <c r="B1264" s="27">
        <v>15930.45</v>
      </c>
      <c r="C1264" s="27">
        <v>15967.85</v>
      </c>
      <c r="D1264" s="27">
        <v>15779.15</v>
      </c>
      <c r="E1264">
        <f t="shared" si="38"/>
        <v>37.399999999999636</v>
      </c>
      <c r="F1264" s="15">
        <f t="shared" si="39"/>
        <v>7.8691243712485318E-3</v>
      </c>
    </row>
    <row r="1265" spans="1:6" x14ac:dyDescent="0.3">
      <c r="A1265" s="19">
        <v>42450</v>
      </c>
      <c r="B1265" s="20">
        <v>15735.55</v>
      </c>
      <c r="C1265" s="20">
        <v>15945.8</v>
      </c>
      <c r="D1265" s="20">
        <v>15735.55</v>
      </c>
      <c r="E1265">
        <f t="shared" si="38"/>
        <v>210.25</v>
      </c>
      <c r="F1265" s="15">
        <f t="shared" si="39"/>
        <v>1.3011920598225472E-2</v>
      </c>
    </row>
    <row r="1266" spans="1:6" x14ac:dyDescent="0.3">
      <c r="A1266" s="26">
        <v>42447</v>
      </c>
      <c r="B1266" s="27">
        <v>15485.8</v>
      </c>
      <c r="C1266" s="27">
        <v>15678.55</v>
      </c>
      <c r="D1266" s="27">
        <v>15456.2</v>
      </c>
      <c r="E1266">
        <f t="shared" si="38"/>
        <v>192.75</v>
      </c>
      <c r="F1266" s="15">
        <f t="shared" si="39"/>
        <v>8.8079220089231653E-3</v>
      </c>
    </row>
    <row r="1267" spans="1:6" x14ac:dyDescent="0.3">
      <c r="A1267" s="19">
        <v>42446</v>
      </c>
      <c r="B1267" s="20">
        <v>15622.3</v>
      </c>
      <c r="C1267" s="20">
        <v>15704.75</v>
      </c>
      <c r="D1267" s="20">
        <v>15312.5</v>
      </c>
      <c r="E1267">
        <f t="shared" si="38"/>
        <v>82.450000000000728</v>
      </c>
      <c r="F1267" s="15">
        <f t="shared" si="39"/>
        <v>8.7426123945152957E-3</v>
      </c>
    </row>
    <row r="1268" spans="1:6" x14ac:dyDescent="0.3">
      <c r="A1268" s="26">
        <v>42445</v>
      </c>
      <c r="B1268" s="27">
        <v>15304.35</v>
      </c>
      <c r="C1268" s="27">
        <v>15489.5</v>
      </c>
      <c r="D1268" s="27">
        <v>15178.3</v>
      </c>
      <c r="E1268">
        <f t="shared" si="38"/>
        <v>185.14999999999964</v>
      </c>
      <c r="F1268" s="15">
        <f t="shared" si="39"/>
        <v>8.5415516852868217E-3</v>
      </c>
    </row>
    <row r="1269" spans="1:6" x14ac:dyDescent="0.3">
      <c r="A1269" s="19">
        <v>42444</v>
      </c>
      <c r="B1269" s="20">
        <v>15310.45</v>
      </c>
      <c r="C1269" s="20">
        <v>15386.85</v>
      </c>
      <c r="D1269" s="20">
        <v>15268.1</v>
      </c>
      <c r="E1269">
        <f t="shared" si="38"/>
        <v>76.399999999999636</v>
      </c>
      <c r="F1269" s="15">
        <f t="shared" si="39"/>
        <v>5.9931870364261664E-3</v>
      </c>
    </row>
    <row r="1270" spans="1:6" x14ac:dyDescent="0.3">
      <c r="A1270" s="26">
        <v>42443</v>
      </c>
      <c r="B1270" s="27">
        <v>15309.05</v>
      </c>
      <c r="C1270" s="27">
        <v>15416.15</v>
      </c>
      <c r="D1270" s="27">
        <v>15220.15</v>
      </c>
      <c r="E1270">
        <f t="shared" si="38"/>
        <v>107.10000000000036</v>
      </c>
      <c r="F1270" s="15">
        <f t="shared" si="39"/>
        <v>1.0469976046914995E-2</v>
      </c>
    </row>
    <row r="1271" spans="1:6" x14ac:dyDescent="0.3">
      <c r="A1271" s="19">
        <v>42440</v>
      </c>
      <c r="B1271" s="20">
        <v>15133.75</v>
      </c>
      <c r="C1271" s="20">
        <v>15343.55</v>
      </c>
      <c r="D1271" s="20">
        <v>15024.8</v>
      </c>
      <c r="E1271">
        <f t="shared" si="38"/>
        <v>209.79999999999927</v>
      </c>
      <c r="F1271" s="15">
        <f t="shared" si="39"/>
        <v>7.0532889828602849E-3</v>
      </c>
    </row>
    <row r="1272" spans="1:6" x14ac:dyDescent="0.3">
      <c r="A1272" s="26">
        <v>42439</v>
      </c>
      <c r="B1272" s="27">
        <v>15347.45</v>
      </c>
      <c r="C1272" s="27">
        <v>15354.15</v>
      </c>
      <c r="D1272" s="27">
        <v>15098.5</v>
      </c>
      <c r="E1272">
        <f t="shared" si="38"/>
        <v>6.6999999999989086</v>
      </c>
      <c r="F1272" s="15">
        <f t="shared" si="39"/>
        <v>1.0504348520704102E-2</v>
      </c>
    </row>
    <row r="1273" spans="1:6" x14ac:dyDescent="0.3">
      <c r="A1273" s="19">
        <v>42438</v>
      </c>
      <c r="B1273" s="20">
        <v>15022.35</v>
      </c>
      <c r="C1273" s="20">
        <v>15331.25</v>
      </c>
      <c r="D1273" s="20">
        <v>14989.4</v>
      </c>
      <c r="E1273">
        <f t="shared" si="38"/>
        <v>308.89999999999964</v>
      </c>
      <c r="F1273" s="15">
        <f t="shared" si="39"/>
        <v>1.0183737996338897E-2</v>
      </c>
    </row>
    <row r="1274" spans="1:6" x14ac:dyDescent="0.3">
      <c r="A1274" s="26">
        <v>42437</v>
      </c>
      <c r="B1274" s="27">
        <v>15323.45</v>
      </c>
      <c r="C1274" s="27">
        <v>15326.65</v>
      </c>
      <c r="D1274" s="27">
        <v>15066.5</v>
      </c>
      <c r="E1274">
        <f t="shared" si="38"/>
        <v>3.1999999999989086</v>
      </c>
      <c r="F1274" s="15">
        <f t="shared" si="39"/>
        <v>6.9274292742927072E-3</v>
      </c>
    </row>
    <row r="1275" spans="1:6" x14ac:dyDescent="0.3">
      <c r="A1275" s="19">
        <v>42433</v>
      </c>
      <c r="B1275" s="20">
        <v>15243.75</v>
      </c>
      <c r="C1275" s="20">
        <v>15451.75</v>
      </c>
      <c r="D1275" s="20">
        <v>15005.5</v>
      </c>
      <c r="E1275">
        <f t="shared" si="38"/>
        <v>208</v>
      </c>
      <c r="F1275" s="15">
        <f t="shared" si="39"/>
        <v>8.7194431701545783E-3</v>
      </c>
    </row>
    <row r="1276" spans="1:6" x14ac:dyDescent="0.3">
      <c r="A1276" s="26">
        <v>42432</v>
      </c>
      <c r="B1276" s="27">
        <v>15150.05</v>
      </c>
      <c r="C1276" s="27">
        <v>15206.25</v>
      </c>
      <c r="D1276" s="27">
        <v>15000.05</v>
      </c>
      <c r="E1276">
        <f t="shared" si="38"/>
        <v>56.200000000000728</v>
      </c>
      <c r="F1276" s="15">
        <f t="shared" si="39"/>
        <v>1.4371697353143326E-2</v>
      </c>
    </row>
    <row r="1277" spans="1:6" x14ac:dyDescent="0.3">
      <c r="A1277" s="19">
        <v>42431</v>
      </c>
      <c r="B1277" s="20">
        <v>14770.35</v>
      </c>
      <c r="C1277" s="20">
        <v>15138.7</v>
      </c>
      <c r="D1277" s="20">
        <v>14767.3</v>
      </c>
      <c r="E1277">
        <f t="shared" si="38"/>
        <v>368.35000000000036</v>
      </c>
      <c r="F1277" s="15">
        <f t="shared" si="39"/>
        <v>2.6635643592514711E-2</v>
      </c>
    </row>
    <row r="1278" spans="1:6" x14ac:dyDescent="0.3">
      <c r="A1278" s="26">
        <v>42430</v>
      </c>
      <c r="B1278" s="27">
        <v>14064.8</v>
      </c>
      <c r="C1278" s="27">
        <v>14445.7</v>
      </c>
      <c r="D1278" s="27">
        <v>14064.8</v>
      </c>
      <c r="E1278">
        <f t="shared" si="38"/>
        <v>380.90000000000146</v>
      </c>
      <c r="F1278" s="15">
        <f t="shared" si="39"/>
        <v>2.8377801416900082E-2</v>
      </c>
    </row>
    <row r="1279" spans="1:6" x14ac:dyDescent="0.3">
      <c r="A1279" s="19">
        <v>42429</v>
      </c>
      <c r="B1279" s="20">
        <v>13818.9</v>
      </c>
      <c r="C1279" s="20">
        <v>14222.3</v>
      </c>
      <c r="D1279" s="20">
        <v>13407.25</v>
      </c>
      <c r="E1279">
        <f t="shared" si="38"/>
        <v>403.39999999999964</v>
      </c>
      <c r="F1279" s="15">
        <f t="shared" si="39"/>
        <v>2.1055260260588668E-2</v>
      </c>
    </row>
    <row r="1280" spans="1:6" x14ac:dyDescent="0.3">
      <c r="A1280" s="26">
        <v>42426</v>
      </c>
      <c r="B1280" s="27">
        <v>13715.1</v>
      </c>
      <c r="C1280" s="27">
        <v>13889.25</v>
      </c>
      <c r="D1280" s="27">
        <v>13595.2</v>
      </c>
      <c r="E1280">
        <f t="shared" si="38"/>
        <v>174.14999999999964</v>
      </c>
      <c r="F1280" s="15">
        <f t="shared" si="39"/>
        <v>6.2895239608651704E-3</v>
      </c>
    </row>
    <row r="1281" spans="1:6" x14ac:dyDescent="0.3">
      <c r="A1281" s="19">
        <v>42425</v>
      </c>
      <c r="B1281" s="20">
        <v>13844.45</v>
      </c>
      <c r="C1281" s="20">
        <v>13844.45</v>
      </c>
      <c r="D1281" s="20">
        <v>13519.9</v>
      </c>
      <c r="E1281">
        <f t="shared" si="38"/>
        <v>0</v>
      </c>
      <c r="F1281" s="15">
        <f t="shared" si="39"/>
        <v>3.6327728003344192E-3</v>
      </c>
    </row>
    <row r="1282" spans="1:6" x14ac:dyDescent="0.3">
      <c r="A1282" s="26">
        <v>42424</v>
      </c>
      <c r="B1282" s="27">
        <v>13873.7</v>
      </c>
      <c r="C1282" s="27">
        <v>13974.5</v>
      </c>
      <c r="D1282" s="27">
        <v>13760.25</v>
      </c>
      <c r="E1282">
        <f t="shared" ref="E1282:E1345" si="40">C1282-B1282</f>
        <v>100.79999999999927</v>
      </c>
      <c r="F1282" s="15">
        <f t="shared" si="39"/>
        <v>3.5065016384546095E-3</v>
      </c>
    </row>
    <row r="1283" spans="1:6" x14ac:dyDescent="0.3">
      <c r="A1283" s="19">
        <v>42423</v>
      </c>
      <c r="B1283" s="20">
        <v>14373.3</v>
      </c>
      <c r="C1283" s="20">
        <v>14373.3</v>
      </c>
      <c r="D1283" s="20">
        <v>13961.75</v>
      </c>
      <c r="E1283">
        <f t="shared" si="40"/>
        <v>0</v>
      </c>
      <c r="F1283" s="15">
        <f t="shared" ref="F1283:F1346" si="41">((SUM(E1283:E1284)/2)/B1284)</f>
        <v>4.743147817349521E-3</v>
      </c>
    </row>
    <row r="1284" spans="1:6" x14ac:dyDescent="0.3">
      <c r="A1284" s="26">
        <v>42422</v>
      </c>
      <c r="B1284" s="27">
        <v>14331.2</v>
      </c>
      <c r="C1284" s="27">
        <v>14467.15</v>
      </c>
      <c r="D1284" s="27">
        <v>14322.65</v>
      </c>
      <c r="E1284">
        <f t="shared" si="40"/>
        <v>135.94999999999891</v>
      </c>
      <c r="F1284" s="15">
        <f t="shared" si="41"/>
        <v>1.0122196518399634E-2</v>
      </c>
    </row>
    <row r="1285" spans="1:6" x14ac:dyDescent="0.3">
      <c r="A1285" s="19">
        <v>42419</v>
      </c>
      <c r="B1285" s="20">
        <v>14243.45</v>
      </c>
      <c r="C1285" s="20">
        <v>14395.85</v>
      </c>
      <c r="D1285" s="20">
        <v>14207.35</v>
      </c>
      <c r="E1285">
        <f t="shared" si="40"/>
        <v>152.39999999999964</v>
      </c>
      <c r="F1285" s="15">
        <f t="shared" si="41"/>
        <v>8.2612267729473415E-3</v>
      </c>
    </row>
    <row r="1286" spans="1:6" x14ac:dyDescent="0.3">
      <c r="A1286" s="26">
        <v>42418</v>
      </c>
      <c r="B1286" s="27">
        <v>14301.75</v>
      </c>
      <c r="C1286" s="27">
        <v>14385.65</v>
      </c>
      <c r="D1286" s="27">
        <v>14180.9</v>
      </c>
      <c r="E1286">
        <f t="shared" si="40"/>
        <v>83.899999999999636</v>
      </c>
      <c r="F1286" s="15">
        <f t="shared" si="41"/>
        <v>3.6974285663860505E-3</v>
      </c>
    </row>
    <row r="1287" spans="1:6" x14ac:dyDescent="0.3">
      <c r="A1287" s="19">
        <v>42417</v>
      </c>
      <c r="B1287" s="20">
        <v>14165.25</v>
      </c>
      <c r="C1287" s="20">
        <v>14186.1</v>
      </c>
      <c r="D1287" s="20">
        <v>13892.1</v>
      </c>
      <c r="E1287">
        <f t="shared" si="40"/>
        <v>20.850000000000364</v>
      </c>
      <c r="F1287" s="15">
        <f t="shared" si="41"/>
        <v>7.1393107226627283E-4</v>
      </c>
    </row>
    <row r="1288" spans="1:6" x14ac:dyDescent="0.3">
      <c r="A1288" s="26">
        <v>42416</v>
      </c>
      <c r="B1288" s="27">
        <v>14602.25</v>
      </c>
      <c r="C1288" s="27">
        <v>14602.25</v>
      </c>
      <c r="D1288" s="27">
        <v>14136.8</v>
      </c>
      <c r="E1288">
        <f t="shared" si="40"/>
        <v>0</v>
      </c>
      <c r="F1288" s="15">
        <f t="shared" si="41"/>
        <v>1.5128285024325646E-2</v>
      </c>
    </row>
    <row r="1289" spans="1:6" x14ac:dyDescent="0.3">
      <c r="A1289" s="19">
        <v>42415</v>
      </c>
      <c r="B1289" s="20">
        <v>14120.9</v>
      </c>
      <c r="C1289" s="20">
        <v>14548.15</v>
      </c>
      <c r="D1289" s="20">
        <v>14120.5</v>
      </c>
      <c r="E1289">
        <f t="shared" si="40"/>
        <v>427.25</v>
      </c>
      <c r="F1289" s="15">
        <f t="shared" si="41"/>
        <v>1.750351347898297E-2</v>
      </c>
    </row>
    <row r="1290" spans="1:6" x14ac:dyDescent="0.3">
      <c r="A1290" s="26">
        <v>42412</v>
      </c>
      <c r="B1290" s="27">
        <v>14088.6</v>
      </c>
      <c r="C1290" s="27">
        <v>14154.55</v>
      </c>
      <c r="D1290" s="27">
        <v>13810.6</v>
      </c>
      <c r="E1290">
        <f t="shared" si="40"/>
        <v>65.949999999998909</v>
      </c>
      <c r="F1290" s="15">
        <f t="shared" si="41"/>
        <v>2.6896440096013936E-3</v>
      </c>
    </row>
    <row r="1291" spans="1:6" x14ac:dyDescent="0.3">
      <c r="A1291" s="19">
        <v>42411</v>
      </c>
      <c r="B1291" s="20">
        <v>14518.65</v>
      </c>
      <c r="C1291" s="20">
        <v>14530.8</v>
      </c>
      <c r="D1291" s="20">
        <v>13969.85</v>
      </c>
      <c r="E1291">
        <f t="shared" si="40"/>
        <v>12.149999999999636</v>
      </c>
      <c r="F1291" s="15">
        <f t="shared" si="41"/>
        <v>1.7333550426723702E-3</v>
      </c>
    </row>
    <row r="1292" spans="1:6" x14ac:dyDescent="0.3">
      <c r="A1292" s="26">
        <v>42410</v>
      </c>
      <c r="B1292" s="27">
        <v>14740.2</v>
      </c>
      <c r="C1292" s="27">
        <v>14779.15</v>
      </c>
      <c r="D1292" s="27">
        <v>14490.2</v>
      </c>
      <c r="E1292">
        <f t="shared" si="40"/>
        <v>38.949999999998909</v>
      </c>
      <c r="F1292" s="15">
        <f t="shared" si="41"/>
        <v>5.8477856295177108E-3</v>
      </c>
    </row>
    <row r="1293" spans="1:6" x14ac:dyDescent="0.3">
      <c r="A1293" s="19">
        <v>42409</v>
      </c>
      <c r="B1293" s="20">
        <v>14830.4</v>
      </c>
      <c r="C1293" s="20">
        <v>14964.9</v>
      </c>
      <c r="D1293" s="20">
        <v>14760.8</v>
      </c>
      <c r="E1293">
        <f t="shared" si="40"/>
        <v>134.5</v>
      </c>
      <c r="F1293" s="15">
        <f t="shared" si="41"/>
        <v>9.7360962232758922E-3</v>
      </c>
    </row>
    <row r="1294" spans="1:6" x14ac:dyDescent="0.3">
      <c r="A1294" s="26">
        <v>42408</v>
      </c>
      <c r="B1294" s="27">
        <v>15206.3</v>
      </c>
      <c r="C1294" s="27">
        <v>15367.9</v>
      </c>
      <c r="D1294" s="27">
        <v>14960.1</v>
      </c>
      <c r="E1294">
        <f t="shared" si="40"/>
        <v>161.60000000000036</v>
      </c>
      <c r="F1294" s="15">
        <f t="shared" si="41"/>
        <v>1.4913000519149934E-2</v>
      </c>
    </row>
    <row r="1295" spans="1:6" x14ac:dyDescent="0.3">
      <c r="A1295" s="19">
        <v>42405</v>
      </c>
      <c r="B1295" s="20">
        <v>14928.25</v>
      </c>
      <c r="C1295" s="20">
        <v>15211.9</v>
      </c>
      <c r="D1295" s="20">
        <v>14890.9</v>
      </c>
      <c r="E1295">
        <f t="shared" si="40"/>
        <v>283.64999999999964</v>
      </c>
      <c r="F1295" s="15">
        <f t="shared" si="41"/>
        <v>9.7800817678967231E-3</v>
      </c>
    </row>
    <row r="1296" spans="1:6" x14ac:dyDescent="0.3">
      <c r="A1296" s="26">
        <v>42404</v>
      </c>
      <c r="B1296" s="27">
        <v>14969.2</v>
      </c>
      <c r="C1296" s="27">
        <v>14978.35</v>
      </c>
      <c r="D1296" s="27">
        <v>14761.4</v>
      </c>
      <c r="E1296">
        <f t="shared" si="40"/>
        <v>9.1499999999996362</v>
      </c>
      <c r="F1296" s="15">
        <f t="shared" si="41"/>
        <v>1.9986709090176564E-3</v>
      </c>
    </row>
    <row r="1297" spans="1:6" x14ac:dyDescent="0.3">
      <c r="A1297" s="19">
        <v>42403</v>
      </c>
      <c r="B1297" s="20">
        <v>14897.4</v>
      </c>
      <c r="C1297" s="20">
        <v>14947.8</v>
      </c>
      <c r="D1297" s="20">
        <v>14777.75</v>
      </c>
      <c r="E1297">
        <f t="shared" si="40"/>
        <v>50.399999999999636</v>
      </c>
      <c r="F1297" s="15">
        <f t="shared" si="41"/>
        <v>5.2186457899124636E-3</v>
      </c>
    </row>
    <row r="1298" spans="1:6" x14ac:dyDescent="0.3">
      <c r="A1298" s="26">
        <v>42402</v>
      </c>
      <c r="B1298" s="27">
        <v>15353.6</v>
      </c>
      <c r="C1298" s="27">
        <v>15463.45</v>
      </c>
      <c r="D1298" s="27">
        <v>15018.85</v>
      </c>
      <c r="E1298">
        <f t="shared" si="40"/>
        <v>109.85000000000036</v>
      </c>
      <c r="F1298" s="15">
        <f t="shared" si="41"/>
        <v>4.1034876429065417E-3</v>
      </c>
    </row>
    <row r="1299" spans="1:6" x14ac:dyDescent="0.3">
      <c r="A1299" s="19">
        <v>42401</v>
      </c>
      <c r="B1299" s="20">
        <v>15547.75</v>
      </c>
      <c r="C1299" s="20">
        <v>15565.5</v>
      </c>
      <c r="D1299" s="20">
        <v>15281.35</v>
      </c>
      <c r="E1299">
        <f t="shared" si="40"/>
        <v>17.75</v>
      </c>
      <c r="F1299" s="15">
        <f t="shared" si="41"/>
        <v>1.4283213838700409E-2</v>
      </c>
    </row>
    <row r="1300" spans="1:6" x14ac:dyDescent="0.3">
      <c r="A1300" s="26">
        <v>42398</v>
      </c>
      <c r="B1300" s="27">
        <v>15140.15</v>
      </c>
      <c r="C1300" s="27">
        <v>15554.9</v>
      </c>
      <c r="D1300" s="27">
        <v>15136.85</v>
      </c>
      <c r="E1300">
        <f t="shared" si="40"/>
        <v>414.75</v>
      </c>
      <c r="F1300" s="15">
        <f t="shared" si="41"/>
        <v>1.3404369426219816E-2</v>
      </c>
    </row>
    <row r="1301" spans="1:6" x14ac:dyDescent="0.3">
      <c r="A1301" s="19">
        <v>42397</v>
      </c>
      <c r="B1301" s="20">
        <v>15569.55</v>
      </c>
      <c r="C1301" s="20">
        <v>15572.2</v>
      </c>
      <c r="D1301" s="20">
        <v>15349.75</v>
      </c>
      <c r="E1301">
        <f t="shared" si="40"/>
        <v>2.6500000000014552</v>
      </c>
      <c r="F1301" s="15">
        <f t="shared" si="41"/>
        <v>9.0105058664152716E-4</v>
      </c>
    </row>
    <row r="1302" spans="1:6" x14ac:dyDescent="0.3">
      <c r="A1302" s="26">
        <v>42396</v>
      </c>
      <c r="B1302" s="27">
        <v>15648.4</v>
      </c>
      <c r="C1302" s="27">
        <v>15673.95</v>
      </c>
      <c r="D1302" s="27">
        <v>15442.2</v>
      </c>
      <c r="E1302">
        <f t="shared" si="40"/>
        <v>25.550000000001091</v>
      </c>
      <c r="F1302" s="15">
        <f t="shared" si="41"/>
        <v>1.3148656411565943E-3</v>
      </c>
    </row>
    <row r="1303" spans="1:6" x14ac:dyDescent="0.3">
      <c r="A1303" s="19">
        <v>42394</v>
      </c>
      <c r="B1303" s="20">
        <v>15667</v>
      </c>
      <c r="C1303" s="20">
        <v>15682.65</v>
      </c>
      <c r="D1303" s="20">
        <v>15495.1</v>
      </c>
      <c r="E1303">
        <f t="shared" si="40"/>
        <v>15.649999999999636</v>
      </c>
      <c r="F1303" s="15">
        <f t="shared" si="41"/>
        <v>8.086670598931759E-3</v>
      </c>
    </row>
    <row r="1304" spans="1:6" x14ac:dyDescent="0.3">
      <c r="A1304" s="26">
        <v>42391</v>
      </c>
      <c r="B1304" s="27">
        <v>15343.15</v>
      </c>
      <c r="C1304" s="27">
        <v>15575.65</v>
      </c>
      <c r="D1304" s="27">
        <v>15274.9</v>
      </c>
      <c r="E1304">
        <f t="shared" si="40"/>
        <v>232.5</v>
      </c>
      <c r="F1304" s="15">
        <f t="shared" si="41"/>
        <v>1.5361282563011313E-2</v>
      </c>
    </row>
    <row r="1305" spans="1:6" x14ac:dyDescent="0.3">
      <c r="A1305" s="19">
        <v>42390</v>
      </c>
      <c r="B1305" s="20">
        <v>15132.2</v>
      </c>
      <c r="C1305" s="20">
        <v>15364.6</v>
      </c>
      <c r="D1305" s="20">
        <v>14918.15</v>
      </c>
      <c r="E1305">
        <f t="shared" si="40"/>
        <v>232.39999999999964</v>
      </c>
      <c r="F1305" s="15">
        <f t="shared" si="41"/>
        <v>2.3451973837112797E-2</v>
      </c>
    </row>
    <row r="1306" spans="1:6" x14ac:dyDescent="0.3">
      <c r="A1306" s="26">
        <v>42389</v>
      </c>
      <c r="B1306" s="27">
        <v>15059.5</v>
      </c>
      <c r="C1306" s="27">
        <v>15533.45</v>
      </c>
      <c r="D1306" s="27">
        <v>14754.65</v>
      </c>
      <c r="E1306">
        <f t="shared" si="40"/>
        <v>473.95000000000073</v>
      </c>
      <c r="F1306" s="15">
        <f t="shared" si="41"/>
        <v>2.4040963096757136E-2</v>
      </c>
    </row>
    <row r="1307" spans="1:6" x14ac:dyDescent="0.3">
      <c r="A1307" s="19">
        <v>42388</v>
      </c>
      <c r="B1307" s="20">
        <v>15086.75</v>
      </c>
      <c r="C1307" s="20">
        <v>15338.2</v>
      </c>
      <c r="D1307" s="20">
        <v>15086.75</v>
      </c>
      <c r="E1307">
        <f t="shared" si="40"/>
        <v>251.45000000000073</v>
      </c>
      <c r="F1307" s="15">
        <f t="shared" si="41"/>
        <v>1.1758829425263091E-2</v>
      </c>
    </row>
    <row r="1308" spans="1:6" x14ac:dyDescent="0.3">
      <c r="A1308" s="26">
        <v>42387</v>
      </c>
      <c r="B1308" s="27">
        <v>15165.2</v>
      </c>
      <c r="C1308" s="27">
        <v>15270.4</v>
      </c>
      <c r="D1308" s="27">
        <v>14956.95</v>
      </c>
      <c r="E1308">
        <f t="shared" si="40"/>
        <v>105.19999999999891</v>
      </c>
      <c r="F1308" s="15">
        <f t="shared" si="41"/>
        <v>4.290464957735456E-3</v>
      </c>
    </row>
    <row r="1309" spans="1:6" x14ac:dyDescent="0.3">
      <c r="A1309" s="19">
        <v>42384</v>
      </c>
      <c r="B1309" s="20">
        <v>15621.85</v>
      </c>
      <c r="C1309" s="20">
        <v>15650.7</v>
      </c>
      <c r="D1309" s="20">
        <v>15154.35</v>
      </c>
      <c r="E1309">
        <f t="shared" si="40"/>
        <v>28.850000000000364</v>
      </c>
      <c r="F1309" s="15">
        <f t="shared" si="41"/>
        <v>7.0442157044856464E-3</v>
      </c>
    </row>
    <row r="1310" spans="1:6" x14ac:dyDescent="0.3">
      <c r="A1310" s="26">
        <v>42383</v>
      </c>
      <c r="B1310" s="27">
        <v>15612.1</v>
      </c>
      <c r="C1310" s="27">
        <v>15803.2</v>
      </c>
      <c r="D1310" s="27">
        <v>15453.4</v>
      </c>
      <c r="E1310">
        <f t="shared" si="40"/>
        <v>191.10000000000036</v>
      </c>
      <c r="F1310" s="15">
        <f t="shared" si="41"/>
        <v>9.8610361192418439E-3</v>
      </c>
    </row>
    <row r="1311" spans="1:6" x14ac:dyDescent="0.3">
      <c r="A1311" s="19">
        <v>42382</v>
      </c>
      <c r="B1311" s="20">
        <v>15835.05</v>
      </c>
      <c r="C1311" s="20">
        <v>15956.25</v>
      </c>
      <c r="D1311" s="20">
        <v>15532.25</v>
      </c>
      <c r="E1311">
        <f t="shared" si="40"/>
        <v>121.20000000000073</v>
      </c>
      <c r="F1311" s="15">
        <f t="shared" si="41"/>
        <v>3.7685629710703943E-3</v>
      </c>
    </row>
    <row r="1312" spans="1:6" x14ac:dyDescent="0.3">
      <c r="A1312" s="26">
        <v>42381</v>
      </c>
      <c r="B1312" s="27">
        <v>16080.4</v>
      </c>
      <c r="C1312" s="27">
        <v>16080.4</v>
      </c>
      <c r="D1312" s="27">
        <v>15699.4</v>
      </c>
      <c r="E1312">
        <f t="shared" si="40"/>
        <v>0</v>
      </c>
      <c r="F1312" s="15">
        <f t="shared" si="41"/>
        <v>5.5619702047368276E-3</v>
      </c>
    </row>
    <row r="1313" spans="1:6" x14ac:dyDescent="0.3">
      <c r="A1313" s="19">
        <v>42380</v>
      </c>
      <c r="B1313" s="20">
        <v>15979.05</v>
      </c>
      <c r="C1313" s="20">
        <v>16156.8</v>
      </c>
      <c r="D1313" s="20">
        <v>15840.6</v>
      </c>
      <c r="E1313">
        <f t="shared" si="40"/>
        <v>177.75</v>
      </c>
      <c r="F1313" s="15">
        <f t="shared" si="41"/>
        <v>8.4085303122327423E-3</v>
      </c>
    </row>
    <row r="1314" spans="1:6" x14ac:dyDescent="0.3">
      <c r="A1314" s="26">
        <v>42377</v>
      </c>
      <c r="B1314" s="27">
        <v>16135.4</v>
      </c>
      <c r="C1314" s="27">
        <v>16229</v>
      </c>
      <c r="D1314" s="27">
        <v>16104.1</v>
      </c>
      <c r="E1314">
        <f t="shared" si="40"/>
        <v>93.600000000000364</v>
      </c>
      <c r="F1314" s="15">
        <f t="shared" si="41"/>
        <v>2.8788396061895163E-3</v>
      </c>
    </row>
    <row r="1315" spans="1:6" x14ac:dyDescent="0.3">
      <c r="A1315" s="19">
        <v>42376</v>
      </c>
      <c r="B1315" s="20">
        <v>16256.55</v>
      </c>
      <c r="C1315" s="20">
        <v>16256.55</v>
      </c>
      <c r="D1315" s="20">
        <v>16049.75</v>
      </c>
      <c r="E1315">
        <f t="shared" si="40"/>
        <v>0</v>
      </c>
      <c r="F1315" s="15">
        <f t="shared" si="41"/>
        <v>3.3170861745665824E-3</v>
      </c>
    </row>
    <row r="1316" spans="1:6" x14ac:dyDescent="0.3">
      <c r="A1316" s="26">
        <v>42375</v>
      </c>
      <c r="B1316" s="27">
        <v>16505.45</v>
      </c>
      <c r="C1316" s="27">
        <v>16614.95</v>
      </c>
      <c r="D1316" s="27">
        <v>16377.65</v>
      </c>
      <c r="E1316">
        <f t="shared" si="40"/>
        <v>109.5</v>
      </c>
      <c r="F1316" s="15">
        <f t="shared" si="41"/>
        <v>3.8328614194649145E-3</v>
      </c>
    </row>
    <row r="1317" spans="1:6" x14ac:dyDescent="0.3">
      <c r="A1317" s="19">
        <v>42374</v>
      </c>
      <c r="B1317" s="20">
        <v>16652.05</v>
      </c>
      <c r="C1317" s="20">
        <v>16670.2</v>
      </c>
      <c r="D1317" s="20">
        <v>16474.849999999999</v>
      </c>
      <c r="E1317">
        <f t="shared" si="40"/>
        <v>18.150000000001455</v>
      </c>
      <c r="F1317" s="15">
        <f t="shared" si="41"/>
        <v>5.348822816929232E-4</v>
      </c>
    </row>
    <row r="1318" spans="1:6" x14ac:dyDescent="0.3">
      <c r="A1318" s="26">
        <v>42373</v>
      </c>
      <c r="B1318" s="27">
        <v>16966.349999999999</v>
      </c>
      <c r="C1318" s="27">
        <v>16966.349999999999</v>
      </c>
      <c r="D1318" s="27">
        <v>16575.45</v>
      </c>
      <c r="E1318">
        <f t="shared" si="40"/>
        <v>0</v>
      </c>
      <c r="F1318" s="15">
        <f t="shared" si="41"/>
        <v>3.9849402037502061E-3</v>
      </c>
    </row>
    <row r="1319" spans="1:6" x14ac:dyDescent="0.3">
      <c r="A1319" s="19">
        <v>42370</v>
      </c>
      <c r="B1319" s="20">
        <v>16932.5</v>
      </c>
      <c r="C1319" s="20">
        <v>17067.45</v>
      </c>
      <c r="D1319" s="20">
        <v>16824.05</v>
      </c>
      <c r="E1319">
        <f t="shared" si="40"/>
        <v>134.95000000000073</v>
      </c>
      <c r="F1319" s="15">
        <f t="shared" si="41"/>
        <v>5.6499596537017052E-3</v>
      </c>
    </row>
    <row r="1320" spans="1:6" x14ac:dyDescent="0.3">
      <c r="A1320" s="26">
        <v>42369</v>
      </c>
      <c r="B1320" s="27">
        <v>16916.05</v>
      </c>
      <c r="C1320" s="27">
        <v>16972.25</v>
      </c>
      <c r="D1320" s="27">
        <v>16896.650000000001</v>
      </c>
      <c r="E1320">
        <f t="shared" si="40"/>
        <v>56.200000000000728</v>
      </c>
      <c r="F1320" s="15">
        <f t="shared" si="41"/>
        <v>2.0591263421091337E-3</v>
      </c>
    </row>
    <row r="1321" spans="1:6" x14ac:dyDescent="0.3">
      <c r="A1321" s="19">
        <v>42368</v>
      </c>
      <c r="B1321" s="20">
        <v>16997.5</v>
      </c>
      <c r="C1321" s="20">
        <v>17011.3</v>
      </c>
      <c r="D1321" s="20">
        <v>16889.05</v>
      </c>
      <c r="E1321">
        <f t="shared" si="40"/>
        <v>13.799999999999272</v>
      </c>
      <c r="F1321" s="15">
        <f t="shared" si="41"/>
        <v>2.0911450822036128E-3</v>
      </c>
    </row>
    <row r="1322" spans="1:6" x14ac:dyDescent="0.3">
      <c r="A1322" s="26">
        <v>42367</v>
      </c>
      <c r="B1322" s="27">
        <v>16988.3</v>
      </c>
      <c r="C1322" s="27">
        <v>17045.55</v>
      </c>
      <c r="D1322" s="27">
        <v>16921.150000000001</v>
      </c>
      <c r="E1322">
        <f t="shared" si="40"/>
        <v>57.25</v>
      </c>
      <c r="F1322" s="15">
        <f t="shared" si="41"/>
        <v>6.9122029993943781E-3</v>
      </c>
    </row>
    <row r="1323" spans="1:6" x14ac:dyDescent="0.3">
      <c r="A1323" s="19">
        <v>42366</v>
      </c>
      <c r="B1323" s="20">
        <v>16843.400000000001</v>
      </c>
      <c r="C1323" s="20">
        <v>17019</v>
      </c>
      <c r="D1323" s="20">
        <v>16843.400000000001</v>
      </c>
      <c r="E1323">
        <f t="shared" si="40"/>
        <v>175.59999999999854</v>
      </c>
      <c r="F1323" s="15">
        <f t="shared" si="41"/>
        <v>5.5606591854999382E-3</v>
      </c>
    </row>
    <row r="1324" spans="1:6" x14ac:dyDescent="0.3">
      <c r="A1324" s="26">
        <v>42362</v>
      </c>
      <c r="B1324" s="27">
        <v>16926.95</v>
      </c>
      <c r="C1324" s="27">
        <v>16939.599999999999</v>
      </c>
      <c r="D1324" s="27">
        <v>16756.900000000001</v>
      </c>
      <c r="E1324">
        <f t="shared" si="40"/>
        <v>12.649999999997817</v>
      </c>
      <c r="F1324" s="15">
        <f t="shared" si="41"/>
        <v>2.895411611952471E-3</v>
      </c>
    </row>
    <row r="1325" spans="1:6" x14ac:dyDescent="0.3">
      <c r="A1325" s="19">
        <v>42361</v>
      </c>
      <c r="B1325" s="20">
        <v>16828.349999999999</v>
      </c>
      <c r="C1325" s="20">
        <v>16913.150000000001</v>
      </c>
      <c r="D1325" s="20">
        <v>16812.5</v>
      </c>
      <c r="E1325">
        <f t="shared" si="40"/>
        <v>84.80000000000291</v>
      </c>
      <c r="F1325" s="15">
        <f t="shared" si="41"/>
        <v>6.5494000844700312E-3</v>
      </c>
    </row>
    <row r="1326" spans="1:6" x14ac:dyDescent="0.3">
      <c r="A1326" s="26">
        <v>42360</v>
      </c>
      <c r="B1326" s="27">
        <v>16810.7</v>
      </c>
      <c r="C1326" s="27">
        <v>16946.099999999999</v>
      </c>
      <c r="D1326" s="27">
        <v>16704.150000000001</v>
      </c>
      <c r="E1326">
        <f t="shared" si="40"/>
        <v>135.39999999999782</v>
      </c>
      <c r="F1326" s="15">
        <f t="shared" si="41"/>
        <v>1.1769739776055386E-2</v>
      </c>
    </row>
    <row r="1327" spans="1:6" x14ac:dyDescent="0.3">
      <c r="A1327" s="19">
        <v>42359</v>
      </c>
      <c r="B1327" s="20">
        <v>16593.400000000001</v>
      </c>
      <c r="C1327" s="20">
        <v>16848.599999999999</v>
      </c>
      <c r="D1327" s="20">
        <v>16580.650000000001</v>
      </c>
      <c r="E1327">
        <f t="shared" si="40"/>
        <v>255.19999999999709</v>
      </c>
      <c r="F1327" s="15">
        <f t="shared" si="41"/>
        <v>8.1776015359356045E-3</v>
      </c>
    </row>
    <row r="1328" spans="1:6" x14ac:dyDescent="0.3">
      <c r="A1328" s="26">
        <v>42356</v>
      </c>
      <c r="B1328" s="27">
        <v>16719.45</v>
      </c>
      <c r="C1328" s="27">
        <v>16737.7</v>
      </c>
      <c r="D1328" s="27">
        <v>16572.75</v>
      </c>
      <c r="E1328">
        <f t="shared" si="40"/>
        <v>18.25</v>
      </c>
      <c r="F1328" s="15">
        <f t="shared" si="41"/>
        <v>2.5742260110571988E-3</v>
      </c>
    </row>
    <row r="1329" spans="1:6" x14ac:dyDescent="0.3">
      <c r="A1329" s="19">
        <v>42355</v>
      </c>
      <c r="B1329" s="20">
        <v>16704.05</v>
      </c>
      <c r="C1329" s="20">
        <v>16771.8</v>
      </c>
      <c r="D1329" s="20">
        <v>16544.650000000001</v>
      </c>
      <c r="E1329">
        <f t="shared" si="40"/>
        <v>67.75</v>
      </c>
      <c r="F1329" s="15">
        <f t="shared" si="41"/>
        <v>7.3992529381396782E-3</v>
      </c>
    </row>
    <row r="1330" spans="1:6" x14ac:dyDescent="0.3">
      <c r="A1330" s="26">
        <v>42354</v>
      </c>
      <c r="B1330" s="27">
        <v>16464.5</v>
      </c>
      <c r="C1330" s="27">
        <v>16640.400000000001</v>
      </c>
      <c r="D1330" s="27">
        <v>16363.9</v>
      </c>
      <c r="E1330">
        <f t="shared" si="40"/>
        <v>175.90000000000146</v>
      </c>
      <c r="F1330" s="15">
        <f t="shared" si="41"/>
        <v>7.9150183419154085E-3</v>
      </c>
    </row>
    <row r="1331" spans="1:6" x14ac:dyDescent="0.3">
      <c r="A1331" s="19">
        <v>42353</v>
      </c>
      <c r="B1331" s="20">
        <v>16342.35</v>
      </c>
      <c r="C1331" s="20">
        <v>16425.150000000001</v>
      </c>
      <c r="D1331" s="20">
        <v>16188.05</v>
      </c>
      <c r="E1331">
        <f t="shared" si="40"/>
        <v>82.800000000001091</v>
      </c>
      <c r="F1331" s="15">
        <f t="shared" si="41"/>
        <v>9.5991339962004391E-3</v>
      </c>
    </row>
    <row r="1332" spans="1:6" x14ac:dyDescent="0.3">
      <c r="A1332" s="26">
        <v>42352</v>
      </c>
      <c r="B1332" s="27">
        <v>16212.4</v>
      </c>
      <c r="C1332" s="27">
        <v>16440.849999999999</v>
      </c>
      <c r="D1332" s="27">
        <v>16205.8</v>
      </c>
      <c r="E1332">
        <f t="shared" si="40"/>
        <v>228.44999999999891</v>
      </c>
      <c r="F1332" s="15">
        <f t="shared" si="41"/>
        <v>7.0382387091190001E-3</v>
      </c>
    </row>
    <row r="1333" spans="1:6" x14ac:dyDescent="0.3">
      <c r="A1333" s="19">
        <v>42349</v>
      </c>
      <c r="B1333" s="20">
        <v>16751.349999999999</v>
      </c>
      <c r="C1333" s="20">
        <v>16758.7</v>
      </c>
      <c r="D1333" s="20">
        <v>16260.1</v>
      </c>
      <c r="E1333">
        <f t="shared" si="40"/>
        <v>7.3500000000021828</v>
      </c>
      <c r="F1333" s="15">
        <f t="shared" si="41"/>
        <v>1.6589607838440412E-3</v>
      </c>
    </row>
    <row r="1334" spans="1:6" x14ac:dyDescent="0.3">
      <c r="A1334" s="26">
        <v>42348</v>
      </c>
      <c r="B1334" s="27">
        <v>16697.2</v>
      </c>
      <c r="C1334" s="27">
        <v>16745.25</v>
      </c>
      <c r="D1334" s="27">
        <v>16573.150000000001</v>
      </c>
      <c r="E1334">
        <f t="shared" si="40"/>
        <v>48.049999999999272</v>
      </c>
      <c r="F1334" s="15">
        <f t="shared" si="41"/>
        <v>4.6085973458057693E-3</v>
      </c>
    </row>
    <row r="1335" spans="1:6" x14ac:dyDescent="0.3">
      <c r="A1335" s="19">
        <v>42347</v>
      </c>
      <c r="B1335" s="20">
        <v>16762.150000000001</v>
      </c>
      <c r="C1335" s="20">
        <v>16868.599999999999</v>
      </c>
      <c r="D1335" s="20">
        <v>16626.55</v>
      </c>
      <c r="E1335">
        <f t="shared" si="40"/>
        <v>106.44999999999709</v>
      </c>
      <c r="F1335" s="15">
        <f t="shared" si="41"/>
        <v>4.7620739372298817E-3</v>
      </c>
    </row>
    <row r="1336" spans="1:6" x14ac:dyDescent="0.3">
      <c r="A1336" s="26">
        <v>42346</v>
      </c>
      <c r="B1336" s="27">
        <v>16888.650000000001</v>
      </c>
      <c r="C1336" s="27">
        <v>16943.05</v>
      </c>
      <c r="D1336" s="27">
        <v>16783.650000000001</v>
      </c>
      <c r="E1336">
        <f t="shared" si="40"/>
        <v>54.399999999997817</v>
      </c>
      <c r="F1336" s="15">
        <f t="shared" si="41"/>
        <v>2.0052297567280633E-3</v>
      </c>
    </row>
    <row r="1337" spans="1:6" x14ac:dyDescent="0.3">
      <c r="A1337" s="19">
        <v>42345</v>
      </c>
      <c r="B1337" s="20">
        <v>17018</v>
      </c>
      <c r="C1337" s="20">
        <v>17031.849999999999</v>
      </c>
      <c r="D1337" s="20">
        <v>16921.75</v>
      </c>
      <c r="E1337">
        <f t="shared" si="40"/>
        <v>13.849999999998545</v>
      </c>
      <c r="F1337" s="15">
        <f t="shared" si="41"/>
        <v>4.0712662666924986E-4</v>
      </c>
    </row>
    <row r="1338" spans="1:6" x14ac:dyDescent="0.3">
      <c r="A1338" s="26">
        <v>42342</v>
      </c>
      <c r="B1338" s="27">
        <v>17009.45</v>
      </c>
      <c r="C1338" s="27">
        <v>17009.45</v>
      </c>
      <c r="D1338" s="27">
        <v>16880.349999999999</v>
      </c>
      <c r="E1338">
        <f t="shared" si="40"/>
        <v>0</v>
      </c>
      <c r="F1338" s="15">
        <f t="shared" si="41"/>
        <v>2.3690321978317151E-3</v>
      </c>
    </row>
    <row r="1339" spans="1:6" x14ac:dyDescent="0.3">
      <c r="A1339" s="19">
        <v>42341</v>
      </c>
      <c r="B1339" s="20">
        <v>17137.8</v>
      </c>
      <c r="C1339" s="20">
        <v>17219</v>
      </c>
      <c r="D1339" s="20">
        <v>17080.25</v>
      </c>
      <c r="E1339">
        <f t="shared" si="40"/>
        <v>81.200000000000728</v>
      </c>
      <c r="F1339" s="15">
        <f t="shared" si="41"/>
        <v>2.7180839942372555E-3</v>
      </c>
    </row>
    <row r="1340" spans="1:6" x14ac:dyDescent="0.3">
      <c r="A1340" s="26">
        <v>42340</v>
      </c>
      <c r="B1340" s="27">
        <v>17457.150000000001</v>
      </c>
      <c r="C1340" s="27">
        <v>17470.849999999999</v>
      </c>
      <c r="D1340" s="27">
        <v>17164</v>
      </c>
      <c r="E1340">
        <f t="shared" si="40"/>
        <v>13.69999999999709</v>
      </c>
      <c r="F1340" s="15">
        <f t="shared" si="41"/>
        <v>1.5008521059188514E-3</v>
      </c>
    </row>
    <row r="1341" spans="1:6" x14ac:dyDescent="0.3">
      <c r="A1341" s="19">
        <v>42339</v>
      </c>
      <c r="B1341" s="20">
        <v>17456.75</v>
      </c>
      <c r="C1341" s="20">
        <v>17495.45</v>
      </c>
      <c r="D1341" s="20">
        <v>17353.849999999999</v>
      </c>
      <c r="E1341">
        <f t="shared" si="40"/>
        <v>38.700000000000728</v>
      </c>
      <c r="F1341" s="15">
        <f t="shared" si="41"/>
        <v>5.7913331891268089E-3</v>
      </c>
    </row>
    <row r="1342" spans="1:6" x14ac:dyDescent="0.3">
      <c r="A1342" s="26">
        <v>42338</v>
      </c>
      <c r="B1342" s="27">
        <v>17336.25</v>
      </c>
      <c r="C1342" s="27">
        <v>17498.349999999999</v>
      </c>
      <c r="D1342" s="27">
        <v>17336.25</v>
      </c>
      <c r="E1342">
        <f t="shared" si="40"/>
        <v>162.09999999999854</v>
      </c>
      <c r="F1342" s="15">
        <f t="shared" si="41"/>
        <v>1.3762635125649283E-2</v>
      </c>
    </row>
    <row r="1343" spans="1:6" x14ac:dyDescent="0.3">
      <c r="A1343" s="19">
        <v>42335</v>
      </c>
      <c r="B1343" s="20">
        <v>17095.2</v>
      </c>
      <c r="C1343" s="20">
        <v>17403.650000000001</v>
      </c>
      <c r="D1343" s="20">
        <v>17049.55</v>
      </c>
      <c r="E1343">
        <f t="shared" si="40"/>
        <v>308.45000000000073</v>
      </c>
      <c r="F1343" s="15">
        <f t="shared" si="41"/>
        <v>1.2705878197807911E-2</v>
      </c>
    </row>
    <row r="1344" spans="1:6" x14ac:dyDescent="0.3">
      <c r="A1344" s="26">
        <v>42334</v>
      </c>
      <c r="B1344" s="27">
        <v>16988.2</v>
      </c>
      <c r="C1344" s="27">
        <v>17111.45</v>
      </c>
      <c r="D1344" s="27">
        <v>16972.599999999999</v>
      </c>
      <c r="E1344">
        <f t="shared" si="40"/>
        <v>123.25</v>
      </c>
      <c r="F1344" s="15">
        <f t="shared" si="41"/>
        <v>6.4304334664680796E-3</v>
      </c>
    </row>
    <row r="1345" spans="1:6" x14ac:dyDescent="0.3">
      <c r="A1345" s="19">
        <v>42332</v>
      </c>
      <c r="B1345" s="20">
        <v>17012.849999999999</v>
      </c>
      <c r="C1345" s="20">
        <v>17108.400000000001</v>
      </c>
      <c r="D1345" s="20">
        <v>16964.900000000001</v>
      </c>
      <c r="E1345">
        <f t="shared" si="40"/>
        <v>95.55000000000291</v>
      </c>
      <c r="F1345" s="15">
        <f t="shared" si="41"/>
        <v>2.9687066485594971E-3</v>
      </c>
    </row>
    <row r="1346" spans="1:6" x14ac:dyDescent="0.3">
      <c r="A1346" s="26">
        <v>42331</v>
      </c>
      <c r="B1346" s="27">
        <v>17120.25</v>
      </c>
      <c r="C1346" s="27">
        <v>17126.349999999999</v>
      </c>
      <c r="D1346" s="27">
        <v>16969.349999999999</v>
      </c>
      <c r="E1346">
        <f t="shared" ref="E1346:E1409" si="42">C1346-B1346</f>
        <v>6.0999999999985448</v>
      </c>
      <c r="F1346" s="15">
        <f t="shared" si="41"/>
        <v>7.2329888913038572E-3</v>
      </c>
    </row>
    <row r="1347" spans="1:6" x14ac:dyDescent="0.3">
      <c r="A1347" s="19">
        <v>42328</v>
      </c>
      <c r="B1347" s="20">
        <v>17022.7</v>
      </c>
      <c r="C1347" s="20">
        <v>17262.849999999999</v>
      </c>
      <c r="D1347" s="20">
        <v>16931.3</v>
      </c>
      <c r="E1347">
        <f t="shared" si="42"/>
        <v>240.14999999999782</v>
      </c>
      <c r="F1347" s="15">
        <f t="shared" ref="F1347:F1410" si="43">((SUM(E1347:E1348)/2)/B1348)</f>
        <v>1.1984820899001668E-2</v>
      </c>
    </row>
    <row r="1348" spans="1:6" x14ac:dyDescent="0.3">
      <c r="A1348" s="26">
        <v>42327</v>
      </c>
      <c r="B1348" s="27">
        <v>16944.349999999999</v>
      </c>
      <c r="C1348" s="27">
        <v>17110.349999999999</v>
      </c>
      <c r="D1348" s="27">
        <v>16874.7</v>
      </c>
      <c r="E1348">
        <f t="shared" si="42"/>
        <v>166</v>
      </c>
      <c r="F1348" s="15">
        <f t="shared" si="43"/>
        <v>7.1249466651859342E-3</v>
      </c>
    </row>
    <row r="1349" spans="1:6" x14ac:dyDescent="0.3">
      <c r="A1349" s="19">
        <v>42326</v>
      </c>
      <c r="B1349" s="20">
        <v>17108.900000000001</v>
      </c>
      <c r="C1349" s="20">
        <v>17186.7</v>
      </c>
      <c r="D1349" s="20">
        <v>16787.55</v>
      </c>
      <c r="E1349">
        <f t="shared" si="42"/>
        <v>77.799999999999272</v>
      </c>
      <c r="F1349" s="15">
        <f t="shared" si="43"/>
        <v>2.2482235277458892E-3</v>
      </c>
    </row>
    <row r="1350" spans="1:6" x14ac:dyDescent="0.3">
      <c r="A1350" s="26">
        <v>42325</v>
      </c>
      <c r="B1350" s="27">
        <v>17302.55</v>
      </c>
      <c r="C1350" s="27">
        <v>17302.55</v>
      </c>
      <c r="D1350" s="27">
        <v>17028.2</v>
      </c>
      <c r="E1350">
        <f t="shared" si="42"/>
        <v>0</v>
      </c>
      <c r="F1350" s="15">
        <f t="shared" si="43"/>
        <v>1.033222463444031E-2</v>
      </c>
    </row>
    <row r="1351" spans="1:6" x14ac:dyDescent="0.3">
      <c r="A1351" s="19">
        <v>42324</v>
      </c>
      <c r="B1351" s="20">
        <v>16881.650000000001</v>
      </c>
      <c r="C1351" s="20">
        <v>17230.5</v>
      </c>
      <c r="D1351" s="20">
        <v>16855.5</v>
      </c>
      <c r="E1351">
        <f t="shared" si="42"/>
        <v>348.84999999999854</v>
      </c>
      <c r="F1351" s="15">
        <f t="shared" si="43"/>
        <v>1.4323233883762205E-2</v>
      </c>
    </row>
    <row r="1352" spans="1:6" x14ac:dyDescent="0.3">
      <c r="A1352" s="26">
        <v>42321</v>
      </c>
      <c r="B1352" s="27">
        <v>16829.3</v>
      </c>
      <c r="C1352" s="27">
        <v>16962.55</v>
      </c>
      <c r="D1352" s="27">
        <v>16741.8</v>
      </c>
      <c r="E1352">
        <f t="shared" si="42"/>
        <v>133.25</v>
      </c>
      <c r="F1352" s="15">
        <f t="shared" si="43"/>
        <v>3.9572938940365884E-3</v>
      </c>
    </row>
    <row r="1353" spans="1:6" x14ac:dyDescent="0.3">
      <c r="A1353" s="19">
        <v>42319</v>
      </c>
      <c r="B1353" s="20">
        <v>16836</v>
      </c>
      <c r="C1353" s="20">
        <v>16836</v>
      </c>
      <c r="D1353" s="20">
        <v>16836</v>
      </c>
      <c r="E1353">
        <f t="shared" si="42"/>
        <v>0</v>
      </c>
      <c r="F1353" s="15">
        <f t="shared" si="43"/>
        <v>4.5012784696244652E-3</v>
      </c>
    </row>
    <row r="1354" spans="1:6" x14ac:dyDescent="0.3">
      <c r="A1354" s="26">
        <v>42318</v>
      </c>
      <c r="B1354" s="27">
        <v>16895.2</v>
      </c>
      <c r="C1354" s="27">
        <v>17047.3</v>
      </c>
      <c r="D1354" s="27">
        <v>16805.05</v>
      </c>
      <c r="E1354">
        <f t="shared" si="42"/>
        <v>152.09999999999854</v>
      </c>
      <c r="F1354" s="15">
        <f t="shared" si="43"/>
        <v>1.6594771986872883E-2</v>
      </c>
    </row>
    <row r="1355" spans="1:6" x14ac:dyDescent="0.3">
      <c r="A1355" s="19">
        <v>42317</v>
      </c>
      <c r="B1355" s="20">
        <v>16667.900000000001</v>
      </c>
      <c r="C1355" s="20">
        <v>17069</v>
      </c>
      <c r="D1355" s="20">
        <v>16587.25</v>
      </c>
      <c r="E1355">
        <f t="shared" si="42"/>
        <v>401.09999999999854</v>
      </c>
      <c r="F1355" s="15">
        <f t="shared" si="43"/>
        <v>1.5929541845556582E-2</v>
      </c>
    </row>
    <row r="1356" spans="1:6" x14ac:dyDescent="0.3">
      <c r="A1356" s="26">
        <v>42314</v>
      </c>
      <c r="B1356" s="27">
        <v>17003</v>
      </c>
      <c r="C1356" s="27">
        <v>17143.599999999999</v>
      </c>
      <c r="D1356" s="27">
        <v>16911.599999999999</v>
      </c>
      <c r="E1356">
        <f t="shared" si="42"/>
        <v>140.59999999999854</v>
      </c>
      <c r="F1356" s="15">
        <f t="shared" si="43"/>
        <v>4.0951973180243595E-3</v>
      </c>
    </row>
    <row r="1357" spans="1:6" x14ac:dyDescent="0.3">
      <c r="A1357" s="19">
        <v>42313</v>
      </c>
      <c r="B1357" s="20">
        <v>17166.45</v>
      </c>
      <c r="C1357" s="20">
        <v>17166.45</v>
      </c>
      <c r="D1357" s="20">
        <v>16957.349999999999</v>
      </c>
      <c r="E1357">
        <f t="shared" si="42"/>
        <v>0</v>
      </c>
      <c r="F1357" s="15">
        <f t="shared" si="43"/>
        <v>0</v>
      </c>
    </row>
    <row r="1358" spans="1:6" x14ac:dyDescent="0.3">
      <c r="A1358" s="26">
        <v>42312</v>
      </c>
      <c r="B1358" s="27">
        <v>17449</v>
      </c>
      <c r="C1358" s="27">
        <v>17449</v>
      </c>
      <c r="D1358" s="27">
        <v>17175.650000000001</v>
      </c>
      <c r="E1358">
        <f t="shared" si="42"/>
        <v>0</v>
      </c>
      <c r="F1358" s="15">
        <f t="shared" si="43"/>
        <v>8.5166174404268996E-4</v>
      </c>
    </row>
    <row r="1359" spans="1:6" x14ac:dyDescent="0.3">
      <c r="A1359" s="19">
        <v>42311</v>
      </c>
      <c r="B1359" s="20">
        <v>17436.5</v>
      </c>
      <c r="C1359" s="20">
        <v>17466.2</v>
      </c>
      <c r="D1359" s="20">
        <v>17265.05</v>
      </c>
      <c r="E1359">
        <f t="shared" si="42"/>
        <v>29.700000000000728</v>
      </c>
      <c r="F1359" s="15">
        <f t="shared" si="43"/>
        <v>1.4552097951468033E-3</v>
      </c>
    </row>
    <row r="1360" spans="1:6" x14ac:dyDescent="0.3">
      <c r="A1360" s="26">
        <v>42310</v>
      </c>
      <c r="B1360" s="27">
        <v>17351.45</v>
      </c>
      <c r="C1360" s="27">
        <v>17372.25</v>
      </c>
      <c r="D1360" s="27">
        <v>17208.95</v>
      </c>
      <c r="E1360">
        <f t="shared" si="42"/>
        <v>20.799999999999272</v>
      </c>
      <c r="F1360" s="15">
        <f t="shared" si="43"/>
        <v>4.9275647974769809E-3</v>
      </c>
    </row>
    <row r="1361" spans="1:6" x14ac:dyDescent="0.3">
      <c r="A1361" s="19">
        <v>42307</v>
      </c>
      <c r="B1361" s="20">
        <v>17249.900000000001</v>
      </c>
      <c r="C1361" s="20">
        <v>17399.099999999999</v>
      </c>
      <c r="D1361" s="20">
        <v>17170.349999999999</v>
      </c>
      <c r="E1361">
        <f t="shared" si="42"/>
        <v>149.19999999999709</v>
      </c>
      <c r="F1361" s="15">
        <f t="shared" si="43"/>
        <v>4.6295231303626659E-3</v>
      </c>
    </row>
    <row r="1362" spans="1:6" x14ac:dyDescent="0.3">
      <c r="A1362" s="26">
        <v>42306</v>
      </c>
      <c r="B1362" s="27">
        <v>17388.400000000001</v>
      </c>
      <c r="C1362" s="27">
        <v>17400.2</v>
      </c>
      <c r="D1362" s="27">
        <v>17178.849999999999</v>
      </c>
      <c r="E1362">
        <f t="shared" si="42"/>
        <v>11.799999999999272</v>
      </c>
      <c r="F1362" s="15">
        <f t="shared" si="43"/>
        <v>2.9819180356295562E-3</v>
      </c>
    </row>
    <row r="1363" spans="1:6" x14ac:dyDescent="0.3">
      <c r="A1363" s="19">
        <v>42305</v>
      </c>
      <c r="B1363" s="20">
        <v>17589.349999999999</v>
      </c>
      <c r="C1363" s="20">
        <v>17682.45</v>
      </c>
      <c r="D1363" s="20">
        <v>17281.400000000001</v>
      </c>
      <c r="E1363">
        <f t="shared" si="42"/>
        <v>93.100000000002183</v>
      </c>
      <c r="F1363" s="15">
        <f t="shared" si="43"/>
        <v>5.9193447003543145E-3</v>
      </c>
    </row>
    <row r="1364" spans="1:6" x14ac:dyDescent="0.3">
      <c r="A1364" s="26">
        <v>42304</v>
      </c>
      <c r="B1364" s="27">
        <v>17738.45</v>
      </c>
      <c r="C1364" s="27">
        <v>17855.349999999999</v>
      </c>
      <c r="D1364" s="27">
        <v>17738.45</v>
      </c>
      <c r="E1364">
        <f t="shared" si="42"/>
        <v>116.89999999999782</v>
      </c>
      <c r="F1364" s="15">
        <f t="shared" si="43"/>
        <v>3.2964259365066638E-3</v>
      </c>
    </row>
    <row r="1365" spans="1:6" x14ac:dyDescent="0.3">
      <c r="A1365" s="19">
        <v>42303</v>
      </c>
      <c r="B1365" s="20">
        <v>18027.099999999999</v>
      </c>
      <c r="C1365" s="20">
        <v>18029.05</v>
      </c>
      <c r="D1365" s="20">
        <v>17798.650000000001</v>
      </c>
      <c r="E1365">
        <f t="shared" si="42"/>
        <v>1.9500000000007276</v>
      </c>
      <c r="F1365" s="15">
        <f t="shared" si="43"/>
        <v>3.4350984756225797E-3</v>
      </c>
    </row>
    <row r="1366" spans="1:6" x14ac:dyDescent="0.3">
      <c r="A1366" s="26">
        <v>42300</v>
      </c>
      <c r="B1366" s="27">
        <v>17859.75</v>
      </c>
      <c r="C1366" s="27">
        <v>17980.5</v>
      </c>
      <c r="D1366" s="27">
        <v>17852.55</v>
      </c>
      <c r="E1366">
        <f t="shared" si="42"/>
        <v>120.75</v>
      </c>
      <c r="F1366" s="15">
        <f t="shared" si="43"/>
        <v>5.5558518177557317E-3</v>
      </c>
    </row>
    <row r="1367" spans="1:6" x14ac:dyDescent="0.3">
      <c r="A1367" s="19">
        <v>42298</v>
      </c>
      <c r="B1367" s="20">
        <v>17814.55</v>
      </c>
      <c r="C1367" s="20">
        <v>17891.75</v>
      </c>
      <c r="D1367" s="20">
        <v>17565.349999999999</v>
      </c>
      <c r="E1367">
        <f t="shared" si="42"/>
        <v>77.200000000000728</v>
      </c>
      <c r="F1367" s="15">
        <f t="shared" si="43"/>
        <v>4.8742830082410468E-3</v>
      </c>
    </row>
    <row r="1368" spans="1:6" x14ac:dyDescent="0.3">
      <c r="A1368" s="26">
        <v>42297</v>
      </c>
      <c r="B1368" s="27">
        <v>17843.650000000001</v>
      </c>
      <c r="C1368" s="27">
        <v>17940.400000000001</v>
      </c>
      <c r="D1368" s="27">
        <v>17755.650000000001</v>
      </c>
      <c r="E1368">
        <f t="shared" si="42"/>
        <v>96.75</v>
      </c>
      <c r="F1368" s="15">
        <f t="shared" si="43"/>
        <v>3.9080710040671849E-3</v>
      </c>
    </row>
    <row r="1369" spans="1:6" x14ac:dyDescent="0.3">
      <c r="A1369" s="19">
        <v>42296</v>
      </c>
      <c r="B1369" s="20">
        <v>17911.650000000001</v>
      </c>
      <c r="C1369" s="20">
        <v>17954.900000000001</v>
      </c>
      <c r="D1369" s="20">
        <v>17817.95</v>
      </c>
      <c r="E1369">
        <f t="shared" si="42"/>
        <v>43.25</v>
      </c>
      <c r="F1369" s="15">
        <f t="shared" si="43"/>
        <v>8.1772731124480982E-3</v>
      </c>
    </row>
    <row r="1370" spans="1:6" x14ac:dyDescent="0.3">
      <c r="A1370" s="26">
        <v>42293</v>
      </c>
      <c r="B1370" s="27">
        <v>17701.5</v>
      </c>
      <c r="C1370" s="27">
        <v>17947.75</v>
      </c>
      <c r="D1370" s="27">
        <v>17583.55</v>
      </c>
      <c r="E1370">
        <f t="shared" si="42"/>
        <v>246.25</v>
      </c>
      <c r="F1370" s="15">
        <f t="shared" si="43"/>
        <v>1.1204553394170223E-2</v>
      </c>
    </row>
    <row r="1371" spans="1:6" x14ac:dyDescent="0.3">
      <c r="A1371" s="19">
        <v>42292</v>
      </c>
      <c r="B1371" s="20">
        <v>17604.45</v>
      </c>
      <c r="C1371" s="20">
        <v>17752.7</v>
      </c>
      <c r="D1371" s="20">
        <v>17582.849999999999</v>
      </c>
      <c r="E1371">
        <f t="shared" si="42"/>
        <v>148.25</v>
      </c>
      <c r="F1371" s="15">
        <f t="shared" si="43"/>
        <v>8.4039993124390804E-3</v>
      </c>
    </row>
    <row r="1372" spans="1:6" x14ac:dyDescent="0.3">
      <c r="A1372" s="26">
        <v>42291</v>
      </c>
      <c r="B1372" s="27">
        <v>17453</v>
      </c>
      <c r="C1372" s="27">
        <v>17598.099999999999</v>
      </c>
      <c r="D1372" s="27">
        <v>17434.05</v>
      </c>
      <c r="E1372">
        <f t="shared" si="42"/>
        <v>145.09999999999854</v>
      </c>
      <c r="F1372" s="15">
        <f t="shared" si="43"/>
        <v>7.0391402437458978E-3</v>
      </c>
    </row>
    <row r="1373" spans="1:6" x14ac:dyDescent="0.3">
      <c r="A1373" s="19">
        <v>42290</v>
      </c>
      <c r="B1373" s="20">
        <v>17530.55</v>
      </c>
      <c r="C1373" s="20">
        <v>17632.25</v>
      </c>
      <c r="D1373" s="20">
        <v>17473.7</v>
      </c>
      <c r="E1373">
        <f t="shared" si="42"/>
        <v>101.70000000000073</v>
      </c>
      <c r="F1373" s="15">
        <f t="shared" si="43"/>
        <v>6.2037341434936309E-3</v>
      </c>
    </row>
    <row r="1374" spans="1:6" x14ac:dyDescent="0.3">
      <c r="A1374" s="26">
        <v>42289</v>
      </c>
      <c r="B1374" s="27">
        <v>17642.599999999999</v>
      </c>
      <c r="C1374" s="27">
        <v>17759.8</v>
      </c>
      <c r="D1374" s="27">
        <v>17546.95</v>
      </c>
      <c r="E1374">
        <f t="shared" si="42"/>
        <v>117.20000000000073</v>
      </c>
      <c r="F1374" s="15">
        <f t="shared" si="43"/>
        <v>6.4156708464660249E-3</v>
      </c>
    </row>
    <row r="1375" spans="1:6" x14ac:dyDescent="0.3">
      <c r="A1375" s="19">
        <v>42286</v>
      </c>
      <c r="B1375" s="20">
        <v>17640.400000000001</v>
      </c>
      <c r="C1375" s="20">
        <v>17749.55</v>
      </c>
      <c r="D1375" s="20">
        <v>17498.45</v>
      </c>
      <c r="E1375">
        <f t="shared" si="42"/>
        <v>109.14999999999782</v>
      </c>
      <c r="F1375" s="15">
        <f t="shared" si="43"/>
        <v>3.0968316702462378E-3</v>
      </c>
    </row>
    <row r="1376" spans="1:6" x14ac:dyDescent="0.3">
      <c r="A1376" s="26">
        <v>42285</v>
      </c>
      <c r="B1376" s="27">
        <v>17622.849999999999</v>
      </c>
      <c r="C1376" s="27">
        <v>17622.849999999999</v>
      </c>
      <c r="D1376" s="27">
        <v>17401.2</v>
      </c>
      <c r="E1376">
        <f t="shared" si="42"/>
        <v>0</v>
      </c>
      <c r="F1376" s="15">
        <f t="shared" si="43"/>
        <v>2.7606314891195924E-3</v>
      </c>
    </row>
    <row r="1377" spans="1:6" x14ac:dyDescent="0.3">
      <c r="A1377" s="19">
        <v>42284</v>
      </c>
      <c r="B1377" s="20">
        <v>17577.5</v>
      </c>
      <c r="C1377" s="20">
        <v>17674.55</v>
      </c>
      <c r="D1377" s="20">
        <v>17500.349999999999</v>
      </c>
      <c r="E1377">
        <f t="shared" si="42"/>
        <v>97.049999999999272</v>
      </c>
      <c r="F1377" s="15">
        <f t="shared" si="43"/>
        <v>2.8474922430383725E-3</v>
      </c>
    </row>
    <row r="1378" spans="1:6" x14ac:dyDescent="0.3">
      <c r="A1378" s="26">
        <v>42283</v>
      </c>
      <c r="B1378" s="27">
        <v>17822.7</v>
      </c>
      <c r="C1378" s="27">
        <v>17827.150000000001</v>
      </c>
      <c r="D1378" s="27">
        <v>17493.75</v>
      </c>
      <c r="E1378">
        <f t="shared" si="42"/>
        <v>4.4500000000007276</v>
      </c>
      <c r="F1378" s="15">
        <f t="shared" si="43"/>
        <v>9.5159020465017639E-3</v>
      </c>
    </row>
    <row r="1379" spans="1:6" x14ac:dyDescent="0.3">
      <c r="A1379" s="19">
        <v>42282</v>
      </c>
      <c r="B1379" s="20">
        <v>17373.55</v>
      </c>
      <c r="C1379" s="20">
        <v>17699.75</v>
      </c>
      <c r="D1379" s="20">
        <v>17362.7</v>
      </c>
      <c r="E1379">
        <f t="shared" si="42"/>
        <v>326.20000000000073</v>
      </c>
      <c r="F1379" s="15">
        <f t="shared" si="43"/>
        <v>1.0189800696310205E-2</v>
      </c>
    </row>
    <row r="1380" spans="1:6" x14ac:dyDescent="0.3">
      <c r="A1380" s="26">
        <v>42278</v>
      </c>
      <c r="B1380" s="27">
        <v>17362.95</v>
      </c>
      <c r="C1380" s="27">
        <v>17390.599999999999</v>
      </c>
      <c r="D1380" s="27">
        <v>17111.650000000001</v>
      </c>
      <c r="E1380">
        <f t="shared" si="42"/>
        <v>27.649999999997817</v>
      </c>
      <c r="F1380" s="15">
        <f t="shared" si="43"/>
        <v>2.0899467099497653E-3</v>
      </c>
    </row>
    <row r="1381" spans="1:6" x14ac:dyDescent="0.3">
      <c r="A1381" s="19">
        <v>42277</v>
      </c>
      <c r="B1381" s="20">
        <v>17404.75</v>
      </c>
      <c r="C1381" s="20">
        <v>17449.849999999999</v>
      </c>
      <c r="D1381" s="20">
        <v>17100.2</v>
      </c>
      <c r="E1381">
        <f t="shared" si="42"/>
        <v>45.099999999998545</v>
      </c>
      <c r="F1381" s="15">
        <f t="shared" si="43"/>
        <v>1.9178813446225393E-2</v>
      </c>
    </row>
    <row r="1382" spans="1:6" x14ac:dyDescent="0.3">
      <c r="A1382" s="26">
        <v>42276</v>
      </c>
      <c r="B1382" s="27">
        <v>16859.75</v>
      </c>
      <c r="C1382" s="27">
        <v>17461.349999999999</v>
      </c>
      <c r="D1382" s="27">
        <v>16648.3</v>
      </c>
      <c r="E1382">
        <f t="shared" si="42"/>
        <v>601.59999999999854</v>
      </c>
      <c r="F1382" s="15">
        <f t="shared" si="43"/>
        <v>2.0250198857473384E-2</v>
      </c>
    </row>
    <row r="1383" spans="1:6" x14ac:dyDescent="0.3">
      <c r="A1383" s="19">
        <v>42275</v>
      </c>
      <c r="B1383" s="20">
        <v>17286.25</v>
      </c>
      <c r="C1383" s="20">
        <v>17384.75</v>
      </c>
      <c r="D1383" s="20">
        <v>17073.95</v>
      </c>
      <c r="E1383">
        <f t="shared" si="42"/>
        <v>98.5</v>
      </c>
      <c r="F1383" s="15">
        <f t="shared" si="43"/>
        <v>5.0999354879955371E-3</v>
      </c>
    </row>
    <row r="1384" spans="1:6" x14ac:dyDescent="0.3">
      <c r="A1384" s="26">
        <v>42271</v>
      </c>
      <c r="B1384" s="27">
        <v>17206.099999999999</v>
      </c>
      <c r="C1384" s="27">
        <v>17283.099999999999</v>
      </c>
      <c r="D1384" s="27">
        <v>17070.55</v>
      </c>
      <c r="E1384">
        <f t="shared" si="42"/>
        <v>77</v>
      </c>
      <c r="F1384" s="15">
        <f t="shared" si="43"/>
        <v>1.7960771696516924E-2</v>
      </c>
    </row>
    <row r="1385" spans="1:6" x14ac:dyDescent="0.3">
      <c r="A1385" s="19">
        <v>42270</v>
      </c>
      <c r="B1385" s="20">
        <v>16783.8</v>
      </c>
      <c r="C1385" s="20">
        <v>17309.7</v>
      </c>
      <c r="D1385" s="20">
        <v>16759</v>
      </c>
      <c r="E1385">
        <f t="shared" si="42"/>
        <v>525.90000000000146</v>
      </c>
      <c r="F1385" s="15">
        <f t="shared" si="43"/>
        <v>1.7173932834886753E-2</v>
      </c>
    </row>
    <row r="1386" spans="1:6" x14ac:dyDescent="0.3">
      <c r="A1386" s="26">
        <v>42269</v>
      </c>
      <c r="B1386" s="27">
        <v>17574.599999999999</v>
      </c>
      <c r="C1386" s="27">
        <v>17652.349999999999</v>
      </c>
      <c r="D1386" s="27">
        <v>16946.25</v>
      </c>
      <c r="E1386">
        <f t="shared" si="42"/>
        <v>77.75</v>
      </c>
      <c r="F1386" s="15">
        <f t="shared" si="43"/>
        <v>1.3470227306449126E-2</v>
      </c>
    </row>
    <row r="1387" spans="1:6" x14ac:dyDescent="0.3">
      <c r="A1387" s="19">
        <v>42268</v>
      </c>
      <c r="B1387" s="20">
        <v>17186.05</v>
      </c>
      <c r="C1387" s="20">
        <v>17571.3</v>
      </c>
      <c r="D1387" s="20">
        <v>17178.849999999999</v>
      </c>
      <c r="E1387">
        <f t="shared" si="42"/>
        <v>385.25</v>
      </c>
      <c r="F1387" s="15">
        <f t="shared" si="43"/>
        <v>2.3364417999039818E-2</v>
      </c>
    </row>
    <row r="1388" spans="1:6" x14ac:dyDescent="0.3">
      <c r="A1388" s="26">
        <v>42265</v>
      </c>
      <c r="B1388" s="27">
        <v>17184.25</v>
      </c>
      <c r="C1388" s="27">
        <v>17602</v>
      </c>
      <c r="D1388" s="27">
        <v>17156.2</v>
      </c>
      <c r="E1388">
        <f t="shared" si="42"/>
        <v>417.75</v>
      </c>
      <c r="F1388" s="15">
        <f t="shared" si="43"/>
        <v>1.623611209816879E-2</v>
      </c>
    </row>
    <row r="1389" spans="1:6" x14ac:dyDescent="0.3">
      <c r="A1389" s="19">
        <v>42263</v>
      </c>
      <c r="B1389" s="20">
        <v>16885.2</v>
      </c>
      <c r="C1389" s="20">
        <v>17015.75</v>
      </c>
      <c r="D1389" s="20">
        <v>16780.150000000001</v>
      </c>
      <c r="E1389">
        <f t="shared" si="42"/>
        <v>130.54999999999927</v>
      </c>
      <c r="F1389" s="15">
        <f t="shared" si="43"/>
        <v>4.2648085272510242E-3</v>
      </c>
    </row>
    <row r="1390" spans="1:6" x14ac:dyDescent="0.3">
      <c r="A1390" s="26">
        <v>42262</v>
      </c>
      <c r="B1390" s="27">
        <v>16905.8</v>
      </c>
      <c r="C1390" s="27">
        <v>16919.45</v>
      </c>
      <c r="D1390" s="27">
        <v>16681.55</v>
      </c>
      <c r="E1390">
        <f t="shared" si="42"/>
        <v>13.650000000001455</v>
      </c>
      <c r="F1390" s="15">
        <f t="shared" si="43"/>
        <v>1.0696532401410023E-2</v>
      </c>
    </row>
    <row r="1391" spans="1:6" x14ac:dyDescent="0.3">
      <c r="A1391" s="19">
        <v>42261</v>
      </c>
      <c r="B1391" s="20">
        <v>16596.5</v>
      </c>
      <c r="C1391" s="20">
        <v>16937.900000000001</v>
      </c>
      <c r="D1391" s="20">
        <v>16525.150000000001</v>
      </c>
      <c r="E1391">
        <f t="shared" si="42"/>
        <v>341.40000000000146</v>
      </c>
      <c r="F1391" s="15">
        <f t="shared" si="43"/>
        <v>1.3196661121851156E-2</v>
      </c>
    </row>
    <row r="1392" spans="1:6" x14ac:dyDescent="0.3">
      <c r="A1392" s="26">
        <v>42258</v>
      </c>
      <c r="B1392" s="27">
        <v>16682.25</v>
      </c>
      <c r="C1392" s="27">
        <v>16781.150000000001</v>
      </c>
      <c r="D1392" s="27">
        <v>16518.8</v>
      </c>
      <c r="E1392">
        <f t="shared" si="42"/>
        <v>98.900000000001455</v>
      </c>
      <c r="F1392" s="15">
        <f t="shared" si="43"/>
        <v>1.4026021679636758E-2</v>
      </c>
    </row>
    <row r="1393" spans="1:6" x14ac:dyDescent="0.3">
      <c r="A1393" s="19">
        <v>42257</v>
      </c>
      <c r="B1393" s="20">
        <v>16351.75</v>
      </c>
      <c r="C1393" s="20">
        <v>16711.55</v>
      </c>
      <c r="D1393" s="20">
        <v>16192.25</v>
      </c>
      <c r="E1393">
        <f t="shared" si="42"/>
        <v>359.79999999999927</v>
      </c>
      <c r="F1393" s="15">
        <f t="shared" si="43"/>
        <v>1.4497234119825795E-2</v>
      </c>
    </row>
    <row r="1394" spans="1:6" x14ac:dyDescent="0.3">
      <c r="A1394" s="26">
        <v>42256</v>
      </c>
      <c r="B1394" s="27">
        <v>16658.349999999999</v>
      </c>
      <c r="C1394" s="27">
        <v>16781.55</v>
      </c>
      <c r="D1394" s="27">
        <v>16462.45</v>
      </c>
      <c r="E1394">
        <f t="shared" si="42"/>
        <v>123.20000000000073</v>
      </c>
      <c r="F1394" s="15">
        <f t="shared" si="43"/>
        <v>2.057148251880293E-2</v>
      </c>
    </row>
    <row r="1395" spans="1:6" x14ac:dyDescent="0.3">
      <c r="A1395" s="19">
        <v>42255</v>
      </c>
      <c r="B1395" s="20">
        <v>15888.5</v>
      </c>
      <c r="C1395" s="20">
        <v>16419</v>
      </c>
      <c r="D1395" s="20">
        <v>15819.55</v>
      </c>
      <c r="E1395">
        <f t="shared" si="42"/>
        <v>530.5</v>
      </c>
      <c r="F1395" s="15">
        <f t="shared" si="43"/>
        <v>1.7927593051497319E-2</v>
      </c>
    </row>
    <row r="1396" spans="1:6" x14ac:dyDescent="0.3">
      <c r="A1396" s="26">
        <v>42254</v>
      </c>
      <c r="B1396" s="27">
        <v>16222.2</v>
      </c>
      <c r="C1396" s="27">
        <v>16273.35</v>
      </c>
      <c r="D1396" s="27">
        <v>15762.2</v>
      </c>
      <c r="E1396">
        <f t="shared" si="42"/>
        <v>51.149999999999636</v>
      </c>
      <c r="F1396" s="15">
        <f t="shared" si="43"/>
        <v>1.5552596052103365E-3</v>
      </c>
    </row>
    <row r="1397" spans="1:6" x14ac:dyDescent="0.3">
      <c r="A1397" s="19">
        <v>42251</v>
      </c>
      <c r="B1397" s="20">
        <v>16444.2</v>
      </c>
      <c r="C1397" s="20">
        <v>16444.2</v>
      </c>
      <c r="D1397" s="20">
        <v>15933.15</v>
      </c>
      <c r="E1397">
        <f t="shared" si="42"/>
        <v>0</v>
      </c>
      <c r="F1397" s="15">
        <f t="shared" si="43"/>
        <v>6.1703936921478188E-3</v>
      </c>
    </row>
    <row r="1398" spans="1:6" x14ac:dyDescent="0.3">
      <c r="A1398" s="26">
        <v>42250</v>
      </c>
      <c r="B1398" s="27">
        <v>16404.95</v>
      </c>
      <c r="C1398" s="27">
        <v>16607.400000000001</v>
      </c>
      <c r="D1398" s="27">
        <v>16320.55</v>
      </c>
      <c r="E1398">
        <f t="shared" si="42"/>
        <v>202.45000000000073</v>
      </c>
      <c r="F1398" s="15">
        <f t="shared" si="43"/>
        <v>6.3757374752678253E-3</v>
      </c>
    </row>
    <row r="1399" spans="1:6" x14ac:dyDescent="0.3">
      <c r="A1399" s="19">
        <v>42249</v>
      </c>
      <c r="B1399" s="20">
        <v>16703.95</v>
      </c>
      <c r="C1399" s="20">
        <v>16714.5</v>
      </c>
      <c r="D1399" s="20">
        <v>16218.65</v>
      </c>
      <c r="E1399">
        <f t="shared" si="42"/>
        <v>10.549999999999272</v>
      </c>
      <c r="F1399" s="15">
        <f t="shared" si="43"/>
        <v>3.1059009173445496E-4</v>
      </c>
    </row>
    <row r="1400" spans="1:6" x14ac:dyDescent="0.3">
      <c r="A1400" s="26">
        <v>42248</v>
      </c>
      <c r="B1400" s="27">
        <v>16983.8</v>
      </c>
      <c r="C1400" s="27">
        <v>16983.8</v>
      </c>
      <c r="D1400" s="27">
        <v>16436.849999999999</v>
      </c>
      <c r="E1400">
        <f t="shared" si="42"/>
        <v>0</v>
      </c>
      <c r="F1400" s="15">
        <f t="shared" si="43"/>
        <v>6.3035201097025274E-3</v>
      </c>
    </row>
    <row r="1401" spans="1:6" x14ac:dyDescent="0.3">
      <c r="A1401" s="19">
        <v>42247</v>
      </c>
      <c r="B1401" s="20">
        <v>17137.25</v>
      </c>
      <c r="C1401" s="20">
        <v>17353.3</v>
      </c>
      <c r="D1401" s="20">
        <v>17028.900000000001</v>
      </c>
      <c r="E1401">
        <f t="shared" si="42"/>
        <v>216.04999999999927</v>
      </c>
      <c r="F1401" s="15">
        <f t="shared" si="43"/>
        <v>1.0345589459004989E-2</v>
      </c>
    </row>
    <row r="1402" spans="1:6" x14ac:dyDescent="0.3">
      <c r="A1402" s="26">
        <v>42244</v>
      </c>
      <c r="B1402" s="27">
        <v>17425.3</v>
      </c>
      <c r="C1402" s="27">
        <v>17569.8</v>
      </c>
      <c r="D1402" s="27">
        <v>17099.8</v>
      </c>
      <c r="E1402">
        <f t="shared" si="42"/>
        <v>144.5</v>
      </c>
      <c r="F1402" s="15">
        <f t="shared" si="43"/>
        <v>6.3563824367636312E-3</v>
      </c>
    </row>
    <row r="1403" spans="1:6" x14ac:dyDescent="0.3">
      <c r="A1403" s="19">
        <v>42243</v>
      </c>
      <c r="B1403" s="20">
        <v>17175.650000000001</v>
      </c>
      <c r="C1403" s="20">
        <v>17249.5</v>
      </c>
      <c r="D1403" s="20">
        <v>17061.849999999999</v>
      </c>
      <c r="E1403">
        <f t="shared" si="42"/>
        <v>73.849999999998545</v>
      </c>
      <c r="F1403" s="15">
        <f t="shared" si="43"/>
        <v>3.8844510930223261E-3</v>
      </c>
    </row>
    <row r="1404" spans="1:6" x14ac:dyDescent="0.3">
      <c r="A1404" s="26">
        <v>42242</v>
      </c>
      <c r="B1404" s="27">
        <v>17113.099999999999</v>
      </c>
      <c r="C1404" s="27">
        <v>17172.2</v>
      </c>
      <c r="D1404" s="27">
        <v>16875.5</v>
      </c>
      <c r="E1404">
        <f t="shared" si="42"/>
        <v>59.100000000002183</v>
      </c>
      <c r="F1404" s="15">
        <f t="shared" si="43"/>
        <v>7.1440487235244999E-3</v>
      </c>
    </row>
    <row r="1405" spans="1:6" x14ac:dyDescent="0.3">
      <c r="A1405" s="19">
        <v>42241</v>
      </c>
      <c r="B1405" s="20">
        <v>17084.150000000001</v>
      </c>
      <c r="C1405" s="20">
        <v>17269.150000000001</v>
      </c>
      <c r="D1405" s="20">
        <v>16670.55</v>
      </c>
      <c r="E1405">
        <f t="shared" si="42"/>
        <v>185</v>
      </c>
      <c r="F1405" s="15">
        <f t="shared" si="43"/>
        <v>5.3019686066139915E-3</v>
      </c>
    </row>
    <row r="1406" spans="1:6" x14ac:dyDescent="0.3">
      <c r="A1406" s="26">
        <v>42240</v>
      </c>
      <c r="B1406" s="27">
        <v>17446.349999999999</v>
      </c>
      <c r="C1406" s="27">
        <v>17446.349999999999</v>
      </c>
      <c r="D1406" s="27">
        <v>16740.7</v>
      </c>
      <c r="E1406">
        <f t="shared" si="42"/>
        <v>0</v>
      </c>
      <c r="F1406" s="15">
        <f t="shared" si="43"/>
        <v>3.9088899086395859E-3</v>
      </c>
    </row>
    <row r="1407" spans="1:6" x14ac:dyDescent="0.3">
      <c r="A1407" s="19">
        <v>42237</v>
      </c>
      <c r="B1407" s="20">
        <v>17978.25</v>
      </c>
      <c r="C1407" s="20">
        <v>18118.8</v>
      </c>
      <c r="D1407" s="20">
        <v>17842.099999999999</v>
      </c>
      <c r="E1407">
        <f t="shared" si="42"/>
        <v>140.54999999999927</v>
      </c>
      <c r="F1407" s="15">
        <f t="shared" si="43"/>
        <v>8.5967113161479446E-3</v>
      </c>
    </row>
    <row r="1408" spans="1:6" x14ac:dyDescent="0.3">
      <c r="A1408" s="26">
        <v>42236</v>
      </c>
      <c r="B1408" s="27">
        <v>18533.25</v>
      </c>
      <c r="C1408" s="27">
        <v>18711.349999999999</v>
      </c>
      <c r="D1408" s="27">
        <v>18219.900000000001</v>
      </c>
      <c r="E1408">
        <f t="shared" si="42"/>
        <v>178.09999999999854</v>
      </c>
      <c r="F1408" s="15">
        <f t="shared" si="43"/>
        <v>6.082880749941952E-3</v>
      </c>
    </row>
    <row r="1409" spans="1:6" x14ac:dyDescent="0.3">
      <c r="A1409" s="19">
        <v>42235</v>
      </c>
      <c r="B1409" s="20">
        <v>18753.45</v>
      </c>
      <c r="C1409" s="20">
        <v>18803.5</v>
      </c>
      <c r="D1409" s="20">
        <v>18636.099999999999</v>
      </c>
      <c r="E1409">
        <f t="shared" si="42"/>
        <v>50.049999999999272</v>
      </c>
      <c r="F1409" s="15">
        <f t="shared" si="43"/>
        <v>1.6435029940912451E-3</v>
      </c>
    </row>
    <row r="1410" spans="1:6" x14ac:dyDescent="0.3">
      <c r="A1410" s="26">
        <v>42234</v>
      </c>
      <c r="B1410" s="27">
        <v>18862.150000000001</v>
      </c>
      <c r="C1410" s="27">
        <v>18874.099999999999</v>
      </c>
      <c r="D1410" s="27">
        <v>18595.5</v>
      </c>
      <c r="E1410">
        <f t="shared" ref="E1410:E1473" si="44">C1410-B1410</f>
        <v>11.94999999999709</v>
      </c>
      <c r="F1410" s="15">
        <f t="shared" si="43"/>
        <v>3.8733041802904793E-3</v>
      </c>
    </row>
    <row r="1411" spans="1:6" x14ac:dyDescent="0.3">
      <c r="A1411" s="19">
        <v>42233</v>
      </c>
      <c r="B1411" s="20">
        <v>18763.05</v>
      </c>
      <c r="C1411" s="20">
        <v>18896.45</v>
      </c>
      <c r="D1411" s="20">
        <v>18580.650000000001</v>
      </c>
      <c r="E1411">
        <f t="shared" si="44"/>
        <v>133.40000000000146</v>
      </c>
      <c r="F1411" s="15">
        <f t="shared" ref="F1411:F1474" si="45">((SUM(E1411:E1412)/2)/B1412)</f>
        <v>1.7069300429536853E-2</v>
      </c>
    </row>
    <row r="1412" spans="1:6" x14ac:dyDescent="0.3">
      <c r="A1412" s="26">
        <v>42230</v>
      </c>
      <c r="B1412" s="27">
        <v>18275.5</v>
      </c>
      <c r="C1412" s="27">
        <v>18766</v>
      </c>
      <c r="D1412" s="27">
        <v>18193.099999999999</v>
      </c>
      <c r="E1412">
        <f t="shared" si="44"/>
        <v>490.5</v>
      </c>
      <c r="F1412" s="15">
        <f t="shared" si="45"/>
        <v>1.752326826455811E-2</v>
      </c>
    </row>
    <row r="1413" spans="1:6" x14ac:dyDescent="0.3">
      <c r="A1413" s="19">
        <v>42229</v>
      </c>
      <c r="B1413" s="20">
        <v>18211.5</v>
      </c>
      <c r="C1413" s="20">
        <v>18359.25</v>
      </c>
      <c r="D1413" s="20">
        <v>18080.5</v>
      </c>
      <c r="E1413">
        <f t="shared" si="44"/>
        <v>147.75</v>
      </c>
      <c r="F1413" s="15">
        <f t="shared" si="45"/>
        <v>3.9899650017283092E-3</v>
      </c>
    </row>
    <row r="1414" spans="1:6" x14ac:dyDescent="0.3">
      <c r="A1414" s="26">
        <v>42228</v>
      </c>
      <c r="B1414" s="27">
        <v>18515.2</v>
      </c>
      <c r="C1414" s="27">
        <v>18515.2</v>
      </c>
      <c r="D1414" s="27">
        <v>18034.75</v>
      </c>
      <c r="E1414">
        <f t="shared" si="44"/>
        <v>0</v>
      </c>
      <c r="F1414" s="15">
        <f t="shared" si="45"/>
        <v>0</v>
      </c>
    </row>
    <row r="1415" spans="1:6" x14ac:dyDescent="0.3">
      <c r="A1415" s="19">
        <v>42227</v>
      </c>
      <c r="B1415" s="20">
        <v>18918.55</v>
      </c>
      <c r="C1415" s="20">
        <v>18918.55</v>
      </c>
      <c r="D1415" s="20">
        <v>18555.5</v>
      </c>
      <c r="E1415">
        <f t="shared" si="44"/>
        <v>0</v>
      </c>
      <c r="F1415" s="15">
        <f t="shared" si="45"/>
        <v>3.8372934730345927E-3</v>
      </c>
    </row>
    <row r="1416" spans="1:6" x14ac:dyDescent="0.3">
      <c r="A1416" s="26">
        <v>42226</v>
      </c>
      <c r="B1416" s="27">
        <v>18926.099999999999</v>
      </c>
      <c r="C1416" s="27">
        <v>19071.349999999999</v>
      </c>
      <c r="D1416" s="27">
        <v>18781.3</v>
      </c>
      <c r="E1416">
        <f t="shared" si="44"/>
        <v>145.25</v>
      </c>
      <c r="F1416" s="15">
        <f t="shared" si="45"/>
        <v>4.5306642517164977E-3</v>
      </c>
    </row>
    <row r="1417" spans="1:6" x14ac:dyDescent="0.3">
      <c r="A1417" s="19">
        <v>42223</v>
      </c>
      <c r="B1417" s="20">
        <v>18992.8</v>
      </c>
      <c r="C1417" s="20">
        <v>19019.650000000001</v>
      </c>
      <c r="D1417" s="20">
        <v>18849.150000000001</v>
      </c>
      <c r="E1417">
        <f t="shared" si="44"/>
        <v>26.850000000002183</v>
      </c>
      <c r="F1417" s="15">
        <f t="shared" si="45"/>
        <v>4.7792972770409579E-3</v>
      </c>
    </row>
    <row r="1418" spans="1:6" x14ac:dyDescent="0.3">
      <c r="A1418" s="26">
        <v>42222</v>
      </c>
      <c r="B1418" s="27">
        <v>18946.3</v>
      </c>
      <c r="C1418" s="27">
        <v>19100.55</v>
      </c>
      <c r="D1418" s="27">
        <v>18830.400000000001</v>
      </c>
      <c r="E1418">
        <f t="shared" si="44"/>
        <v>154.25</v>
      </c>
      <c r="F1418" s="15">
        <f t="shared" si="45"/>
        <v>5.5296551217233272E-3</v>
      </c>
    </row>
    <row r="1419" spans="1:6" x14ac:dyDescent="0.3">
      <c r="A1419" s="19">
        <v>42221</v>
      </c>
      <c r="B1419" s="20">
        <v>19047.3</v>
      </c>
      <c r="C1419" s="20">
        <v>19103.7</v>
      </c>
      <c r="D1419" s="20">
        <v>18868.650000000001</v>
      </c>
      <c r="E1419">
        <f t="shared" si="44"/>
        <v>56.400000000001455</v>
      </c>
      <c r="F1419" s="15">
        <f t="shared" si="45"/>
        <v>4.0989548324173288E-3</v>
      </c>
    </row>
    <row r="1420" spans="1:6" x14ac:dyDescent="0.3">
      <c r="A1420" s="26">
        <v>42220</v>
      </c>
      <c r="B1420" s="27">
        <v>18968.25</v>
      </c>
      <c r="C1420" s="27">
        <v>19067.349999999999</v>
      </c>
      <c r="D1420" s="27">
        <v>18758.900000000001</v>
      </c>
      <c r="E1420">
        <f t="shared" si="44"/>
        <v>99.099999999998545</v>
      </c>
      <c r="F1420" s="15">
        <f t="shared" si="45"/>
        <v>8.8605707927262266E-3</v>
      </c>
    </row>
    <row r="1421" spans="1:6" x14ac:dyDescent="0.3">
      <c r="A1421" s="19">
        <v>42219</v>
      </c>
      <c r="B1421" s="20">
        <v>18782.650000000001</v>
      </c>
      <c r="C1421" s="20">
        <v>19016.400000000001</v>
      </c>
      <c r="D1421" s="20">
        <v>18782.650000000001</v>
      </c>
      <c r="E1421">
        <f t="shared" si="44"/>
        <v>233.75</v>
      </c>
      <c r="F1421" s="15">
        <f t="shared" si="45"/>
        <v>1.5488227324721403E-2</v>
      </c>
    </row>
    <row r="1422" spans="1:6" x14ac:dyDescent="0.3">
      <c r="A1422" s="26">
        <v>42216</v>
      </c>
      <c r="B1422" s="27">
        <v>18489.849999999999</v>
      </c>
      <c r="C1422" s="27">
        <v>18828.849999999999</v>
      </c>
      <c r="D1422" s="27">
        <v>18474.8</v>
      </c>
      <c r="E1422">
        <f t="shared" si="44"/>
        <v>339</v>
      </c>
      <c r="F1422" s="15">
        <f t="shared" si="45"/>
        <v>1.2994342599140511E-2</v>
      </c>
    </row>
    <row r="1423" spans="1:6" x14ac:dyDescent="0.3">
      <c r="A1423" s="19">
        <v>42215</v>
      </c>
      <c r="B1423" s="20">
        <v>18383</v>
      </c>
      <c r="C1423" s="20">
        <v>18521.75</v>
      </c>
      <c r="D1423" s="20">
        <v>18367.2</v>
      </c>
      <c r="E1423">
        <f t="shared" si="44"/>
        <v>138.75</v>
      </c>
      <c r="F1423" s="15">
        <f t="shared" si="45"/>
        <v>5.205506353799929E-3</v>
      </c>
    </row>
    <row r="1424" spans="1:6" x14ac:dyDescent="0.3">
      <c r="A1424" s="26">
        <v>42214</v>
      </c>
      <c r="B1424" s="27">
        <v>18331.55</v>
      </c>
      <c r="C1424" s="27">
        <v>18383.650000000001</v>
      </c>
      <c r="D1424" s="27">
        <v>18264.3</v>
      </c>
      <c r="E1424">
        <f t="shared" si="44"/>
        <v>52.100000000002183</v>
      </c>
      <c r="F1424" s="15">
        <f t="shared" si="45"/>
        <v>4.9463991693446336E-3</v>
      </c>
    </row>
    <row r="1425" spans="1:6" x14ac:dyDescent="0.3">
      <c r="A1425" s="19">
        <v>42213</v>
      </c>
      <c r="B1425" s="20">
        <v>18250.650000000001</v>
      </c>
      <c r="C1425" s="20">
        <v>18379.099999999999</v>
      </c>
      <c r="D1425" s="20">
        <v>18174.2</v>
      </c>
      <c r="E1425">
        <f t="shared" si="44"/>
        <v>128.44999999999709</v>
      </c>
      <c r="F1425" s="15">
        <f t="shared" si="45"/>
        <v>3.4591779302023556E-3</v>
      </c>
    </row>
    <row r="1426" spans="1:6" x14ac:dyDescent="0.3">
      <c r="A1426" s="26">
        <v>42212</v>
      </c>
      <c r="B1426" s="27">
        <v>18566.55</v>
      </c>
      <c r="C1426" s="27">
        <v>18566.55</v>
      </c>
      <c r="D1426" s="27">
        <v>18187.45</v>
      </c>
      <c r="E1426">
        <f t="shared" si="44"/>
        <v>0</v>
      </c>
      <c r="F1426" s="15">
        <f t="shared" si="45"/>
        <v>7.5136267453250298E-4</v>
      </c>
    </row>
    <row r="1427" spans="1:6" x14ac:dyDescent="0.3">
      <c r="A1427" s="19">
        <v>42209</v>
      </c>
      <c r="B1427" s="20">
        <v>18832.45</v>
      </c>
      <c r="C1427" s="20">
        <v>18860.75</v>
      </c>
      <c r="D1427" s="20">
        <v>18613.55</v>
      </c>
      <c r="E1427">
        <f t="shared" si="44"/>
        <v>28.299999999999272</v>
      </c>
      <c r="F1427" s="15">
        <f t="shared" si="45"/>
        <v>3.3937396167101909E-3</v>
      </c>
    </row>
    <row r="1428" spans="1:6" x14ac:dyDescent="0.3">
      <c r="A1428" s="26">
        <v>42208</v>
      </c>
      <c r="B1428" s="27">
        <v>18990.849999999999</v>
      </c>
      <c r="C1428" s="27">
        <v>19091.45</v>
      </c>
      <c r="D1428" s="27">
        <v>18819.25</v>
      </c>
      <c r="E1428">
        <f t="shared" si="44"/>
        <v>100.60000000000218</v>
      </c>
      <c r="F1428" s="15">
        <f t="shared" si="45"/>
        <v>1.2188692575722821E-2</v>
      </c>
    </row>
    <row r="1429" spans="1:6" x14ac:dyDescent="0.3">
      <c r="A1429" s="19">
        <v>42207</v>
      </c>
      <c r="B1429" s="20">
        <v>18683.3</v>
      </c>
      <c r="C1429" s="20">
        <v>19038.150000000001</v>
      </c>
      <c r="D1429" s="20">
        <v>18613.599999999999</v>
      </c>
      <c r="E1429">
        <f t="shared" si="44"/>
        <v>354.85000000000218</v>
      </c>
      <c r="F1429" s="15">
        <f t="shared" si="45"/>
        <v>1.0854410687419791E-2</v>
      </c>
    </row>
    <row r="1430" spans="1:6" x14ac:dyDescent="0.3">
      <c r="A1430" s="26">
        <v>42206</v>
      </c>
      <c r="B1430" s="27">
        <v>19042.95</v>
      </c>
      <c r="C1430" s="27">
        <v>19101.5</v>
      </c>
      <c r="D1430" s="27">
        <v>18702.45</v>
      </c>
      <c r="E1430">
        <f t="shared" si="44"/>
        <v>58.549999999999272</v>
      </c>
      <c r="F1430" s="15">
        <f t="shared" si="45"/>
        <v>2.1305964101411162E-3</v>
      </c>
    </row>
    <row r="1431" spans="1:6" x14ac:dyDescent="0.3">
      <c r="A1431" s="19">
        <v>42205</v>
      </c>
      <c r="B1431" s="20">
        <v>19126.099999999999</v>
      </c>
      <c r="C1431" s="20">
        <v>19149.05</v>
      </c>
      <c r="D1431" s="20">
        <v>18852.7</v>
      </c>
      <c r="E1431">
        <f t="shared" si="44"/>
        <v>22.950000000000728</v>
      </c>
      <c r="F1431" s="15">
        <f t="shared" si="45"/>
        <v>1.9999687097464114E-3</v>
      </c>
    </row>
    <row r="1432" spans="1:6" x14ac:dyDescent="0.3">
      <c r="A1432" s="26">
        <v>42202</v>
      </c>
      <c r="B1432" s="27">
        <v>19175.3</v>
      </c>
      <c r="C1432" s="27">
        <v>19229.05</v>
      </c>
      <c r="D1432" s="27">
        <v>19069.3</v>
      </c>
      <c r="E1432">
        <f t="shared" si="44"/>
        <v>53.75</v>
      </c>
      <c r="F1432" s="15">
        <f t="shared" si="45"/>
        <v>1.0032855515222211E-2</v>
      </c>
    </row>
    <row r="1433" spans="1:6" x14ac:dyDescent="0.3">
      <c r="A1433" s="19">
        <v>42201</v>
      </c>
      <c r="B1433" s="20">
        <v>18870.5</v>
      </c>
      <c r="C1433" s="20">
        <v>19195.400000000001</v>
      </c>
      <c r="D1433" s="20">
        <v>18867.5</v>
      </c>
      <c r="E1433">
        <f t="shared" si="44"/>
        <v>324.90000000000146</v>
      </c>
      <c r="F1433" s="15">
        <f t="shared" si="45"/>
        <v>1.1124112437837484E-2</v>
      </c>
    </row>
    <row r="1434" spans="1:6" x14ac:dyDescent="0.3">
      <c r="A1434" s="26">
        <v>42200</v>
      </c>
      <c r="B1434" s="27">
        <v>18801.5</v>
      </c>
      <c r="C1434" s="27">
        <v>18894.900000000001</v>
      </c>
      <c r="D1434" s="27">
        <v>18773.900000000001</v>
      </c>
      <c r="E1434">
        <f t="shared" si="44"/>
        <v>93.400000000001455</v>
      </c>
      <c r="F1434" s="15">
        <f t="shared" si="45"/>
        <v>3.1855131848522898E-3</v>
      </c>
    </row>
    <row r="1435" spans="1:6" x14ac:dyDescent="0.3">
      <c r="A1435" s="19">
        <v>42199</v>
      </c>
      <c r="B1435" s="20">
        <v>18913.75</v>
      </c>
      <c r="C1435" s="20">
        <v>18940.849999999999</v>
      </c>
      <c r="D1435" s="20">
        <v>18734.400000000001</v>
      </c>
      <c r="E1435">
        <f t="shared" si="44"/>
        <v>27.099999999998545</v>
      </c>
      <c r="F1435" s="15">
        <f t="shared" si="45"/>
        <v>5.3989058217534585E-3</v>
      </c>
    </row>
    <row r="1436" spans="1:6" x14ac:dyDescent="0.3">
      <c r="A1436" s="26">
        <v>42198</v>
      </c>
      <c r="B1436" s="27">
        <v>18753.8</v>
      </c>
      <c r="C1436" s="27">
        <v>18929.2</v>
      </c>
      <c r="D1436" s="27">
        <v>18657.599999999999</v>
      </c>
      <c r="E1436">
        <f t="shared" si="44"/>
        <v>175.40000000000146</v>
      </c>
      <c r="F1436" s="15">
        <f t="shared" si="45"/>
        <v>9.6381749749124956E-3</v>
      </c>
    </row>
    <row r="1437" spans="1:6" x14ac:dyDescent="0.3">
      <c r="A1437" s="19">
        <v>42195</v>
      </c>
      <c r="B1437" s="20">
        <v>18584.95</v>
      </c>
      <c r="C1437" s="20">
        <v>18767.8</v>
      </c>
      <c r="D1437" s="20">
        <v>18534.55</v>
      </c>
      <c r="E1437">
        <f t="shared" si="44"/>
        <v>182.84999999999854</v>
      </c>
      <c r="F1437" s="15">
        <f t="shared" si="45"/>
        <v>8.803203531041583E-3</v>
      </c>
    </row>
    <row r="1438" spans="1:6" x14ac:dyDescent="0.3">
      <c r="A1438" s="26">
        <v>42194</v>
      </c>
      <c r="B1438" s="27">
        <v>18442.150000000001</v>
      </c>
      <c r="C1438" s="27">
        <v>18584</v>
      </c>
      <c r="D1438" s="27">
        <v>18409.2</v>
      </c>
      <c r="E1438">
        <f t="shared" si="44"/>
        <v>141.84999999999854</v>
      </c>
      <c r="F1438" s="15">
        <f t="shared" si="45"/>
        <v>6.2339710382057194E-3</v>
      </c>
    </row>
    <row r="1439" spans="1:6" x14ac:dyDescent="0.3">
      <c r="A1439" s="19">
        <v>42193</v>
      </c>
      <c r="B1439" s="20">
        <v>18579.650000000001</v>
      </c>
      <c r="C1439" s="20">
        <v>18669.45</v>
      </c>
      <c r="D1439" s="20">
        <v>18402.849999999999</v>
      </c>
      <c r="E1439">
        <f t="shared" si="44"/>
        <v>89.799999999999272</v>
      </c>
      <c r="F1439" s="15">
        <f t="shared" si="45"/>
        <v>7.3520413321202455E-3</v>
      </c>
    </row>
    <row r="1440" spans="1:6" x14ac:dyDescent="0.3">
      <c r="A1440" s="26">
        <v>42192</v>
      </c>
      <c r="B1440" s="27">
        <v>18794.099999999999</v>
      </c>
      <c r="C1440" s="27">
        <v>18980.650000000001</v>
      </c>
      <c r="D1440" s="27">
        <v>18713.150000000001</v>
      </c>
      <c r="E1440">
        <f t="shared" si="44"/>
        <v>186.55000000000291</v>
      </c>
      <c r="F1440" s="15">
        <f t="shared" si="45"/>
        <v>1.4985112246360704E-2</v>
      </c>
    </row>
    <row r="1441" spans="1:6" x14ac:dyDescent="0.3">
      <c r="A1441" s="19">
        <v>42191</v>
      </c>
      <c r="B1441" s="20">
        <v>18488.349999999999</v>
      </c>
      <c r="C1441" s="20">
        <v>18855.900000000001</v>
      </c>
      <c r="D1441" s="20">
        <v>18417.349999999999</v>
      </c>
      <c r="E1441">
        <f t="shared" si="44"/>
        <v>367.55000000000291</v>
      </c>
      <c r="F1441" s="15">
        <f t="shared" si="45"/>
        <v>1.5874771387107141E-2</v>
      </c>
    </row>
    <row r="1442" spans="1:6" x14ac:dyDescent="0.3">
      <c r="A1442" s="26">
        <v>42188</v>
      </c>
      <c r="B1442" s="27">
        <v>18535.7</v>
      </c>
      <c r="C1442" s="27">
        <v>18756.650000000001</v>
      </c>
      <c r="D1442" s="27">
        <v>18535.7</v>
      </c>
      <c r="E1442">
        <f t="shared" si="44"/>
        <v>220.95000000000073</v>
      </c>
      <c r="F1442" s="15">
        <f t="shared" si="45"/>
        <v>6.9523947734761102E-3</v>
      </c>
    </row>
    <row r="1443" spans="1:6" x14ac:dyDescent="0.3">
      <c r="A1443" s="19">
        <v>42187</v>
      </c>
      <c r="B1443" s="20">
        <v>18605.099999999999</v>
      </c>
      <c r="C1443" s="20">
        <v>18642.849999999999</v>
      </c>
      <c r="D1443" s="20">
        <v>18513.3</v>
      </c>
      <c r="E1443">
        <f t="shared" si="44"/>
        <v>37.75</v>
      </c>
      <c r="F1443" s="15">
        <f t="shared" si="45"/>
        <v>1.0705530871763524E-2</v>
      </c>
    </row>
    <row r="1444" spans="1:6" x14ac:dyDescent="0.3">
      <c r="A1444" s="26">
        <v>42186</v>
      </c>
      <c r="B1444" s="27">
        <v>18275.599999999999</v>
      </c>
      <c r="C1444" s="27">
        <v>18629.150000000001</v>
      </c>
      <c r="D1444" s="27">
        <v>18261.900000000001</v>
      </c>
      <c r="E1444">
        <f t="shared" si="44"/>
        <v>353.55000000000291</v>
      </c>
      <c r="F1444" s="15">
        <f t="shared" si="45"/>
        <v>1.349091038926452E-2</v>
      </c>
    </row>
    <row r="1445" spans="1:6" x14ac:dyDescent="0.3">
      <c r="A1445" s="19">
        <v>42185</v>
      </c>
      <c r="B1445" s="20">
        <v>18204.849999999999</v>
      </c>
      <c r="C1445" s="20">
        <v>18342.5</v>
      </c>
      <c r="D1445" s="20">
        <v>18086.8</v>
      </c>
      <c r="E1445">
        <f t="shared" si="44"/>
        <v>137.65000000000146</v>
      </c>
      <c r="F1445" s="15">
        <f t="shared" si="45"/>
        <v>1.2996520528879651E-2</v>
      </c>
    </row>
    <row r="1446" spans="1:6" x14ac:dyDescent="0.3">
      <c r="A1446" s="26">
        <v>42184</v>
      </c>
      <c r="B1446" s="27">
        <v>17962.5</v>
      </c>
      <c r="C1446" s="27">
        <v>18291.75</v>
      </c>
      <c r="D1446" s="27">
        <v>17821.900000000001</v>
      </c>
      <c r="E1446">
        <f t="shared" si="44"/>
        <v>329.25</v>
      </c>
      <c r="F1446" s="15">
        <f t="shared" si="45"/>
        <v>8.9171577761407474E-3</v>
      </c>
    </row>
    <row r="1447" spans="1:6" x14ac:dyDescent="0.3">
      <c r="A1447" s="19">
        <v>42181</v>
      </c>
      <c r="B1447" s="20">
        <v>18461.599999999999</v>
      </c>
      <c r="C1447" s="20">
        <v>18461.599999999999</v>
      </c>
      <c r="D1447" s="20">
        <v>18199.25</v>
      </c>
      <c r="E1447">
        <f t="shared" si="44"/>
        <v>0</v>
      </c>
      <c r="F1447" s="15">
        <f t="shared" si="45"/>
        <v>6.1787214988383273E-3</v>
      </c>
    </row>
    <row r="1448" spans="1:6" x14ac:dyDescent="0.3">
      <c r="A1448" s="26">
        <v>42180</v>
      </c>
      <c r="B1448" s="27">
        <v>18312.849999999999</v>
      </c>
      <c r="C1448" s="27">
        <v>18539.150000000001</v>
      </c>
      <c r="D1448" s="27">
        <v>18278.7</v>
      </c>
      <c r="E1448">
        <f t="shared" si="44"/>
        <v>226.30000000000291</v>
      </c>
      <c r="F1448" s="15">
        <f t="shared" si="45"/>
        <v>8.752220996636622E-3</v>
      </c>
    </row>
    <row r="1449" spans="1:6" x14ac:dyDescent="0.3">
      <c r="A1449" s="19">
        <v>42179</v>
      </c>
      <c r="B1449" s="20">
        <v>18403.900000000001</v>
      </c>
      <c r="C1449" s="20">
        <v>18499.75</v>
      </c>
      <c r="D1449" s="20">
        <v>18304.95</v>
      </c>
      <c r="E1449">
        <f t="shared" si="44"/>
        <v>95.849999999998545</v>
      </c>
      <c r="F1449" s="15">
        <f t="shared" si="45"/>
        <v>4.9118767496354196E-3</v>
      </c>
    </row>
    <row r="1450" spans="1:6" x14ac:dyDescent="0.3">
      <c r="A1450" s="26">
        <v>42178</v>
      </c>
      <c r="B1450" s="27">
        <v>18414.55</v>
      </c>
      <c r="C1450" s="27">
        <v>18499.599999999999</v>
      </c>
      <c r="D1450" s="27">
        <v>18287.25</v>
      </c>
      <c r="E1450">
        <f t="shared" si="44"/>
        <v>85.049999999999272</v>
      </c>
      <c r="F1450" s="15">
        <f t="shared" si="45"/>
        <v>1.5299431126803332E-2</v>
      </c>
    </row>
    <row r="1451" spans="1:6" x14ac:dyDescent="0.3">
      <c r="A1451" s="19">
        <v>42177</v>
      </c>
      <c r="B1451" s="20">
        <v>17956.55</v>
      </c>
      <c r="C1451" s="20">
        <v>18420.95</v>
      </c>
      <c r="D1451" s="20">
        <v>17950.599999999999</v>
      </c>
      <c r="E1451">
        <f t="shared" si="44"/>
        <v>464.40000000000146</v>
      </c>
      <c r="F1451" s="15">
        <f t="shared" si="45"/>
        <v>1.8040199448728669E-2</v>
      </c>
    </row>
    <row r="1452" spans="1:6" x14ac:dyDescent="0.3">
      <c r="A1452" s="26">
        <v>42174</v>
      </c>
      <c r="B1452" s="27">
        <v>17758.95</v>
      </c>
      <c r="C1452" s="27">
        <v>17935.3</v>
      </c>
      <c r="D1452" s="27">
        <v>17730.7</v>
      </c>
      <c r="E1452">
        <f t="shared" si="44"/>
        <v>176.34999999999854</v>
      </c>
      <c r="F1452" s="15">
        <f t="shared" si="45"/>
        <v>8.8269099021055387E-3</v>
      </c>
    </row>
    <row r="1453" spans="1:6" x14ac:dyDescent="0.3">
      <c r="A1453" s="19">
        <v>42173</v>
      </c>
      <c r="B1453" s="20">
        <v>17661.900000000001</v>
      </c>
      <c r="C1453" s="20">
        <v>17797.349999999999</v>
      </c>
      <c r="D1453" s="20">
        <v>17630.650000000001</v>
      </c>
      <c r="E1453">
        <f t="shared" si="44"/>
        <v>135.44999999999709</v>
      </c>
      <c r="F1453" s="15">
        <f t="shared" si="45"/>
        <v>4.1513019478314718E-3</v>
      </c>
    </row>
    <row r="1454" spans="1:6" x14ac:dyDescent="0.3">
      <c r="A1454" s="26">
        <v>42172</v>
      </c>
      <c r="B1454" s="27">
        <v>17681.2</v>
      </c>
      <c r="C1454" s="27">
        <v>17692.55</v>
      </c>
      <c r="D1454" s="27">
        <v>17533.45</v>
      </c>
      <c r="E1454">
        <f t="shared" si="44"/>
        <v>11.349999999998545</v>
      </c>
      <c r="F1454" s="15">
        <f t="shared" si="45"/>
        <v>8.4866525222457752E-3</v>
      </c>
    </row>
    <row r="1455" spans="1:6" x14ac:dyDescent="0.3">
      <c r="A1455" s="19">
        <v>42171</v>
      </c>
      <c r="B1455" s="20">
        <v>17368.45</v>
      </c>
      <c r="C1455" s="20">
        <v>17651.900000000001</v>
      </c>
      <c r="D1455" s="20">
        <v>17293.45</v>
      </c>
      <c r="E1455">
        <f t="shared" si="44"/>
        <v>283.45000000000073</v>
      </c>
      <c r="F1455" s="15">
        <f t="shared" si="45"/>
        <v>1.0374671059210834E-2</v>
      </c>
    </row>
    <row r="1456" spans="1:6" x14ac:dyDescent="0.3">
      <c r="A1456" s="26">
        <v>42170</v>
      </c>
      <c r="B1456" s="27">
        <v>17499.349999999999</v>
      </c>
      <c r="C1456" s="27">
        <v>17579</v>
      </c>
      <c r="D1456" s="27">
        <v>17366.150000000001</v>
      </c>
      <c r="E1456">
        <f t="shared" si="44"/>
        <v>79.650000000001455</v>
      </c>
      <c r="F1456" s="15">
        <f t="shared" si="45"/>
        <v>9.6121328789573416E-3</v>
      </c>
    </row>
    <row r="1457" spans="1:6" x14ac:dyDescent="0.3">
      <c r="A1457" s="19">
        <v>42167</v>
      </c>
      <c r="B1457" s="20">
        <v>17298.45</v>
      </c>
      <c r="C1457" s="20">
        <v>17551.349999999999</v>
      </c>
      <c r="D1457" s="20">
        <v>17174.7</v>
      </c>
      <c r="E1457">
        <f t="shared" si="44"/>
        <v>252.89999999999782</v>
      </c>
      <c r="F1457" s="15">
        <f t="shared" si="45"/>
        <v>7.1606545601472747E-3</v>
      </c>
    </row>
    <row r="1458" spans="1:6" x14ac:dyDescent="0.3">
      <c r="A1458" s="26">
        <v>42166</v>
      </c>
      <c r="B1458" s="27">
        <v>17819.599999999999</v>
      </c>
      <c r="C1458" s="27">
        <v>17821.900000000001</v>
      </c>
      <c r="D1458" s="27">
        <v>17264.2</v>
      </c>
      <c r="E1458">
        <f t="shared" si="44"/>
        <v>2.3000000000029104</v>
      </c>
      <c r="F1458" s="15">
        <f t="shared" si="45"/>
        <v>8.5325891146581373E-3</v>
      </c>
    </row>
    <row r="1459" spans="1:6" x14ac:dyDescent="0.3">
      <c r="A1459" s="19">
        <v>42165</v>
      </c>
      <c r="B1459" s="20">
        <v>17485.900000000001</v>
      </c>
      <c r="C1459" s="20">
        <v>17782</v>
      </c>
      <c r="D1459" s="20">
        <v>17485.900000000001</v>
      </c>
      <c r="E1459">
        <f t="shared" si="44"/>
        <v>296.09999999999854</v>
      </c>
      <c r="F1459" s="15">
        <f t="shared" si="45"/>
        <v>1.2724359618570638E-2</v>
      </c>
    </row>
    <row r="1460" spans="1:6" x14ac:dyDescent="0.3">
      <c r="A1460" s="26">
        <v>42164</v>
      </c>
      <c r="B1460" s="27">
        <v>17413.45</v>
      </c>
      <c r="C1460" s="27">
        <v>17560.5</v>
      </c>
      <c r="D1460" s="27">
        <v>17392.95</v>
      </c>
      <c r="E1460">
        <f t="shared" si="44"/>
        <v>147.04999999999927</v>
      </c>
      <c r="F1460" s="15">
        <f t="shared" si="45"/>
        <v>4.729941570471732E-3</v>
      </c>
    </row>
    <row r="1461" spans="1:6" x14ac:dyDescent="0.3">
      <c r="A1461" s="19">
        <v>42163</v>
      </c>
      <c r="B1461" s="20">
        <v>17542.5</v>
      </c>
      <c r="C1461" s="20">
        <v>17561.400000000001</v>
      </c>
      <c r="D1461" s="20">
        <v>17358.45</v>
      </c>
      <c r="E1461">
        <f t="shared" si="44"/>
        <v>18.900000000001455</v>
      </c>
      <c r="F1461" s="15">
        <f t="shared" si="45"/>
        <v>3.5492282196166263E-3</v>
      </c>
    </row>
    <row r="1462" spans="1:6" x14ac:dyDescent="0.3">
      <c r="A1462" s="26">
        <v>42160</v>
      </c>
      <c r="B1462" s="27">
        <v>17679.900000000001</v>
      </c>
      <c r="C1462" s="27">
        <v>17786.5</v>
      </c>
      <c r="D1462" s="27">
        <v>17506.25</v>
      </c>
      <c r="E1462">
        <f t="shared" si="44"/>
        <v>106.59999999999854</v>
      </c>
      <c r="F1462" s="15">
        <f t="shared" si="45"/>
        <v>3.5802076323325684E-3</v>
      </c>
    </row>
    <row r="1463" spans="1:6" x14ac:dyDescent="0.3">
      <c r="A1463" s="19">
        <v>42159</v>
      </c>
      <c r="B1463" s="20">
        <v>17757.349999999999</v>
      </c>
      <c r="C1463" s="20">
        <v>17777.900000000001</v>
      </c>
      <c r="D1463" s="20">
        <v>17469.650000000001</v>
      </c>
      <c r="E1463">
        <f t="shared" si="44"/>
        <v>20.55000000000291</v>
      </c>
      <c r="F1463" s="15">
        <f t="shared" si="45"/>
        <v>5.7152710373433607E-4</v>
      </c>
    </row>
    <row r="1464" spans="1:6" x14ac:dyDescent="0.3">
      <c r="A1464" s="26">
        <v>42158</v>
      </c>
      <c r="B1464" s="27">
        <v>17978.150000000001</v>
      </c>
      <c r="C1464" s="27">
        <v>17978.150000000001</v>
      </c>
      <c r="D1464" s="27">
        <v>17567.2</v>
      </c>
      <c r="E1464">
        <f t="shared" si="44"/>
        <v>0</v>
      </c>
      <c r="F1464" s="15">
        <f t="shared" si="45"/>
        <v>0</v>
      </c>
    </row>
    <row r="1465" spans="1:6" x14ac:dyDescent="0.3">
      <c r="A1465" s="19">
        <v>42157</v>
      </c>
      <c r="B1465" s="20">
        <v>18656.05</v>
      </c>
      <c r="C1465" s="20">
        <v>18656.05</v>
      </c>
      <c r="D1465" s="20">
        <v>17932.3</v>
      </c>
      <c r="E1465">
        <f t="shared" si="44"/>
        <v>0</v>
      </c>
      <c r="F1465" s="15">
        <f t="shared" si="45"/>
        <v>2.9739091882709807E-3</v>
      </c>
    </row>
    <row r="1466" spans="1:6" x14ac:dyDescent="0.3">
      <c r="A1466" s="26">
        <v>42156</v>
      </c>
      <c r="B1466" s="27">
        <v>18721.150000000001</v>
      </c>
      <c r="C1466" s="27">
        <v>18832.5</v>
      </c>
      <c r="D1466" s="27">
        <v>18598.7</v>
      </c>
      <c r="E1466">
        <f t="shared" si="44"/>
        <v>111.34999999999854</v>
      </c>
      <c r="F1466" s="15">
        <f t="shared" si="45"/>
        <v>1.0173695257053774E-2</v>
      </c>
    </row>
    <row r="1467" spans="1:6" x14ac:dyDescent="0.3">
      <c r="A1467" s="19">
        <v>42153</v>
      </c>
      <c r="B1467" s="20">
        <v>18486.400000000001</v>
      </c>
      <c r="C1467" s="20">
        <v>18751.2</v>
      </c>
      <c r="D1467" s="20">
        <v>18461.45</v>
      </c>
      <c r="E1467">
        <f t="shared" si="44"/>
        <v>264.79999999999927</v>
      </c>
      <c r="F1467" s="15">
        <f t="shared" si="45"/>
        <v>9.2039164455697767E-3</v>
      </c>
    </row>
    <row r="1468" spans="1:6" x14ac:dyDescent="0.3">
      <c r="A1468" s="26">
        <v>42152</v>
      </c>
      <c r="B1468" s="27">
        <v>18562.75</v>
      </c>
      <c r="C1468" s="27">
        <v>18639.650000000001</v>
      </c>
      <c r="D1468" s="27">
        <v>18381.75</v>
      </c>
      <c r="E1468">
        <f t="shared" si="44"/>
        <v>76.900000000001455</v>
      </c>
      <c r="F1468" s="15">
        <f t="shared" si="45"/>
        <v>9.2556415013401883E-3</v>
      </c>
    </row>
    <row r="1469" spans="1:6" x14ac:dyDescent="0.3">
      <c r="A1469" s="19">
        <v>42151</v>
      </c>
      <c r="B1469" s="20">
        <v>18299.650000000001</v>
      </c>
      <c r="C1469" s="20">
        <v>18561.5</v>
      </c>
      <c r="D1469" s="20">
        <v>18236.25</v>
      </c>
      <c r="E1469">
        <f t="shared" si="44"/>
        <v>261.84999999999854</v>
      </c>
      <c r="F1469" s="15">
        <f t="shared" si="45"/>
        <v>8.2051463812291975E-3</v>
      </c>
    </row>
    <row r="1470" spans="1:6" x14ac:dyDescent="0.3">
      <c r="A1470" s="26">
        <v>42150</v>
      </c>
      <c r="B1470" s="27">
        <v>18339.099999999999</v>
      </c>
      <c r="C1470" s="27">
        <v>18378.2</v>
      </c>
      <c r="D1470" s="27">
        <v>18226</v>
      </c>
      <c r="E1470">
        <f t="shared" si="44"/>
        <v>39.100000000002183</v>
      </c>
      <c r="F1470" s="15">
        <f t="shared" si="45"/>
        <v>2.9774436907262459E-3</v>
      </c>
    </row>
    <row r="1471" spans="1:6" x14ac:dyDescent="0.3">
      <c r="A1471" s="19">
        <v>42149</v>
      </c>
      <c r="B1471" s="20">
        <v>18405.05</v>
      </c>
      <c r="C1471" s="20">
        <v>18475.55</v>
      </c>
      <c r="D1471" s="20">
        <v>18302.5</v>
      </c>
      <c r="E1471">
        <f t="shared" si="44"/>
        <v>70.5</v>
      </c>
      <c r="F1471" s="15">
        <f t="shared" si="45"/>
        <v>7.1413755296767713E-3</v>
      </c>
    </row>
    <row r="1472" spans="1:6" x14ac:dyDescent="0.3">
      <c r="A1472" s="26">
        <v>42146</v>
      </c>
      <c r="B1472" s="27">
        <v>18560.849999999999</v>
      </c>
      <c r="C1472" s="27">
        <v>18755.45</v>
      </c>
      <c r="D1472" s="27">
        <v>18354.55</v>
      </c>
      <c r="E1472">
        <f t="shared" si="44"/>
        <v>194.60000000000218</v>
      </c>
      <c r="F1472" s="15">
        <f t="shared" si="45"/>
        <v>5.5004746192962436E-3</v>
      </c>
    </row>
    <row r="1473" spans="1:6" x14ac:dyDescent="0.3">
      <c r="A1473" s="19">
        <v>42145</v>
      </c>
      <c r="B1473" s="20">
        <v>18593.849999999999</v>
      </c>
      <c r="C1473" s="20">
        <v>18603.8</v>
      </c>
      <c r="D1473" s="20">
        <v>18398.650000000001</v>
      </c>
      <c r="E1473">
        <f t="shared" si="44"/>
        <v>9.9500000000007276</v>
      </c>
      <c r="F1473" s="15">
        <f t="shared" si="45"/>
        <v>5.3424367696364248E-3</v>
      </c>
    </row>
    <row r="1474" spans="1:6" x14ac:dyDescent="0.3">
      <c r="A1474" s="26">
        <v>42144</v>
      </c>
      <c r="B1474" s="27">
        <v>18432.599999999999</v>
      </c>
      <c r="C1474" s="27">
        <v>18619.599999999999</v>
      </c>
      <c r="D1474" s="27">
        <v>18432.599999999999</v>
      </c>
      <c r="E1474">
        <f t="shared" ref="E1474:E1537" si="46">C1474-B1474</f>
        <v>187</v>
      </c>
      <c r="F1474" s="15">
        <f t="shared" si="45"/>
        <v>1.0295454916716067E-2</v>
      </c>
    </row>
    <row r="1475" spans="1:6" x14ac:dyDescent="0.3">
      <c r="A1475" s="19">
        <v>42143</v>
      </c>
      <c r="B1475" s="20">
        <v>18364.900000000001</v>
      </c>
      <c r="C1475" s="20">
        <v>18556.05</v>
      </c>
      <c r="D1475" s="20">
        <v>18296.75</v>
      </c>
      <c r="E1475">
        <f t="shared" si="46"/>
        <v>191.14999999999782</v>
      </c>
      <c r="F1475" s="15">
        <f t="shared" ref="F1475:F1538" si="47">((SUM(E1475:E1476)/2)/B1476)</f>
        <v>9.7471353682159947E-3</v>
      </c>
    </row>
    <row r="1476" spans="1:6" x14ac:dyDescent="0.3">
      <c r="A1476" s="26">
        <v>42142</v>
      </c>
      <c r="B1476" s="27">
        <v>18274.599999999999</v>
      </c>
      <c r="C1476" s="27">
        <v>18439.7</v>
      </c>
      <c r="D1476" s="27">
        <v>18213.75</v>
      </c>
      <c r="E1476">
        <f t="shared" si="46"/>
        <v>165.10000000000218</v>
      </c>
      <c r="F1476" s="15">
        <f t="shared" si="47"/>
        <v>6.7937772301192622E-3</v>
      </c>
    </row>
    <row r="1477" spans="1:6" x14ac:dyDescent="0.3">
      <c r="A1477" s="19">
        <v>42139</v>
      </c>
      <c r="B1477" s="20">
        <v>18178.400000000001</v>
      </c>
      <c r="C1477" s="20">
        <v>18260.3</v>
      </c>
      <c r="D1477" s="20">
        <v>18108.55</v>
      </c>
      <c r="E1477">
        <f t="shared" si="46"/>
        <v>81.899999999997817</v>
      </c>
      <c r="F1477" s="15">
        <f t="shared" si="47"/>
        <v>4.6441812849316181E-3</v>
      </c>
    </row>
    <row r="1478" spans="1:6" x14ac:dyDescent="0.3">
      <c r="A1478" s="26">
        <v>42138</v>
      </c>
      <c r="B1478" s="27">
        <v>18071</v>
      </c>
      <c r="C1478" s="27">
        <v>18156.95</v>
      </c>
      <c r="D1478" s="27">
        <v>17806.099999999999</v>
      </c>
      <c r="E1478">
        <f t="shared" si="46"/>
        <v>85.950000000000728</v>
      </c>
      <c r="F1478" s="15">
        <f t="shared" si="47"/>
        <v>1.221930058916996E-2</v>
      </c>
    </row>
    <row r="1479" spans="1:6" x14ac:dyDescent="0.3">
      <c r="A1479" s="19">
        <v>42137</v>
      </c>
      <c r="B1479" s="20">
        <v>17779.25</v>
      </c>
      <c r="C1479" s="20">
        <v>18127.8</v>
      </c>
      <c r="D1479" s="20">
        <v>17650.349999999999</v>
      </c>
      <c r="E1479">
        <f t="shared" si="46"/>
        <v>348.54999999999927</v>
      </c>
      <c r="F1479" s="15">
        <f t="shared" si="47"/>
        <v>9.5789441862637933E-3</v>
      </c>
    </row>
    <row r="1480" spans="1:6" x14ac:dyDescent="0.3">
      <c r="A1480" s="26">
        <v>42136</v>
      </c>
      <c r="B1480" s="27">
        <v>18193.55</v>
      </c>
      <c r="C1480" s="27">
        <v>18193.55</v>
      </c>
      <c r="D1480" s="27">
        <v>17597.75</v>
      </c>
      <c r="E1480">
        <f t="shared" si="46"/>
        <v>0</v>
      </c>
      <c r="F1480" s="15">
        <f t="shared" si="47"/>
        <v>8.914048484611756E-3</v>
      </c>
    </row>
    <row r="1481" spans="1:6" x14ac:dyDescent="0.3">
      <c r="A1481" s="19">
        <v>42135</v>
      </c>
      <c r="B1481" s="20">
        <v>17921.150000000001</v>
      </c>
      <c r="C1481" s="20">
        <v>18240.650000000001</v>
      </c>
      <c r="D1481" s="20">
        <v>17841.75</v>
      </c>
      <c r="E1481">
        <f t="shared" si="46"/>
        <v>319.5</v>
      </c>
      <c r="F1481" s="15">
        <f t="shared" si="47"/>
        <v>1.7805144813283904E-2</v>
      </c>
    </row>
    <row r="1482" spans="1:6" x14ac:dyDescent="0.3">
      <c r="A1482" s="26">
        <v>42132</v>
      </c>
      <c r="B1482" s="27">
        <v>17600.25</v>
      </c>
      <c r="C1482" s="27">
        <v>17907.5</v>
      </c>
      <c r="D1482" s="27">
        <v>17600.25</v>
      </c>
      <c r="E1482">
        <f t="shared" si="46"/>
        <v>307.25</v>
      </c>
      <c r="F1482" s="15">
        <f t="shared" si="47"/>
        <v>8.6542469889698825E-3</v>
      </c>
    </row>
    <row r="1483" spans="1:6" x14ac:dyDescent="0.3">
      <c r="A1483" s="19">
        <v>42131</v>
      </c>
      <c r="B1483" s="20">
        <v>17751.400000000001</v>
      </c>
      <c r="C1483" s="20">
        <v>17751.400000000001</v>
      </c>
      <c r="D1483" s="20">
        <v>17246.55</v>
      </c>
      <c r="E1483">
        <f t="shared" si="46"/>
        <v>0</v>
      </c>
      <c r="F1483" s="15">
        <f t="shared" si="47"/>
        <v>3.8835162093409704E-3</v>
      </c>
    </row>
    <row r="1484" spans="1:6" x14ac:dyDescent="0.3">
      <c r="A1484" s="26">
        <v>42130</v>
      </c>
      <c r="B1484" s="27">
        <v>18436.900000000001</v>
      </c>
      <c r="C1484" s="27">
        <v>18580.099999999999</v>
      </c>
      <c r="D1484" s="27">
        <v>17757.7</v>
      </c>
      <c r="E1484">
        <f t="shared" si="46"/>
        <v>143.19999999999709</v>
      </c>
      <c r="F1484" s="15">
        <f t="shared" si="47"/>
        <v>5.5743243243242258E-3</v>
      </c>
    </row>
    <row r="1485" spans="1:6" x14ac:dyDescent="0.3">
      <c r="A1485" s="19">
        <v>42129</v>
      </c>
      <c r="B1485" s="20">
        <v>18500</v>
      </c>
      <c r="C1485" s="20">
        <v>18563.05</v>
      </c>
      <c r="D1485" s="20">
        <v>18396.8</v>
      </c>
      <c r="E1485">
        <f t="shared" si="46"/>
        <v>63.049999999999272</v>
      </c>
      <c r="F1485" s="15">
        <f t="shared" si="47"/>
        <v>6.2942853264557766E-3</v>
      </c>
    </row>
    <row r="1486" spans="1:6" x14ac:dyDescent="0.3">
      <c r="A1486" s="26">
        <v>42128</v>
      </c>
      <c r="B1486" s="27">
        <v>18417.5</v>
      </c>
      <c r="C1486" s="27">
        <v>18586.3</v>
      </c>
      <c r="D1486" s="27">
        <v>18350.95</v>
      </c>
      <c r="E1486">
        <f t="shared" si="46"/>
        <v>168.79999999999927</v>
      </c>
      <c r="F1486" s="15">
        <f t="shared" si="47"/>
        <v>7.6424011332589118E-3</v>
      </c>
    </row>
    <row r="1487" spans="1:6" x14ac:dyDescent="0.3">
      <c r="A1487" s="19">
        <v>42124</v>
      </c>
      <c r="B1487" s="20">
        <v>18318.849999999999</v>
      </c>
      <c r="C1487" s="20">
        <v>18430.05</v>
      </c>
      <c r="D1487" s="20">
        <v>18163.900000000001</v>
      </c>
      <c r="E1487">
        <f t="shared" si="46"/>
        <v>111.20000000000073</v>
      </c>
      <c r="F1487" s="15">
        <f t="shared" si="47"/>
        <v>7.8687321289673123E-3</v>
      </c>
    </row>
    <row r="1488" spans="1:6" x14ac:dyDescent="0.3">
      <c r="A1488" s="26">
        <v>42123</v>
      </c>
      <c r="B1488" s="27">
        <v>18255.8</v>
      </c>
      <c r="C1488" s="27">
        <v>18431.900000000001</v>
      </c>
      <c r="D1488" s="27">
        <v>18202.400000000001</v>
      </c>
      <c r="E1488">
        <f t="shared" si="46"/>
        <v>176.10000000000218</v>
      </c>
      <c r="F1488" s="15">
        <f t="shared" si="47"/>
        <v>2.0534374991205424E-2</v>
      </c>
    </row>
    <row r="1489" spans="1:6" x14ac:dyDescent="0.3">
      <c r="A1489" s="19">
        <v>42122</v>
      </c>
      <c r="B1489" s="20">
        <v>17766.55</v>
      </c>
      <c r="C1489" s="20">
        <v>18320.099999999999</v>
      </c>
      <c r="D1489" s="20">
        <v>17766.55</v>
      </c>
      <c r="E1489">
        <f t="shared" si="46"/>
        <v>553.54999999999927</v>
      </c>
      <c r="F1489" s="15">
        <f t="shared" si="47"/>
        <v>1.5657177971168581E-2</v>
      </c>
    </row>
    <row r="1490" spans="1:6" x14ac:dyDescent="0.3">
      <c r="A1490" s="26">
        <v>42121</v>
      </c>
      <c r="B1490" s="27">
        <v>18063.599999999999</v>
      </c>
      <c r="C1490" s="27">
        <v>18075.7</v>
      </c>
      <c r="D1490" s="27">
        <v>17738.900000000001</v>
      </c>
      <c r="E1490">
        <f t="shared" si="46"/>
        <v>12.100000000002183</v>
      </c>
      <c r="F1490" s="15">
        <f t="shared" si="47"/>
        <v>3.3076828451545682E-4</v>
      </c>
    </row>
    <row r="1491" spans="1:6" x14ac:dyDescent="0.3">
      <c r="A1491" s="19">
        <v>42118</v>
      </c>
      <c r="B1491" s="20">
        <v>18290.75</v>
      </c>
      <c r="C1491" s="20">
        <v>18290.75</v>
      </c>
      <c r="D1491" s="20">
        <v>17916.8</v>
      </c>
      <c r="E1491">
        <f t="shared" si="46"/>
        <v>0</v>
      </c>
      <c r="F1491" s="15">
        <f t="shared" si="47"/>
        <v>2.2737985923974402E-3</v>
      </c>
    </row>
    <row r="1492" spans="1:6" x14ac:dyDescent="0.3">
      <c r="A1492" s="26">
        <v>42117</v>
      </c>
      <c r="B1492" s="27">
        <v>18350.349999999999</v>
      </c>
      <c r="C1492" s="27">
        <v>18433.8</v>
      </c>
      <c r="D1492" s="27">
        <v>18143.75</v>
      </c>
      <c r="E1492">
        <f t="shared" si="46"/>
        <v>83.450000000000728</v>
      </c>
      <c r="F1492" s="15">
        <f t="shared" si="47"/>
        <v>5.0503246441005699E-3</v>
      </c>
    </row>
    <row r="1493" spans="1:6" x14ac:dyDescent="0.3">
      <c r="A1493" s="19">
        <v>42116</v>
      </c>
      <c r="B1493" s="20">
        <v>18196.849999999999</v>
      </c>
      <c r="C1493" s="20">
        <v>18297.2</v>
      </c>
      <c r="D1493" s="20">
        <v>17798.650000000001</v>
      </c>
      <c r="E1493">
        <f t="shared" si="46"/>
        <v>100.35000000000218</v>
      </c>
      <c r="F1493" s="15">
        <f t="shared" si="47"/>
        <v>9.0154289786381139E-3</v>
      </c>
    </row>
    <row r="1494" spans="1:6" x14ac:dyDescent="0.3">
      <c r="A1494" s="26">
        <v>42115</v>
      </c>
      <c r="B1494" s="27">
        <v>18102.3</v>
      </c>
      <c r="C1494" s="27">
        <v>18328.349999999999</v>
      </c>
      <c r="D1494" s="27">
        <v>18036.900000000001</v>
      </c>
      <c r="E1494">
        <f t="shared" si="46"/>
        <v>226.04999999999927</v>
      </c>
      <c r="F1494" s="15">
        <f t="shared" si="47"/>
        <v>9.2487592630361975E-3</v>
      </c>
    </row>
    <row r="1495" spans="1:6" x14ac:dyDescent="0.3">
      <c r="A1495" s="19">
        <v>42114</v>
      </c>
      <c r="B1495" s="20">
        <v>18386.25</v>
      </c>
      <c r="C1495" s="20">
        <v>18500.3</v>
      </c>
      <c r="D1495" s="20">
        <v>17984.650000000001</v>
      </c>
      <c r="E1495">
        <f t="shared" si="46"/>
        <v>114.04999999999927</v>
      </c>
      <c r="F1495" s="15">
        <f t="shared" si="47"/>
        <v>3.2575126889921118E-3</v>
      </c>
    </row>
    <row r="1496" spans="1:6" x14ac:dyDescent="0.3">
      <c r="A1496" s="26">
        <v>42111</v>
      </c>
      <c r="B1496" s="27">
        <v>18618.5</v>
      </c>
      <c r="C1496" s="27">
        <v>18625.75</v>
      </c>
      <c r="D1496" s="27">
        <v>18321.75</v>
      </c>
      <c r="E1496">
        <f t="shared" si="46"/>
        <v>7.25</v>
      </c>
      <c r="F1496" s="15">
        <f t="shared" si="47"/>
        <v>1.9352272757605443E-4</v>
      </c>
    </row>
    <row r="1497" spans="1:6" x14ac:dyDescent="0.3">
      <c r="A1497" s="19">
        <v>42110</v>
      </c>
      <c r="B1497" s="20">
        <v>18731.650000000001</v>
      </c>
      <c r="C1497" s="20">
        <v>18731.650000000001</v>
      </c>
      <c r="D1497" s="20">
        <v>18504.7</v>
      </c>
      <c r="E1497">
        <f t="shared" si="46"/>
        <v>0</v>
      </c>
      <c r="F1497" s="15">
        <f t="shared" si="47"/>
        <v>5.0361696991561341E-3</v>
      </c>
    </row>
    <row r="1498" spans="1:6" x14ac:dyDescent="0.3">
      <c r="A1498" s="26">
        <v>42109</v>
      </c>
      <c r="B1498" s="27">
        <v>18848.650000000001</v>
      </c>
      <c r="C1498" s="27">
        <v>19038.5</v>
      </c>
      <c r="D1498" s="27">
        <v>18615.849999999999</v>
      </c>
      <c r="E1498">
        <f t="shared" si="46"/>
        <v>189.84999999999854</v>
      </c>
      <c r="F1498" s="15">
        <f t="shared" si="47"/>
        <v>6.3222279717125079E-3</v>
      </c>
    </row>
    <row r="1499" spans="1:6" x14ac:dyDescent="0.3">
      <c r="A1499" s="19">
        <v>42107</v>
      </c>
      <c r="B1499" s="20">
        <v>18842.25</v>
      </c>
      <c r="C1499" s="20">
        <v>18890.650000000001</v>
      </c>
      <c r="D1499" s="20">
        <v>18708.3</v>
      </c>
      <c r="E1499">
        <f t="shared" si="46"/>
        <v>48.400000000001455</v>
      </c>
      <c r="F1499" s="15">
        <f t="shared" si="47"/>
        <v>1.9886220611187401E-3</v>
      </c>
    </row>
    <row r="1500" spans="1:6" x14ac:dyDescent="0.3">
      <c r="A1500" s="26">
        <v>42104</v>
      </c>
      <c r="B1500" s="27">
        <v>18869.849999999999</v>
      </c>
      <c r="C1500" s="27">
        <v>18896.5</v>
      </c>
      <c r="D1500" s="27">
        <v>18724.95</v>
      </c>
      <c r="E1500">
        <f t="shared" si="46"/>
        <v>26.650000000001455</v>
      </c>
      <c r="F1500" s="15">
        <f t="shared" si="47"/>
        <v>1.0744546747753591E-2</v>
      </c>
    </row>
    <row r="1501" spans="1:6" x14ac:dyDescent="0.3">
      <c r="A1501" s="19">
        <v>42103</v>
      </c>
      <c r="B1501" s="20">
        <v>18523.349999999999</v>
      </c>
      <c r="C1501" s="20">
        <v>18894.75</v>
      </c>
      <c r="D1501" s="20">
        <v>18401.45</v>
      </c>
      <c r="E1501">
        <f t="shared" si="46"/>
        <v>371.40000000000146</v>
      </c>
      <c r="F1501" s="15">
        <f t="shared" si="47"/>
        <v>1.0976828640780643E-2</v>
      </c>
    </row>
    <row r="1502" spans="1:6" x14ac:dyDescent="0.3">
      <c r="A1502" s="26">
        <v>42102</v>
      </c>
      <c r="B1502" s="27">
        <v>18559.55</v>
      </c>
      <c r="C1502" s="27">
        <v>18595.599999999999</v>
      </c>
      <c r="D1502" s="27">
        <v>18381.55</v>
      </c>
      <c r="E1502">
        <f t="shared" si="46"/>
        <v>36.049999999999272</v>
      </c>
      <c r="F1502" s="15">
        <f t="shared" si="47"/>
        <v>1.0459858785209753E-3</v>
      </c>
    </row>
    <row r="1503" spans="1:6" x14ac:dyDescent="0.3">
      <c r="A1503" s="19">
        <v>42101</v>
      </c>
      <c r="B1503" s="20">
        <v>18666.599999999999</v>
      </c>
      <c r="C1503" s="20">
        <v>18669.599999999999</v>
      </c>
      <c r="D1503" s="20">
        <v>18351.8</v>
      </c>
      <c r="E1503">
        <f t="shared" si="46"/>
        <v>3</v>
      </c>
      <c r="F1503" s="15">
        <f t="shared" si="47"/>
        <v>8.0202752558467815E-5</v>
      </c>
    </row>
    <row r="1504" spans="1:6" x14ac:dyDescent="0.3">
      <c r="A1504" s="26">
        <v>42100</v>
      </c>
      <c r="B1504" s="27">
        <v>18702.599999999999</v>
      </c>
      <c r="C1504" s="27">
        <v>18702.599999999999</v>
      </c>
      <c r="D1504" s="27">
        <v>18455.2</v>
      </c>
      <c r="E1504">
        <f t="shared" si="46"/>
        <v>0</v>
      </c>
      <c r="F1504" s="15">
        <f t="shared" si="47"/>
        <v>1.2752306428887264E-2</v>
      </c>
    </row>
    <row r="1505" spans="1:6" x14ac:dyDescent="0.3">
      <c r="A1505" s="19">
        <v>42095</v>
      </c>
      <c r="B1505" s="20">
        <v>18204.55</v>
      </c>
      <c r="C1505" s="20">
        <v>18668.849999999999</v>
      </c>
      <c r="D1505" s="20">
        <v>18131.400000000001</v>
      </c>
      <c r="E1505">
        <f t="shared" si="46"/>
        <v>464.29999999999927</v>
      </c>
      <c r="F1505" s="15">
        <f t="shared" si="47"/>
        <v>1.4506814444124796E-2</v>
      </c>
    </row>
    <row r="1506" spans="1:6" x14ac:dyDescent="0.3">
      <c r="A1506" s="26">
        <v>42094</v>
      </c>
      <c r="B1506" s="27">
        <v>18424.099999999999</v>
      </c>
      <c r="C1506" s="27">
        <v>18494.349999999999</v>
      </c>
      <c r="D1506" s="27">
        <v>18158.55</v>
      </c>
      <c r="E1506">
        <f t="shared" si="46"/>
        <v>70.25</v>
      </c>
      <c r="F1506" s="15">
        <f t="shared" si="47"/>
        <v>8.3506789572801859E-3</v>
      </c>
    </row>
    <row r="1507" spans="1:6" x14ac:dyDescent="0.3">
      <c r="A1507" s="19">
        <v>42093</v>
      </c>
      <c r="B1507" s="20">
        <v>18160.2</v>
      </c>
      <c r="C1507" s="20">
        <v>18393.25</v>
      </c>
      <c r="D1507" s="20">
        <v>18089.45</v>
      </c>
      <c r="E1507">
        <f t="shared" si="46"/>
        <v>233.04999999999927</v>
      </c>
      <c r="F1507" s="15">
        <f t="shared" si="47"/>
        <v>8.6545480788179866E-3</v>
      </c>
    </row>
    <row r="1508" spans="1:6" x14ac:dyDescent="0.3">
      <c r="A1508" s="26">
        <v>42090</v>
      </c>
      <c r="B1508" s="27">
        <v>18013.650000000001</v>
      </c>
      <c r="C1508" s="27">
        <v>18092.400000000001</v>
      </c>
      <c r="D1508" s="27">
        <v>17719.349999999999</v>
      </c>
      <c r="E1508">
        <f t="shared" si="46"/>
        <v>78.75</v>
      </c>
      <c r="F1508" s="15">
        <f t="shared" si="47"/>
        <v>4.5220742276225355E-3</v>
      </c>
    </row>
    <row r="1509" spans="1:6" x14ac:dyDescent="0.3">
      <c r="A1509" s="19">
        <v>42089</v>
      </c>
      <c r="B1509" s="20">
        <v>18138.8</v>
      </c>
      <c r="C1509" s="20">
        <v>18224.099999999999</v>
      </c>
      <c r="D1509" s="20">
        <v>17729.099999999999</v>
      </c>
      <c r="E1509">
        <f t="shared" si="46"/>
        <v>85.299999999999272</v>
      </c>
      <c r="F1509" s="15">
        <f t="shared" si="47"/>
        <v>4.1929177806940641E-3</v>
      </c>
    </row>
    <row r="1510" spans="1:6" x14ac:dyDescent="0.3">
      <c r="A1510" s="26">
        <v>42088</v>
      </c>
      <c r="B1510" s="27">
        <v>18364.3</v>
      </c>
      <c r="C1510" s="27">
        <v>18433</v>
      </c>
      <c r="D1510" s="27">
        <v>18271.599999999999</v>
      </c>
      <c r="E1510">
        <f t="shared" si="46"/>
        <v>68.700000000000728</v>
      </c>
      <c r="F1510" s="15">
        <f t="shared" si="47"/>
        <v>7.2649584295046204E-3</v>
      </c>
    </row>
    <row r="1511" spans="1:6" x14ac:dyDescent="0.3">
      <c r="A1511" s="19">
        <v>42087</v>
      </c>
      <c r="B1511" s="20">
        <v>18348.349999999999</v>
      </c>
      <c r="C1511" s="20">
        <v>18546.25</v>
      </c>
      <c r="D1511" s="20">
        <v>18289.75</v>
      </c>
      <c r="E1511">
        <f t="shared" si="46"/>
        <v>197.90000000000146</v>
      </c>
      <c r="F1511" s="15">
        <f t="shared" si="47"/>
        <v>5.3369742257978157E-3</v>
      </c>
    </row>
    <row r="1512" spans="1:6" x14ac:dyDescent="0.3">
      <c r="A1512" s="26">
        <v>42086</v>
      </c>
      <c r="B1512" s="27">
        <v>18695.05</v>
      </c>
      <c r="C1512" s="27">
        <v>18696.7</v>
      </c>
      <c r="D1512" s="27">
        <v>18409.900000000001</v>
      </c>
      <c r="E1512">
        <f t="shared" si="46"/>
        <v>1.6500000000014552</v>
      </c>
      <c r="F1512" s="15">
        <f t="shared" si="47"/>
        <v>1.5442946301155852E-4</v>
      </c>
    </row>
    <row r="1513" spans="1:6" x14ac:dyDescent="0.3">
      <c r="A1513" s="19">
        <v>42083</v>
      </c>
      <c r="B1513" s="20">
        <v>18778.8</v>
      </c>
      <c r="C1513" s="20">
        <v>18782.95</v>
      </c>
      <c r="D1513" s="20">
        <v>18541.5</v>
      </c>
      <c r="E1513">
        <f t="shared" si="46"/>
        <v>4.1500000000014552</v>
      </c>
      <c r="F1513" s="15">
        <f t="shared" si="47"/>
        <v>8.2447262182297498E-4</v>
      </c>
    </row>
    <row r="1514" spans="1:6" x14ac:dyDescent="0.3">
      <c r="A1514" s="26">
        <v>42082</v>
      </c>
      <c r="B1514" s="27">
        <v>19345.7</v>
      </c>
      <c r="C1514" s="27">
        <v>19373.45</v>
      </c>
      <c r="D1514" s="27">
        <v>18739.849999999999</v>
      </c>
      <c r="E1514">
        <f t="shared" si="46"/>
        <v>27.75</v>
      </c>
      <c r="F1514" s="15">
        <f t="shared" si="47"/>
        <v>4.7667090315902947E-3</v>
      </c>
    </row>
    <row r="1515" spans="1:6" x14ac:dyDescent="0.3">
      <c r="A1515" s="19">
        <v>42081</v>
      </c>
      <c r="B1515" s="20">
        <v>19080.25</v>
      </c>
      <c r="C1515" s="20">
        <v>19234.400000000001</v>
      </c>
      <c r="D1515" s="20">
        <v>18937.25</v>
      </c>
      <c r="E1515">
        <f t="shared" si="46"/>
        <v>154.15000000000146</v>
      </c>
      <c r="F1515" s="15">
        <f t="shared" si="47"/>
        <v>8.2984816441910823E-3</v>
      </c>
    </row>
    <row r="1516" spans="1:6" x14ac:dyDescent="0.3">
      <c r="A1516" s="26">
        <v>42080</v>
      </c>
      <c r="B1516" s="27">
        <v>18961.3</v>
      </c>
      <c r="C1516" s="27">
        <v>19121.849999999999</v>
      </c>
      <c r="D1516" s="27">
        <v>18781.5</v>
      </c>
      <c r="E1516">
        <f t="shared" si="46"/>
        <v>160.54999999999927</v>
      </c>
      <c r="F1516" s="15">
        <f t="shared" si="47"/>
        <v>7.6317491410122706E-3</v>
      </c>
    </row>
    <row r="1517" spans="1:6" x14ac:dyDescent="0.3">
      <c r="A1517" s="19">
        <v>42079</v>
      </c>
      <c r="B1517" s="20">
        <v>18786.650000000001</v>
      </c>
      <c r="C1517" s="20">
        <v>18912.849999999999</v>
      </c>
      <c r="D1517" s="20">
        <v>18688</v>
      </c>
      <c r="E1517">
        <f t="shared" si="46"/>
        <v>126.19999999999709</v>
      </c>
      <c r="F1517" s="15">
        <f t="shared" si="47"/>
        <v>3.7009775436148617E-3</v>
      </c>
    </row>
    <row r="1518" spans="1:6" x14ac:dyDescent="0.3">
      <c r="A1518" s="26">
        <v>42076</v>
      </c>
      <c r="B1518" s="27">
        <v>19359.75</v>
      </c>
      <c r="C1518" s="27">
        <v>19376.849999999999</v>
      </c>
      <c r="D1518" s="27">
        <v>18737.349999999999</v>
      </c>
      <c r="E1518">
        <f t="shared" si="46"/>
        <v>17.099999999998545</v>
      </c>
      <c r="F1518" s="15">
        <f t="shared" si="47"/>
        <v>1.8722885668008985E-3</v>
      </c>
    </row>
    <row r="1519" spans="1:6" x14ac:dyDescent="0.3">
      <c r="A1519" s="19">
        <v>42075</v>
      </c>
      <c r="B1519" s="20">
        <v>19201.099999999999</v>
      </c>
      <c r="C1519" s="20">
        <v>19255.900000000001</v>
      </c>
      <c r="D1519" s="20">
        <v>19095.3</v>
      </c>
      <c r="E1519">
        <f t="shared" si="46"/>
        <v>54.80000000000291</v>
      </c>
      <c r="F1519" s="15">
        <f t="shared" si="47"/>
        <v>4.8896867765862717E-3</v>
      </c>
    </row>
    <row r="1520" spans="1:6" x14ac:dyDescent="0.3">
      <c r="A1520" s="26">
        <v>42074</v>
      </c>
      <c r="B1520" s="27">
        <v>19050.3</v>
      </c>
      <c r="C1520" s="27">
        <v>19181.8</v>
      </c>
      <c r="D1520" s="27">
        <v>18917.900000000001</v>
      </c>
      <c r="E1520">
        <f t="shared" si="46"/>
        <v>131.5</v>
      </c>
      <c r="F1520" s="15">
        <f t="shared" si="47"/>
        <v>6.0771088611028517E-3</v>
      </c>
    </row>
    <row r="1521" spans="1:6" x14ac:dyDescent="0.3">
      <c r="A1521" s="19">
        <v>42073</v>
      </c>
      <c r="B1521" s="20">
        <v>19170.3</v>
      </c>
      <c r="C1521" s="20">
        <v>19271.8</v>
      </c>
      <c r="D1521" s="20">
        <v>18915.099999999999</v>
      </c>
      <c r="E1521">
        <f t="shared" si="46"/>
        <v>101.5</v>
      </c>
      <c r="F1521" s="15">
        <f t="shared" si="47"/>
        <v>2.5965388009874524E-3</v>
      </c>
    </row>
    <row r="1522" spans="1:6" x14ac:dyDescent="0.3">
      <c r="A1522" s="26">
        <v>42072</v>
      </c>
      <c r="B1522" s="27">
        <v>19545.25</v>
      </c>
      <c r="C1522" s="27">
        <v>19545.25</v>
      </c>
      <c r="D1522" s="27">
        <v>19112.650000000001</v>
      </c>
      <c r="E1522">
        <f t="shared" si="46"/>
        <v>0</v>
      </c>
      <c r="F1522" s="15">
        <f t="shared" si="47"/>
        <v>5.7317807157138785E-3</v>
      </c>
    </row>
    <row r="1523" spans="1:6" x14ac:dyDescent="0.3">
      <c r="A1523" s="19">
        <v>42068</v>
      </c>
      <c r="B1523" s="20">
        <v>19605.599999999999</v>
      </c>
      <c r="C1523" s="20">
        <v>19830.349999999999</v>
      </c>
      <c r="D1523" s="20">
        <v>19398.75</v>
      </c>
      <c r="E1523">
        <f t="shared" si="46"/>
        <v>224.75</v>
      </c>
      <c r="F1523" s="15">
        <f t="shared" si="47"/>
        <v>5.4705926739088626E-3</v>
      </c>
    </row>
    <row r="1524" spans="1:6" x14ac:dyDescent="0.3">
      <c r="A1524" s="26">
        <v>42067</v>
      </c>
      <c r="B1524" s="27">
        <v>20541.650000000001</v>
      </c>
      <c r="C1524" s="27">
        <v>20541.650000000001</v>
      </c>
      <c r="D1524" s="27">
        <v>19555.099999999999</v>
      </c>
      <c r="E1524">
        <f t="shared" si="46"/>
        <v>0</v>
      </c>
      <c r="F1524" s="15">
        <f t="shared" si="47"/>
        <v>0</v>
      </c>
    </row>
    <row r="1525" spans="1:6" x14ac:dyDescent="0.3">
      <c r="A1525" s="19">
        <v>42066</v>
      </c>
      <c r="B1525" s="20">
        <v>20043.400000000001</v>
      </c>
      <c r="C1525" s="20">
        <v>20043.400000000001</v>
      </c>
      <c r="D1525" s="20">
        <v>19821.55</v>
      </c>
      <c r="E1525">
        <f t="shared" si="46"/>
        <v>0</v>
      </c>
      <c r="F1525" s="15">
        <f t="shared" si="47"/>
        <v>2.7813275201082461E-3</v>
      </c>
    </row>
    <row r="1526" spans="1:6" x14ac:dyDescent="0.3">
      <c r="A1526" s="26">
        <v>42065</v>
      </c>
      <c r="B1526" s="27">
        <v>19954.5</v>
      </c>
      <c r="C1526" s="27">
        <v>20065.5</v>
      </c>
      <c r="D1526" s="27">
        <v>19750.849999999999</v>
      </c>
      <c r="E1526">
        <f t="shared" si="46"/>
        <v>111</v>
      </c>
      <c r="F1526" s="15">
        <f t="shared" si="47"/>
        <v>1.505710512003733E-2</v>
      </c>
    </row>
    <row r="1527" spans="1:6" x14ac:dyDescent="0.3">
      <c r="A1527" s="19">
        <v>42063</v>
      </c>
      <c r="B1527" s="20">
        <v>19306.5</v>
      </c>
      <c r="C1527" s="20">
        <v>19776.900000000001</v>
      </c>
      <c r="D1527" s="20">
        <v>19023.55</v>
      </c>
      <c r="E1527">
        <f t="shared" si="46"/>
        <v>470.40000000000146</v>
      </c>
      <c r="F1527" s="15">
        <f t="shared" si="47"/>
        <v>2.4791461790548072E-2</v>
      </c>
    </row>
    <row r="1528" spans="1:6" x14ac:dyDescent="0.3">
      <c r="A1528" s="26">
        <v>42062</v>
      </c>
      <c r="B1528" s="27">
        <v>18659.650000000001</v>
      </c>
      <c r="C1528" s="27">
        <v>19114.45</v>
      </c>
      <c r="D1528" s="27">
        <v>18654.849999999999</v>
      </c>
      <c r="E1528">
        <f t="shared" si="46"/>
        <v>454.79999999999927</v>
      </c>
      <c r="F1528" s="15">
        <f t="shared" si="47"/>
        <v>1.2472446143524879E-2</v>
      </c>
    </row>
    <row r="1529" spans="1:6" x14ac:dyDescent="0.3">
      <c r="A1529" s="19">
        <v>42061</v>
      </c>
      <c r="B1529" s="20">
        <v>18781.400000000001</v>
      </c>
      <c r="C1529" s="20">
        <v>18795.099999999999</v>
      </c>
      <c r="D1529" s="20">
        <v>18489.599999999999</v>
      </c>
      <c r="E1529">
        <f t="shared" si="46"/>
        <v>13.69999999999709</v>
      </c>
      <c r="F1529" s="15">
        <f t="shared" si="47"/>
        <v>2.9956455728232557E-3</v>
      </c>
    </row>
    <row r="1530" spans="1:6" x14ac:dyDescent="0.3">
      <c r="A1530" s="26">
        <v>42060</v>
      </c>
      <c r="B1530" s="27">
        <v>18969.2</v>
      </c>
      <c r="C1530" s="27">
        <v>19069.150000000001</v>
      </c>
      <c r="D1530" s="27">
        <v>18700.2</v>
      </c>
      <c r="E1530">
        <f t="shared" si="46"/>
        <v>99.950000000000728</v>
      </c>
      <c r="F1530" s="15">
        <f t="shared" si="47"/>
        <v>4.7952926144838549E-3</v>
      </c>
    </row>
    <row r="1531" spans="1:6" x14ac:dyDescent="0.3">
      <c r="A1531" s="19">
        <v>42059</v>
      </c>
      <c r="B1531" s="20">
        <v>18940.45</v>
      </c>
      <c r="C1531" s="20">
        <v>19022.150000000001</v>
      </c>
      <c r="D1531" s="20">
        <v>18737.75</v>
      </c>
      <c r="E1531">
        <f t="shared" si="46"/>
        <v>81.700000000000728</v>
      </c>
      <c r="F1531" s="15">
        <f t="shared" si="47"/>
        <v>2.6641804454884529E-3</v>
      </c>
    </row>
    <row r="1532" spans="1:6" x14ac:dyDescent="0.3">
      <c r="A1532" s="26">
        <v>42058</v>
      </c>
      <c r="B1532" s="27">
        <v>19199.150000000001</v>
      </c>
      <c r="C1532" s="27">
        <v>19219.75</v>
      </c>
      <c r="D1532" s="27">
        <v>18835.349999999999</v>
      </c>
      <c r="E1532">
        <f t="shared" si="46"/>
        <v>20.599999999998545</v>
      </c>
      <c r="F1532" s="15">
        <f t="shared" si="47"/>
        <v>4.4656606097936181E-3</v>
      </c>
    </row>
    <row r="1533" spans="1:6" x14ac:dyDescent="0.3">
      <c r="A1533" s="19">
        <v>42055</v>
      </c>
      <c r="B1533" s="20">
        <v>19157.3</v>
      </c>
      <c r="C1533" s="20">
        <v>19307.8</v>
      </c>
      <c r="D1533" s="20">
        <v>18882.25</v>
      </c>
      <c r="E1533">
        <f t="shared" si="46"/>
        <v>150.5</v>
      </c>
      <c r="F1533" s="15">
        <f t="shared" si="47"/>
        <v>6.0063795109386916E-3</v>
      </c>
    </row>
    <row r="1534" spans="1:6" x14ac:dyDescent="0.3">
      <c r="A1534" s="26">
        <v>42054</v>
      </c>
      <c r="B1534" s="27">
        <v>19296.150000000001</v>
      </c>
      <c r="C1534" s="27">
        <v>19377.45</v>
      </c>
      <c r="D1534" s="27">
        <v>18876.25</v>
      </c>
      <c r="E1534">
        <f t="shared" si="46"/>
        <v>81.299999999999272</v>
      </c>
      <c r="F1534" s="15">
        <f t="shared" si="47"/>
        <v>6.3636458203303031E-3</v>
      </c>
    </row>
    <row r="1535" spans="1:6" x14ac:dyDescent="0.3">
      <c r="A1535" s="19">
        <v>42053</v>
      </c>
      <c r="B1535" s="20">
        <v>19226.400000000001</v>
      </c>
      <c r="C1535" s="20">
        <v>19389.8</v>
      </c>
      <c r="D1535" s="20">
        <v>19171.900000000001</v>
      </c>
      <c r="E1535">
        <f t="shared" si="46"/>
        <v>163.39999999999782</v>
      </c>
      <c r="F1535" s="15">
        <f t="shared" si="47"/>
        <v>4.5404826616322171E-3</v>
      </c>
    </row>
    <row r="1536" spans="1:6" x14ac:dyDescent="0.3">
      <c r="A1536" s="26">
        <v>42051</v>
      </c>
      <c r="B1536" s="27">
        <v>19518.849999999999</v>
      </c>
      <c r="C1536" s="27">
        <v>19532.7</v>
      </c>
      <c r="D1536" s="27">
        <v>19127.150000000001</v>
      </c>
      <c r="E1536">
        <f t="shared" si="46"/>
        <v>13.850000000002183</v>
      </c>
      <c r="F1536" s="15">
        <f t="shared" si="47"/>
        <v>4.4219909460027828E-3</v>
      </c>
    </row>
    <row r="1537" spans="1:6" x14ac:dyDescent="0.3">
      <c r="A1537" s="19">
        <v>42048</v>
      </c>
      <c r="B1537" s="20">
        <v>19284.3</v>
      </c>
      <c r="C1537" s="20">
        <v>19441</v>
      </c>
      <c r="D1537" s="20">
        <v>19164.25</v>
      </c>
      <c r="E1537">
        <f t="shared" si="46"/>
        <v>156.70000000000073</v>
      </c>
      <c r="F1537" s="15">
        <f t="shared" si="47"/>
        <v>6.8170677040598126E-3</v>
      </c>
    </row>
    <row r="1538" spans="1:6" x14ac:dyDescent="0.3">
      <c r="A1538" s="26">
        <v>42047</v>
      </c>
      <c r="B1538" s="27">
        <v>19073.45</v>
      </c>
      <c r="C1538" s="27">
        <v>19176.8</v>
      </c>
      <c r="D1538" s="27">
        <v>18739.849999999999</v>
      </c>
      <c r="E1538">
        <f t="shared" ref="E1538:E1601" si="48">C1538-B1538</f>
        <v>103.34999999999854</v>
      </c>
      <c r="F1538" s="15">
        <f t="shared" si="47"/>
        <v>6.9981340073845084E-3</v>
      </c>
    </row>
    <row r="1539" spans="1:6" x14ac:dyDescent="0.3">
      <c r="A1539" s="19">
        <v>42046</v>
      </c>
      <c r="B1539" s="20">
        <v>18890.75</v>
      </c>
      <c r="C1539" s="20">
        <v>19051.8</v>
      </c>
      <c r="D1539" s="20">
        <v>18890.75</v>
      </c>
      <c r="E1539">
        <f t="shared" si="48"/>
        <v>161.04999999999927</v>
      </c>
      <c r="F1539" s="15">
        <f t="shared" ref="F1539:F1602" si="49">((SUM(E1539:E1540)/2)/B1540)</f>
        <v>2.3346004895041624E-2</v>
      </c>
    </row>
    <row r="1540" spans="1:6" x14ac:dyDescent="0.3">
      <c r="A1540" s="26">
        <v>42045</v>
      </c>
      <c r="B1540" s="27">
        <v>18242.95</v>
      </c>
      <c r="C1540" s="27">
        <v>18933.7</v>
      </c>
      <c r="D1540" s="27">
        <v>18226.900000000001</v>
      </c>
      <c r="E1540">
        <f t="shared" si="48"/>
        <v>690.75</v>
      </c>
      <c r="F1540" s="15">
        <f t="shared" si="49"/>
        <v>1.8975871313672902E-2</v>
      </c>
    </row>
    <row r="1541" spans="1:6" x14ac:dyDescent="0.3">
      <c r="A1541" s="19">
        <v>42044</v>
      </c>
      <c r="B1541" s="20">
        <v>18650</v>
      </c>
      <c r="C1541" s="20">
        <v>18667.05</v>
      </c>
      <c r="D1541" s="20">
        <v>18379.599999999999</v>
      </c>
      <c r="E1541">
        <f t="shared" si="48"/>
        <v>17.049999999999272</v>
      </c>
      <c r="F1541" s="15">
        <f t="shared" si="49"/>
        <v>1.8488166262374615E-3</v>
      </c>
    </row>
    <row r="1542" spans="1:6" x14ac:dyDescent="0.3">
      <c r="A1542" s="26">
        <v>42041</v>
      </c>
      <c r="B1542" s="27">
        <v>19066.25</v>
      </c>
      <c r="C1542" s="27">
        <v>19119.7</v>
      </c>
      <c r="D1542" s="27">
        <v>18740.349999999999</v>
      </c>
      <c r="E1542">
        <f t="shared" si="48"/>
        <v>53.450000000000728</v>
      </c>
      <c r="F1542" s="15">
        <f t="shared" si="49"/>
        <v>8.5536628560548746E-3</v>
      </c>
    </row>
    <row r="1543" spans="1:6" x14ac:dyDescent="0.3">
      <c r="A1543" s="19">
        <v>42040</v>
      </c>
      <c r="B1543" s="20">
        <v>19170.150000000001</v>
      </c>
      <c r="C1543" s="20">
        <v>19444.650000000001</v>
      </c>
      <c r="D1543" s="20">
        <v>18977.900000000001</v>
      </c>
      <c r="E1543">
        <f t="shared" si="48"/>
        <v>274.5</v>
      </c>
      <c r="F1543" s="15">
        <f t="shared" si="49"/>
        <v>7.0662736668683154E-3</v>
      </c>
    </row>
    <row r="1544" spans="1:6" x14ac:dyDescent="0.3">
      <c r="A1544" s="26">
        <v>42039</v>
      </c>
      <c r="B1544" s="27">
        <v>19423.25</v>
      </c>
      <c r="C1544" s="27">
        <v>19423.25</v>
      </c>
      <c r="D1544" s="27">
        <v>19113.349999999999</v>
      </c>
      <c r="E1544">
        <f t="shared" si="48"/>
        <v>0</v>
      </c>
      <c r="F1544" s="15">
        <f t="shared" si="49"/>
        <v>5.5160793713675358E-4</v>
      </c>
    </row>
    <row r="1545" spans="1:6" x14ac:dyDescent="0.3">
      <c r="A1545" s="19">
        <v>42038</v>
      </c>
      <c r="B1545" s="20">
        <v>19941.7</v>
      </c>
      <c r="C1545" s="20">
        <v>19963.7</v>
      </c>
      <c r="D1545" s="20">
        <v>19303.5</v>
      </c>
      <c r="E1545">
        <f t="shared" si="48"/>
        <v>22</v>
      </c>
      <c r="F1545" s="15">
        <f t="shared" si="49"/>
        <v>5.9267554647744374E-3</v>
      </c>
    </row>
    <row r="1546" spans="1:6" x14ac:dyDescent="0.3">
      <c r="A1546" s="26">
        <v>42037</v>
      </c>
      <c r="B1546" s="27">
        <v>19778.95</v>
      </c>
      <c r="C1546" s="27">
        <v>19991.400000000001</v>
      </c>
      <c r="D1546" s="27">
        <v>19564.5</v>
      </c>
      <c r="E1546">
        <f t="shared" si="48"/>
        <v>212.45000000000073</v>
      </c>
      <c r="F1546" s="15">
        <f t="shared" si="49"/>
        <v>5.1563906964100818E-3</v>
      </c>
    </row>
    <row r="1547" spans="1:6" x14ac:dyDescent="0.3">
      <c r="A1547" s="19">
        <v>42034</v>
      </c>
      <c r="B1547" s="20">
        <v>20600.650000000001</v>
      </c>
      <c r="C1547" s="20">
        <v>20600.650000000001</v>
      </c>
      <c r="D1547" s="20">
        <v>19732.45</v>
      </c>
      <c r="E1547">
        <f t="shared" si="48"/>
        <v>0</v>
      </c>
      <c r="F1547" s="15">
        <f t="shared" si="49"/>
        <v>2.5225022831942075E-3</v>
      </c>
    </row>
    <row r="1548" spans="1:6" x14ac:dyDescent="0.3">
      <c r="A1548" s="26">
        <v>42033</v>
      </c>
      <c r="B1548" s="27">
        <v>20475.7</v>
      </c>
      <c r="C1548" s="27">
        <v>20579</v>
      </c>
      <c r="D1548" s="27">
        <v>20338.95</v>
      </c>
      <c r="E1548">
        <f t="shared" si="48"/>
        <v>103.29999999999927</v>
      </c>
      <c r="F1548" s="15">
        <f t="shared" si="49"/>
        <v>1.2272339388028734E-2</v>
      </c>
    </row>
    <row r="1549" spans="1:6" x14ac:dyDescent="0.3">
      <c r="A1549" s="19">
        <v>42032</v>
      </c>
      <c r="B1549" s="20">
        <v>20507.5</v>
      </c>
      <c r="C1549" s="20">
        <v>20907.55</v>
      </c>
      <c r="D1549" s="20">
        <v>20435</v>
      </c>
      <c r="E1549">
        <f t="shared" si="48"/>
        <v>400.04999999999927</v>
      </c>
      <c r="F1549" s="15">
        <f t="shared" si="49"/>
        <v>2.0552730948770553E-2</v>
      </c>
    </row>
    <row r="1550" spans="1:6" x14ac:dyDescent="0.3">
      <c r="A1550" s="26">
        <v>42031</v>
      </c>
      <c r="B1550" s="27">
        <v>20179.8</v>
      </c>
      <c r="C1550" s="27">
        <v>20609.25</v>
      </c>
      <c r="D1550" s="27">
        <v>20098.25</v>
      </c>
      <c r="E1550">
        <f t="shared" si="48"/>
        <v>429.45000000000073</v>
      </c>
      <c r="F1550" s="15">
        <f t="shared" si="49"/>
        <v>1.1504257754974921E-2</v>
      </c>
    </row>
    <row r="1551" spans="1:6" x14ac:dyDescent="0.3">
      <c r="A1551" s="19">
        <v>42027</v>
      </c>
      <c r="B1551" s="20">
        <v>20133.849999999999</v>
      </c>
      <c r="C1551" s="20">
        <v>20167.650000000001</v>
      </c>
      <c r="D1551" s="20">
        <v>19967.349999999999</v>
      </c>
      <c r="E1551">
        <f t="shared" si="48"/>
        <v>33.80000000000291</v>
      </c>
      <c r="F1551" s="15">
        <f t="shared" si="49"/>
        <v>2.501444832525138E-3</v>
      </c>
    </row>
    <row r="1552" spans="1:6" x14ac:dyDescent="0.3">
      <c r="A1552" s="26">
        <v>42026</v>
      </c>
      <c r="B1552" s="27">
        <v>19898.5</v>
      </c>
      <c r="C1552" s="27">
        <v>19964.25</v>
      </c>
      <c r="D1552" s="27">
        <v>19788.7</v>
      </c>
      <c r="E1552">
        <f t="shared" si="48"/>
        <v>65.75</v>
      </c>
      <c r="F1552" s="15">
        <f t="shared" si="49"/>
        <v>5.5232095942580372E-3</v>
      </c>
    </row>
    <row r="1553" spans="1:6" x14ac:dyDescent="0.3">
      <c r="A1553" s="19">
        <v>42025</v>
      </c>
      <c r="B1553" s="20">
        <v>19811.849999999999</v>
      </c>
      <c r="C1553" s="20">
        <v>19964.95</v>
      </c>
      <c r="D1553" s="20">
        <v>19803.150000000001</v>
      </c>
      <c r="E1553">
        <f t="shared" si="48"/>
        <v>153.10000000000218</v>
      </c>
      <c r="F1553" s="15">
        <f t="shared" si="49"/>
        <v>1.3229683032684117E-2</v>
      </c>
    </row>
    <row r="1554" spans="1:6" x14ac:dyDescent="0.3">
      <c r="A1554" s="26">
        <v>42024</v>
      </c>
      <c r="B1554" s="27">
        <v>19446.8</v>
      </c>
      <c r="C1554" s="27">
        <v>19808.25</v>
      </c>
      <c r="D1554" s="27">
        <v>19446.8</v>
      </c>
      <c r="E1554">
        <f t="shared" si="48"/>
        <v>361.45000000000073</v>
      </c>
      <c r="F1554" s="15">
        <f t="shared" si="49"/>
        <v>1.163052159012491E-2</v>
      </c>
    </row>
    <row r="1555" spans="1:6" x14ac:dyDescent="0.3">
      <c r="A1555" s="19">
        <v>42023</v>
      </c>
      <c r="B1555" s="20">
        <v>19345.650000000001</v>
      </c>
      <c r="C1555" s="20">
        <v>19434.2</v>
      </c>
      <c r="D1555" s="20">
        <v>19299.099999999999</v>
      </c>
      <c r="E1555">
        <f t="shared" si="48"/>
        <v>88.549999999999272</v>
      </c>
      <c r="F1555" s="15">
        <f t="shared" si="49"/>
        <v>2.3399216048437177E-3</v>
      </c>
    </row>
    <row r="1556" spans="1:6" x14ac:dyDescent="0.3">
      <c r="A1556" s="26">
        <v>42020</v>
      </c>
      <c r="B1556" s="27">
        <v>19274.150000000001</v>
      </c>
      <c r="C1556" s="27">
        <v>19275.8</v>
      </c>
      <c r="D1556" s="27">
        <v>19108.349999999999</v>
      </c>
      <c r="E1556">
        <f t="shared" si="48"/>
        <v>1.6499999999978172</v>
      </c>
      <c r="F1556" s="15">
        <f t="shared" si="49"/>
        <v>1.8510427627071381E-3</v>
      </c>
    </row>
    <row r="1557" spans="1:6" x14ac:dyDescent="0.3">
      <c r="A1557" s="19">
        <v>42019</v>
      </c>
      <c r="B1557" s="20">
        <v>19340.45</v>
      </c>
      <c r="C1557" s="20">
        <v>19410.400000000001</v>
      </c>
      <c r="D1557" s="20">
        <v>19061.349999999999</v>
      </c>
      <c r="E1557">
        <f t="shared" si="48"/>
        <v>69.950000000000728</v>
      </c>
      <c r="F1557" s="15">
        <f t="shared" si="49"/>
        <v>4.5312366098209118E-3</v>
      </c>
    </row>
    <row r="1558" spans="1:6" x14ac:dyDescent="0.3">
      <c r="A1558" s="26">
        <v>42018</v>
      </c>
      <c r="B1558" s="27">
        <v>18670.400000000001</v>
      </c>
      <c r="C1558" s="27">
        <v>18769.650000000001</v>
      </c>
      <c r="D1558" s="27">
        <v>18517.900000000001</v>
      </c>
      <c r="E1558">
        <f t="shared" si="48"/>
        <v>99.25</v>
      </c>
      <c r="F1558" s="15">
        <f t="shared" si="49"/>
        <v>3.4649796177669929E-3</v>
      </c>
    </row>
    <row r="1559" spans="1:6" x14ac:dyDescent="0.3">
      <c r="A1559" s="19">
        <v>42017</v>
      </c>
      <c r="B1559" s="20">
        <v>18889</v>
      </c>
      <c r="C1559" s="20">
        <v>18920.650000000001</v>
      </c>
      <c r="D1559" s="20">
        <v>18642.8</v>
      </c>
      <c r="E1559">
        <f t="shared" si="48"/>
        <v>31.650000000001455</v>
      </c>
      <c r="F1559" s="15">
        <f t="shared" si="49"/>
        <v>5.9494418205238491E-3</v>
      </c>
    </row>
    <row r="1560" spans="1:6" x14ac:dyDescent="0.3">
      <c r="A1560" s="26">
        <v>42016</v>
      </c>
      <c r="B1560" s="27">
        <v>18632</v>
      </c>
      <c r="C1560" s="27">
        <v>18822.05</v>
      </c>
      <c r="D1560" s="27">
        <v>18530.099999999999</v>
      </c>
      <c r="E1560">
        <f t="shared" si="48"/>
        <v>190.04999999999927</v>
      </c>
      <c r="F1560" s="15">
        <f t="shared" si="49"/>
        <v>5.5224213224095908E-3</v>
      </c>
    </row>
    <row r="1561" spans="1:6" x14ac:dyDescent="0.3">
      <c r="A1561" s="19">
        <v>42013</v>
      </c>
      <c r="B1561" s="20">
        <v>18845.900000000001</v>
      </c>
      <c r="C1561" s="20">
        <v>18864</v>
      </c>
      <c r="D1561" s="20">
        <v>18479.650000000001</v>
      </c>
      <c r="E1561">
        <f t="shared" si="48"/>
        <v>18.099999999998545</v>
      </c>
      <c r="F1561" s="15">
        <f t="shared" si="49"/>
        <v>4.9308391303645883E-3</v>
      </c>
    </row>
    <row r="1562" spans="1:6" x14ac:dyDescent="0.3">
      <c r="A1562" s="26">
        <v>42012</v>
      </c>
      <c r="B1562" s="27">
        <v>18587.099999999999</v>
      </c>
      <c r="C1562" s="27">
        <v>18752.3</v>
      </c>
      <c r="D1562" s="27">
        <v>18486.2</v>
      </c>
      <c r="E1562">
        <f t="shared" si="48"/>
        <v>165.20000000000073</v>
      </c>
      <c r="F1562" s="15">
        <f t="shared" si="49"/>
        <v>7.1997628185426054E-3</v>
      </c>
    </row>
    <row r="1563" spans="1:6" x14ac:dyDescent="0.3">
      <c r="A1563" s="19">
        <v>42011</v>
      </c>
      <c r="B1563" s="20">
        <v>18382.55</v>
      </c>
      <c r="C1563" s="20">
        <v>18482.05</v>
      </c>
      <c r="D1563" s="20">
        <v>18211.5</v>
      </c>
      <c r="E1563">
        <f t="shared" si="48"/>
        <v>99.5</v>
      </c>
      <c r="F1563" s="15">
        <f t="shared" si="49"/>
        <v>2.6358174477869732E-3</v>
      </c>
    </row>
    <row r="1564" spans="1:6" x14ac:dyDescent="0.3">
      <c r="A1564" s="26">
        <v>42010</v>
      </c>
      <c r="B1564" s="27">
        <v>18874.599999999999</v>
      </c>
      <c r="C1564" s="27">
        <v>18874.599999999999</v>
      </c>
      <c r="D1564" s="27">
        <v>18388.349999999999</v>
      </c>
      <c r="E1564">
        <f t="shared" si="48"/>
        <v>0</v>
      </c>
      <c r="F1564" s="15">
        <f t="shared" si="49"/>
        <v>2.8190778483125399E-4</v>
      </c>
    </row>
    <row r="1565" spans="1:6" x14ac:dyDescent="0.3">
      <c r="A1565" s="19">
        <v>42009</v>
      </c>
      <c r="B1565" s="20">
        <v>19155.2</v>
      </c>
      <c r="C1565" s="20">
        <v>19166</v>
      </c>
      <c r="D1565" s="20">
        <v>18987.7</v>
      </c>
      <c r="E1565">
        <f t="shared" si="48"/>
        <v>10.799999999999272</v>
      </c>
      <c r="F1565" s="15">
        <f t="shared" si="49"/>
        <v>1.006415247277645E-2</v>
      </c>
    </row>
    <row r="1566" spans="1:6" x14ac:dyDescent="0.3">
      <c r="A1566" s="26">
        <v>42006</v>
      </c>
      <c r="B1566" s="27">
        <v>18752.2</v>
      </c>
      <c r="C1566" s="27">
        <v>19118.849999999999</v>
      </c>
      <c r="D1566" s="27">
        <v>18752.2</v>
      </c>
      <c r="E1566">
        <f t="shared" si="48"/>
        <v>366.64999999999782</v>
      </c>
      <c r="F1566" s="15">
        <f t="shared" si="49"/>
        <v>1.1213037024380248E-2</v>
      </c>
    </row>
    <row r="1567" spans="1:6" x14ac:dyDescent="0.3">
      <c r="A1567" s="19">
        <v>42005</v>
      </c>
      <c r="B1567" s="20">
        <v>18728.2</v>
      </c>
      <c r="C1567" s="20">
        <v>18781.55</v>
      </c>
      <c r="D1567" s="20">
        <v>18638.849999999999</v>
      </c>
      <c r="E1567">
        <f t="shared" si="48"/>
        <v>53.349999999998545</v>
      </c>
      <c r="F1567" s="15">
        <f t="shared" si="49"/>
        <v>4.5003644236746966E-3</v>
      </c>
    </row>
    <row r="1568" spans="1:6" x14ac:dyDescent="0.3">
      <c r="A1568" s="26">
        <v>42004</v>
      </c>
      <c r="B1568" s="27">
        <v>18659.599999999999</v>
      </c>
      <c r="C1568" s="27">
        <v>18774.2</v>
      </c>
      <c r="D1568" s="27">
        <v>18659.599999999999</v>
      </c>
      <c r="E1568">
        <f t="shared" si="48"/>
        <v>114.60000000000218</v>
      </c>
      <c r="F1568" s="15">
        <f t="shared" si="49"/>
        <v>5.7421291373346856E-3</v>
      </c>
    </row>
    <row r="1569" spans="1:6" x14ac:dyDescent="0.3">
      <c r="A1569" s="19">
        <v>42003</v>
      </c>
      <c r="B1569" s="20">
        <v>18573.25</v>
      </c>
      <c r="C1569" s="20">
        <v>18671.95</v>
      </c>
      <c r="D1569" s="20">
        <v>18428.099999999999</v>
      </c>
      <c r="E1569">
        <f t="shared" si="48"/>
        <v>98.700000000000728</v>
      </c>
      <c r="F1569" s="15">
        <f t="shared" si="49"/>
        <v>5.6429401385721832E-3</v>
      </c>
    </row>
    <row r="1570" spans="1:6" x14ac:dyDescent="0.3">
      <c r="A1570" s="26">
        <v>42002</v>
      </c>
      <c r="B1570" s="27">
        <v>18589.599999999999</v>
      </c>
      <c r="C1570" s="27">
        <v>18700.7</v>
      </c>
      <c r="D1570" s="27">
        <v>18501.05</v>
      </c>
      <c r="E1570">
        <f t="shared" si="48"/>
        <v>111.10000000000218</v>
      </c>
      <c r="F1570" s="15">
        <f t="shared" si="49"/>
        <v>5.1148901629078517E-3</v>
      </c>
    </row>
    <row r="1571" spans="1:6" x14ac:dyDescent="0.3">
      <c r="A1571" s="19">
        <v>41999</v>
      </c>
      <c r="B1571" s="20">
        <v>18602.55</v>
      </c>
      <c r="C1571" s="20">
        <v>18681.75</v>
      </c>
      <c r="D1571" s="20">
        <v>18448.599999999999</v>
      </c>
      <c r="E1571">
        <f t="shared" si="48"/>
        <v>79.200000000000728</v>
      </c>
      <c r="F1571" s="15">
        <f t="shared" si="49"/>
        <v>5.5320122156301459E-3</v>
      </c>
    </row>
    <row r="1572" spans="1:6" x14ac:dyDescent="0.3">
      <c r="A1572" s="26">
        <v>41997</v>
      </c>
      <c r="B1572" s="27">
        <v>18582.75</v>
      </c>
      <c r="C1572" s="27">
        <v>18709.150000000001</v>
      </c>
      <c r="D1572" s="27">
        <v>18493.3</v>
      </c>
      <c r="E1572">
        <f t="shared" si="48"/>
        <v>126.40000000000146</v>
      </c>
      <c r="F1572" s="15">
        <f t="shared" si="49"/>
        <v>8.0867134657648439E-3</v>
      </c>
    </row>
    <row r="1573" spans="1:6" x14ac:dyDescent="0.3">
      <c r="A1573" s="19">
        <v>41996</v>
      </c>
      <c r="B1573" s="20">
        <v>18746.8</v>
      </c>
      <c r="C1573" s="20">
        <v>18923.599999999999</v>
      </c>
      <c r="D1573" s="20">
        <v>18558.5</v>
      </c>
      <c r="E1573">
        <f t="shared" si="48"/>
        <v>176.79999999999927</v>
      </c>
      <c r="F1573" s="15">
        <f t="shared" si="49"/>
        <v>1.1194703256861395E-2</v>
      </c>
    </row>
    <row r="1574" spans="1:6" x14ac:dyDescent="0.3">
      <c r="A1574" s="26">
        <v>41995</v>
      </c>
      <c r="B1574" s="27">
        <v>18562.349999999999</v>
      </c>
      <c r="C1574" s="27">
        <v>18801.150000000001</v>
      </c>
      <c r="D1574" s="27">
        <v>18424</v>
      </c>
      <c r="E1574">
        <f t="shared" si="48"/>
        <v>238.80000000000291</v>
      </c>
      <c r="F1574" s="15">
        <f t="shared" si="49"/>
        <v>6.9207417352809743E-3</v>
      </c>
    </row>
    <row r="1575" spans="1:6" x14ac:dyDescent="0.3">
      <c r="A1575" s="19">
        <v>41992</v>
      </c>
      <c r="B1575" s="20">
        <v>18545.7</v>
      </c>
      <c r="C1575" s="20">
        <v>18563.599999999999</v>
      </c>
      <c r="D1575" s="20">
        <v>18413.75</v>
      </c>
      <c r="E1575">
        <f t="shared" si="48"/>
        <v>17.899999999997817</v>
      </c>
      <c r="F1575" s="15">
        <f t="shared" si="49"/>
        <v>3.7339620572430388E-3</v>
      </c>
    </row>
    <row r="1576" spans="1:6" x14ac:dyDescent="0.3">
      <c r="A1576" s="26">
        <v>41991</v>
      </c>
      <c r="B1576" s="27">
        <v>18238</v>
      </c>
      <c r="C1576" s="27">
        <v>18356.3</v>
      </c>
      <c r="D1576" s="27">
        <v>18109.349999999999</v>
      </c>
      <c r="E1576">
        <f t="shared" si="48"/>
        <v>118.29999999999927</v>
      </c>
      <c r="F1576" s="15">
        <f t="shared" si="49"/>
        <v>1.1482216498472824E-2</v>
      </c>
    </row>
    <row r="1577" spans="1:6" x14ac:dyDescent="0.3">
      <c r="A1577" s="19">
        <v>41990</v>
      </c>
      <c r="B1577" s="20">
        <v>17762.25</v>
      </c>
      <c r="C1577" s="20">
        <v>18051.849999999999</v>
      </c>
      <c r="D1577" s="20">
        <v>17502.45</v>
      </c>
      <c r="E1577">
        <f t="shared" si="48"/>
        <v>289.59999999999854</v>
      </c>
      <c r="F1577" s="15">
        <f t="shared" si="49"/>
        <v>9.5772371088826587E-3</v>
      </c>
    </row>
    <row r="1578" spans="1:6" x14ac:dyDescent="0.3">
      <c r="A1578" s="26">
        <v>41989</v>
      </c>
      <c r="B1578" s="27">
        <v>18249</v>
      </c>
      <c r="C1578" s="27">
        <v>18308.95</v>
      </c>
      <c r="D1578" s="27">
        <v>17776.349999999999</v>
      </c>
      <c r="E1578">
        <f t="shared" si="48"/>
        <v>59.950000000000728</v>
      </c>
      <c r="F1578" s="15">
        <f t="shared" si="49"/>
        <v>9.7184857537396582E-3</v>
      </c>
    </row>
    <row r="1579" spans="1:6" x14ac:dyDescent="0.3">
      <c r="A1579" s="19">
        <v>41988</v>
      </c>
      <c r="B1579" s="20">
        <v>18176.7</v>
      </c>
      <c r="C1579" s="20">
        <v>18470.05</v>
      </c>
      <c r="D1579" s="20">
        <v>18157.25</v>
      </c>
      <c r="E1579">
        <f t="shared" si="48"/>
        <v>293.34999999999854</v>
      </c>
      <c r="F1579" s="15">
        <f t="shared" si="49"/>
        <v>1.0356419405116783E-2</v>
      </c>
    </row>
    <row r="1580" spans="1:6" x14ac:dyDescent="0.3">
      <c r="A1580" s="26">
        <v>41985</v>
      </c>
      <c r="B1580" s="27">
        <v>18413.7</v>
      </c>
      <c r="C1580" s="27">
        <v>18501.75</v>
      </c>
      <c r="D1580" s="27">
        <v>18236.55</v>
      </c>
      <c r="E1580">
        <f t="shared" si="48"/>
        <v>88.049999999999272</v>
      </c>
      <c r="F1580" s="15">
        <f t="shared" si="49"/>
        <v>5.1607651607651801E-3</v>
      </c>
    </row>
    <row r="1581" spans="1:6" x14ac:dyDescent="0.3">
      <c r="A1581" s="19">
        <v>41984</v>
      </c>
      <c r="B1581" s="20">
        <v>18427.5</v>
      </c>
      <c r="C1581" s="20">
        <v>18529.650000000001</v>
      </c>
      <c r="D1581" s="20">
        <v>18218.400000000001</v>
      </c>
      <c r="E1581">
        <f t="shared" si="48"/>
        <v>102.15000000000146</v>
      </c>
      <c r="F1581" s="15">
        <f t="shared" si="49"/>
        <v>1.242774884370664E-2</v>
      </c>
    </row>
    <row r="1582" spans="1:6" x14ac:dyDescent="0.3">
      <c r="A1582" s="26">
        <v>41983</v>
      </c>
      <c r="B1582" s="27">
        <v>18183.099999999999</v>
      </c>
      <c r="C1582" s="27">
        <v>18532.900000000001</v>
      </c>
      <c r="D1582" s="27">
        <v>18183.099999999999</v>
      </c>
      <c r="E1582">
        <f t="shared" si="48"/>
        <v>349.80000000000291</v>
      </c>
      <c r="F1582" s="15">
        <f t="shared" si="49"/>
        <v>1.1762193951875565E-2</v>
      </c>
    </row>
    <row r="1583" spans="1:6" x14ac:dyDescent="0.3">
      <c r="A1583" s="19">
        <v>41982</v>
      </c>
      <c r="B1583" s="20">
        <v>18499.95</v>
      </c>
      <c r="C1583" s="20">
        <v>18585.349999999999</v>
      </c>
      <c r="D1583" s="20">
        <v>18248.099999999999</v>
      </c>
      <c r="E1583">
        <f t="shared" si="48"/>
        <v>85.399999999997817</v>
      </c>
      <c r="F1583" s="15">
        <f t="shared" si="49"/>
        <v>2.2706787308660169E-3</v>
      </c>
    </row>
    <row r="1584" spans="1:6" x14ac:dyDescent="0.3">
      <c r="A1584" s="26">
        <v>41981</v>
      </c>
      <c r="B1584" s="27">
        <v>18804.95</v>
      </c>
      <c r="C1584" s="27">
        <v>18804.95</v>
      </c>
      <c r="D1584" s="27">
        <v>18486.55</v>
      </c>
      <c r="E1584">
        <f t="shared" si="48"/>
        <v>0</v>
      </c>
      <c r="F1584" s="15">
        <f t="shared" si="49"/>
        <v>1.2707408272961552E-3</v>
      </c>
    </row>
    <row r="1585" spans="1:6" x14ac:dyDescent="0.3">
      <c r="A1585" s="19">
        <v>41978</v>
      </c>
      <c r="B1585" s="20">
        <v>18827.599999999999</v>
      </c>
      <c r="C1585" s="20">
        <v>18875.45</v>
      </c>
      <c r="D1585" s="20">
        <v>18706.25</v>
      </c>
      <c r="E1585">
        <f t="shared" si="48"/>
        <v>47.850000000002183</v>
      </c>
      <c r="F1585" s="15">
        <f t="shared" si="49"/>
        <v>2.1909717039470642E-3</v>
      </c>
    </row>
    <row r="1586" spans="1:6" x14ac:dyDescent="0.3">
      <c r="A1586" s="26">
        <v>41977</v>
      </c>
      <c r="B1586" s="27">
        <v>18758.8</v>
      </c>
      <c r="C1586" s="27">
        <v>18793.150000000001</v>
      </c>
      <c r="D1586" s="27">
        <v>18575.349999999999</v>
      </c>
      <c r="E1586">
        <f t="shared" si="48"/>
        <v>34.350000000002183</v>
      </c>
      <c r="F1586" s="15">
        <f t="shared" si="49"/>
        <v>5.6132831978868624E-3</v>
      </c>
    </row>
    <row r="1587" spans="1:6" x14ac:dyDescent="0.3">
      <c r="A1587" s="19">
        <v>41976</v>
      </c>
      <c r="B1587" s="20">
        <v>18549.75</v>
      </c>
      <c r="C1587" s="20">
        <v>18723.650000000001</v>
      </c>
      <c r="D1587" s="20">
        <v>18518</v>
      </c>
      <c r="E1587">
        <f t="shared" si="48"/>
        <v>173.90000000000146</v>
      </c>
      <c r="F1587" s="15">
        <f t="shared" si="49"/>
        <v>9.2488371146882929E-3</v>
      </c>
    </row>
    <row r="1588" spans="1:6" x14ac:dyDescent="0.3">
      <c r="A1588" s="26">
        <v>41975</v>
      </c>
      <c r="B1588" s="27">
        <v>18434.75</v>
      </c>
      <c r="C1588" s="27">
        <v>18601.849999999999</v>
      </c>
      <c r="D1588" s="27">
        <v>18301</v>
      </c>
      <c r="E1588">
        <f t="shared" si="48"/>
        <v>167.09999999999854</v>
      </c>
      <c r="F1588" s="15">
        <f t="shared" si="49"/>
        <v>6.8932772724948511E-3</v>
      </c>
    </row>
    <row r="1589" spans="1:6" x14ac:dyDescent="0.3">
      <c r="A1589" s="19">
        <v>41974</v>
      </c>
      <c r="B1589" s="20">
        <v>18586.95</v>
      </c>
      <c r="C1589" s="20">
        <v>18676.099999999999</v>
      </c>
      <c r="D1589" s="20">
        <v>18497</v>
      </c>
      <c r="E1589">
        <f t="shared" si="48"/>
        <v>89.149999999997817</v>
      </c>
      <c r="F1589" s="15">
        <f t="shared" si="49"/>
        <v>1.7203192054152043E-2</v>
      </c>
    </row>
    <row r="1590" spans="1:6" x14ac:dyDescent="0.3">
      <c r="A1590" s="26">
        <v>41971</v>
      </c>
      <c r="B1590" s="27">
        <v>18082.400000000001</v>
      </c>
      <c r="C1590" s="27">
        <v>18615.400000000001</v>
      </c>
      <c r="D1590" s="27">
        <v>18082.400000000001</v>
      </c>
      <c r="E1590">
        <f t="shared" si="48"/>
        <v>533</v>
      </c>
      <c r="F1590" s="15">
        <f t="shared" si="49"/>
        <v>1.6647951213817583E-2</v>
      </c>
    </row>
    <row r="1591" spans="1:6" x14ac:dyDescent="0.3">
      <c r="A1591" s="19">
        <v>41970</v>
      </c>
      <c r="B1591" s="20">
        <v>17988.7</v>
      </c>
      <c r="C1591" s="20">
        <v>18054.650000000001</v>
      </c>
      <c r="D1591" s="20">
        <v>17898.400000000001</v>
      </c>
      <c r="E1591">
        <f t="shared" si="48"/>
        <v>65.950000000000728</v>
      </c>
      <c r="F1591" s="15">
        <f t="shared" si="49"/>
        <v>7.807986334977369E-3</v>
      </c>
    </row>
    <row r="1592" spans="1:6" x14ac:dyDescent="0.3">
      <c r="A1592" s="26">
        <v>41969</v>
      </c>
      <c r="B1592" s="27">
        <v>17914.349999999999</v>
      </c>
      <c r="C1592" s="27">
        <v>18128.150000000001</v>
      </c>
      <c r="D1592" s="27">
        <v>17890.849999999999</v>
      </c>
      <c r="E1592">
        <f t="shared" si="48"/>
        <v>213.80000000000291</v>
      </c>
      <c r="F1592" s="15">
        <f t="shared" si="49"/>
        <v>5.8537012750555914E-3</v>
      </c>
    </row>
    <row r="1593" spans="1:6" x14ac:dyDescent="0.3">
      <c r="A1593" s="19">
        <v>41968</v>
      </c>
      <c r="B1593" s="20">
        <v>18261.95</v>
      </c>
      <c r="C1593" s="20">
        <v>18261.95</v>
      </c>
      <c r="D1593" s="20">
        <v>17992.5</v>
      </c>
      <c r="E1593">
        <f t="shared" si="48"/>
        <v>0</v>
      </c>
      <c r="F1593" s="15">
        <f t="shared" si="49"/>
        <v>5.0886444623412736E-3</v>
      </c>
    </row>
    <row r="1594" spans="1:6" x14ac:dyDescent="0.3">
      <c r="A1594" s="26">
        <v>41967</v>
      </c>
      <c r="B1594" s="27">
        <v>18128.599999999999</v>
      </c>
      <c r="C1594" s="27">
        <v>18313.099999999999</v>
      </c>
      <c r="D1594" s="27">
        <v>18119.650000000001</v>
      </c>
      <c r="E1594">
        <f t="shared" si="48"/>
        <v>184.5</v>
      </c>
      <c r="F1594" s="15">
        <f t="shared" si="49"/>
        <v>1.5666024116728364E-2</v>
      </c>
    </row>
    <row r="1595" spans="1:6" x14ac:dyDescent="0.3">
      <c r="A1595" s="19">
        <v>41964</v>
      </c>
      <c r="B1595" s="20">
        <v>17767.75</v>
      </c>
      <c r="C1595" s="20">
        <v>18139.95</v>
      </c>
      <c r="D1595" s="20">
        <v>17716.650000000001</v>
      </c>
      <c r="E1595">
        <f t="shared" si="48"/>
        <v>372.20000000000073</v>
      </c>
      <c r="F1595" s="15">
        <f t="shared" si="49"/>
        <v>1.1463594976585582E-2</v>
      </c>
    </row>
    <row r="1596" spans="1:6" x14ac:dyDescent="0.3">
      <c r="A1596" s="26">
        <v>41963</v>
      </c>
      <c r="B1596" s="27">
        <v>17649.349999999999</v>
      </c>
      <c r="C1596" s="27">
        <v>17681.8</v>
      </c>
      <c r="D1596" s="27">
        <v>17546.7</v>
      </c>
      <c r="E1596">
        <f t="shared" si="48"/>
        <v>32.450000000000728</v>
      </c>
      <c r="F1596" s="15">
        <f t="shared" si="49"/>
        <v>1.0978510868585034E-3</v>
      </c>
    </row>
    <row r="1597" spans="1:6" x14ac:dyDescent="0.3">
      <c r="A1597" s="19">
        <v>41962</v>
      </c>
      <c r="B1597" s="20">
        <v>17739.2</v>
      </c>
      <c r="C1597" s="20">
        <v>17745.7</v>
      </c>
      <c r="D1597" s="20">
        <v>17557.099999999999</v>
      </c>
      <c r="E1597">
        <f t="shared" si="48"/>
        <v>6.5</v>
      </c>
      <c r="F1597" s="15">
        <f t="shared" si="49"/>
        <v>2.3736975077591183E-3</v>
      </c>
    </row>
    <row r="1598" spans="1:6" x14ac:dyDescent="0.3">
      <c r="A1598" s="26">
        <v>41961</v>
      </c>
      <c r="B1598" s="27">
        <v>17672.849999999999</v>
      </c>
      <c r="C1598" s="27">
        <v>17750.25</v>
      </c>
      <c r="D1598" s="27">
        <v>17601.150000000001</v>
      </c>
      <c r="E1598">
        <f t="shared" si="48"/>
        <v>77.400000000001455</v>
      </c>
      <c r="F1598" s="15">
        <f t="shared" si="49"/>
        <v>5.1873182446775003E-3</v>
      </c>
    </row>
    <row r="1599" spans="1:6" x14ac:dyDescent="0.3">
      <c r="A1599" s="19">
        <v>41960</v>
      </c>
      <c r="B1599" s="20">
        <v>17571.7</v>
      </c>
      <c r="C1599" s="20">
        <v>17676.599999999999</v>
      </c>
      <c r="D1599" s="20">
        <v>17469.25</v>
      </c>
      <c r="E1599">
        <f t="shared" si="48"/>
        <v>104.89999999999782</v>
      </c>
      <c r="F1599" s="15">
        <f t="shared" si="49"/>
        <v>7.0301336441291945E-3</v>
      </c>
    </row>
    <row r="1600" spans="1:6" x14ac:dyDescent="0.3">
      <c r="A1600" s="26">
        <v>41957</v>
      </c>
      <c r="B1600" s="27">
        <v>17460.55</v>
      </c>
      <c r="C1600" s="27">
        <v>17601.150000000001</v>
      </c>
      <c r="D1600" s="27">
        <v>17410.5</v>
      </c>
      <c r="E1600">
        <f t="shared" si="48"/>
        <v>140.60000000000218</v>
      </c>
      <c r="F1600" s="15">
        <f t="shared" si="49"/>
        <v>4.1455798427910808E-3</v>
      </c>
    </row>
    <row r="1601" spans="1:6" x14ac:dyDescent="0.3">
      <c r="A1601" s="19">
        <v>41956</v>
      </c>
      <c r="B1601" s="20">
        <v>17645.3</v>
      </c>
      <c r="C1601" s="20">
        <v>17651</v>
      </c>
      <c r="D1601" s="20">
        <v>17389.650000000001</v>
      </c>
      <c r="E1601">
        <f t="shared" si="48"/>
        <v>5.7000000000007276</v>
      </c>
      <c r="F1601" s="15">
        <f t="shared" si="49"/>
        <v>5.1585063096135043E-3</v>
      </c>
    </row>
    <row r="1602" spans="1:6" x14ac:dyDescent="0.3">
      <c r="A1602" s="26">
        <v>41955</v>
      </c>
      <c r="B1602" s="27">
        <v>17461.45</v>
      </c>
      <c r="C1602" s="27">
        <v>17635.900000000001</v>
      </c>
      <c r="D1602" s="27">
        <v>17453.45</v>
      </c>
      <c r="E1602">
        <f t="shared" ref="E1602:E1665" si="50">C1602-B1602</f>
        <v>174.45000000000073</v>
      </c>
      <c r="F1602" s="15">
        <f t="shared" si="49"/>
        <v>9.9138492724245905E-3</v>
      </c>
    </row>
    <row r="1603" spans="1:6" x14ac:dyDescent="0.3">
      <c r="A1603" s="19">
        <v>41954</v>
      </c>
      <c r="B1603" s="20">
        <v>17266.25</v>
      </c>
      <c r="C1603" s="20">
        <v>17434.150000000001</v>
      </c>
      <c r="D1603" s="20">
        <v>17220.45</v>
      </c>
      <c r="E1603">
        <f t="shared" si="50"/>
        <v>167.90000000000146</v>
      </c>
      <c r="F1603" s="15">
        <f t="shared" ref="F1603:F1666" si="51">((SUM(E1603:E1604)/2)/B1604)</f>
        <v>6.1979366126008869E-3</v>
      </c>
    </row>
    <row r="1604" spans="1:6" x14ac:dyDescent="0.3">
      <c r="A1604" s="26">
        <v>41953</v>
      </c>
      <c r="B1604" s="27">
        <v>17364.650000000001</v>
      </c>
      <c r="C1604" s="27">
        <v>17412</v>
      </c>
      <c r="D1604" s="27">
        <v>17203</v>
      </c>
      <c r="E1604">
        <f t="shared" si="50"/>
        <v>47.349999999998545</v>
      </c>
      <c r="F1604" s="15">
        <f t="shared" si="51"/>
        <v>1.8454699614495016E-3</v>
      </c>
    </row>
    <row r="1605" spans="1:6" x14ac:dyDescent="0.3">
      <c r="A1605" s="19">
        <v>41950</v>
      </c>
      <c r="B1605" s="20">
        <v>17366.849999999999</v>
      </c>
      <c r="C1605" s="20">
        <v>17383.599999999999</v>
      </c>
      <c r="D1605" s="20">
        <v>17202.2</v>
      </c>
      <c r="E1605">
        <f t="shared" si="50"/>
        <v>16.75</v>
      </c>
      <c r="F1605" s="15">
        <f t="shared" si="51"/>
        <v>6.9906897383650796E-3</v>
      </c>
    </row>
    <row r="1606" spans="1:6" x14ac:dyDescent="0.3">
      <c r="A1606" s="26">
        <v>41948</v>
      </c>
      <c r="B1606" s="27">
        <v>17201.45</v>
      </c>
      <c r="C1606" s="27">
        <v>17425.2</v>
      </c>
      <c r="D1606" s="27">
        <v>17157.8</v>
      </c>
      <c r="E1606">
        <f t="shared" si="50"/>
        <v>223.75</v>
      </c>
      <c r="F1606" s="15">
        <f t="shared" si="51"/>
        <v>8.92930297887287E-3</v>
      </c>
    </row>
    <row r="1607" spans="1:6" x14ac:dyDescent="0.3">
      <c r="A1607" s="19">
        <v>41946</v>
      </c>
      <c r="B1607" s="20">
        <v>17087</v>
      </c>
      <c r="C1607" s="20">
        <v>17168.400000000001</v>
      </c>
      <c r="D1607" s="20">
        <v>16934.849999999999</v>
      </c>
      <c r="E1607">
        <f t="shared" si="50"/>
        <v>81.400000000001455</v>
      </c>
      <c r="F1607" s="15">
        <f t="shared" si="51"/>
        <v>9.7873897022742722E-3</v>
      </c>
    </row>
    <row r="1608" spans="1:6" x14ac:dyDescent="0.3">
      <c r="A1608" s="26">
        <v>41943</v>
      </c>
      <c r="B1608" s="27">
        <v>16812.45</v>
      </c>
      <c r="C1608" s="27">
        <v>17060.150000000001</v>
      </c>
      <c r="D1608" s="27">
        <v>16783.650000000001</v>
      </c>
      <c r="E1608">
        <f t="shared" si="50"/>
        <v>247.70000000000073</v>
      </c>
      <c r="F1608" s="15">
        <f t="shared" si="51"/>
        <v>1.257188450305601E-2</v>
      </c>
    </row>
    <row r="1609" spans="1:6" x14ac:dyDescent="0.3">
      <c r="A1609" s="19">
        <v>41942</v>
      </c>
      <c r="B1609" s="20">
        <v>16606.5</v>
      </c>
      <c r="C1609" s="20">
        <v>16776.349999999999</v>
      </c>
      <c r="D1609" s="20">
        <v>16561.349999999999</v>
      </c>
      <c r="E1609">
        <f t="shared" si="50"/>
        <v>169.84999999999854</v>
      </c>
      <c r="F1609" s="15">
        <f t="shared" si="51"/>
        <v>5.0640421700396693E-3</v>
      </c>
    </row>
    <row r="1610" spans="1:6" x14ac:dyDescent="0.3">
      <c r="A1610" s="26">
        <v>41941</v>
      </c>
      <c r="B1610" s="27">
        <v>16770.2</v>
      </c>
      <c r="C1610" s="27">
        <v>16770.2</v>
      </c>
      <c r="D1610" s="27">
        <v>16596.25</v>
      </c>
      <c r="E1610">
        <f t="shared" si="50"/>
        <v>0</v>
      </c>
      <c r="F1610" s="15">
        <f t="shared" si="51"/>
        <v>2.8541321692006406E-3</v>
      </c>
    </row>
    <row r="1611" spans="1:6" x14ac:dyDescent="0.3">
      <c r="A1611" s="19">
        <v>41940</v>
      </c>
      <c r="B1611" s="20">
        <v>16607.5</v>
      </c>
      <c r="C1611" s="20">
        <v>16702.3</v>
      </c>
      <c r="D1611" s="20">
        <v>16607.5</v>
      </c>
      <c r="E1611">
        <f t="shared" si="50"/>
        <v>94.799999999999272</v>
      </c>
      <c r="F1611" s="15">
        <f t="shared" si="51"/>
        <v>6.6570328135485751E-3</v>
      </c>
    </row>
    <row r="1612" spans="1:6" x14ac:dyDescent="0.3">
      <c r="A1612" s="26">
        <v>41939</v>
      </c>
      <c r="B1612" s="27">
        <v>16538.900000000001</v>
      </c>
      <c r="C1612" s="27">
        <v>16664.3</v>
      </c>
      <c r="D1612" s="27">
        <v>16470.849999999999</v>
      </c>
      <c r="E1612">
        <f t="shared" si="50"/>
        <v>125.39999999999782</v>
      </c>
      <c r="F1612" s="15">
        <f t="shared" si="51"/>
        <v>4.297812022970058E-3</v>
      </c>
    </row>
    <row r="1613" spans="1:6" x14ac:dyDescent="0.3">
      <c r="A1613" s="19">
        <v>41935</v>
      </c>
      <c r="B1613" s="20">
        <v>16508.400000000001</v>
      </c>
      <c r="C1613" s="20">
        <v>16524.900000000001</v>
      </c>
      <c r="D1613" s="20">
        <v>16444.05</v>
      </c>
      <c r="E1613">
        <f t="shared" si="50"/>
        <v>16.5</v>
      </c>
      <c r="F1613" s="15">
        <f t="shared" si="51"/>
        <v>5.6124173224540578E-4</v>
      </c>
    </row>
    <row r="1614" spans="1:6" x14ac:dyDescent="0.3">
      <c r="A1614" s="26">
        <v>41934</v>
      </c>
      <c r="B1614" s="27">
        <v>16570.400000000001</v>
      </c>
      <c r="C1614" s="27">
        <v>16572.5</v>
      </c>
      <c r="D1614" s="27">
        <v>16365.6</v>
      </c>
      <c r="E1614">
        <f t="shared" si="50"/>
        <v>2.0999999999985448</v>
      </c>
      <c r="F1614" s="15">
        <f t="shared" si="51"/>
        <v>5.312631472274401E-3</v>
      </c>
    </row>
    <row r="1615" spans="1:6" x14ac:dyDescent="0.3">
      <c r="A1615" s="19">
        <v>41933</v>
      </c>
      <c r="B1615" s="20">
        <v>16281.95</v>
      </c>
      <c r="C1615" s="20">
        <v>16452.849999999999</v>
      </c>
      <c r="D1615" s="20">
        <v>16269</v>
      </c>
      <c r="E1615">
        <f t="shared" si="50"/>
        <v>170.89999999999782</v>
      </c>
      <c r="F1615" s="15">
        <f t="shared" si="51"/>
        <v>6.4100198650650711E-3</v>
      </c>
    </row>
    <row r="1616" spans="1:6" x14ac:dyDescent="0.3">
      <c r="A1616" s="26">
        <v>41932</v>
      </c>
      <c r="B1616" s="27">
        <v>16259.7</v>
      </c>
      <c r="C1616" s="27">
        <v>16297.25</v>
      </c>
      <c r="D1616" s="27">
        <v>16157.05</v>
      </c>
      <c r="E1616">
        <f t="shared" si="50"/>
        <v>37.549999999999272</v>
      </c>
      <c r="F1616" s="15">
        <f t="shared" si="51"/>
        <v>1.2604571198058535E-2</v>
      </c>
    </row>
    <row r="1617" spans="1:6" x14ac:dyDescent="0.3">
      <c r="A1617" s="19">
        <v>41929</v>
      </c>
      <c r="B1617" s="20">
        <v>15617.35</v>
      </c>
      <c r="C1617" s="20">
        <v>15973.5</v>
      </c>
      <c r="D1617" s="20">
        <v>15603.45</v>
      </c>
      <c r="E1617">
        <f t="shared" si="50"/>
        <v>356.14999999999964</v>
      </c>
      <c r="F1617" s="15">
        <f t="shared" si="51"/>
        <v>1.5995500419047341E-2</v>
      </c>
    </row>
    <row r="1618" spans="1:6" x14ac:dyDescent="0.3">
      <c r="A1618" s="26">
        <v>41928</v>
      </c>
      <c r="B1618" s="27">
        <v>15690.35</v>
      </c>
      <c r="C1618" s="27">
        <v>15836.15</v>
      </c>
      <c r="D1618" s="27">
        <v>15477.05</v>
      </c>
      <c r="E1618">
        <f t="shared" si="50"/>
        <v>145.79999999999927</v>
      </c>
      <c r="F1618" s="15">
        <f t="shared" si="51"/>
        <v>6.2868288481693398E-3</v>
      </c>
    </row>
    <row r="1619" spans="1:6" x14ac:dyDescent="0.3">
      <c r="A1619" s="19">
        <v>41926</v>
      </c>
      <c r="B1619" s="20">
        <v>15790.95</v>
      </c>
      <c r="C1619" s="20">
        <v>15843.7</v>
      </c>
      <c r="D1619" s="20">
        <v>15560.25</v>
      </c>
      <c r="E1619">
        <f t="shared" si="50"/>
        <v>52.75</v>
      </c>
      <c r="F1619" s="15">
        <f t="shared" si="51"/>
        <v>1.2947001113230517E-2</v>
      </c>
    </row>
    <row r="1620" spans="1:6" x14ac:dyDescent="0.3">
      <c r="A1620" s="26">
        <v>41925</v>
      </c>
      <c r="B1620" s="27">
        <v>15360.7</v>
      </c>
      <c r="C1620" s="27">
        <v>15705.7</v>
      </c>
      <c r="D1620" s="27">
        <v>15301.65</v>
      </c>
      <c r="E1620">
        <f t="shared" si="50"/>
        <v>345</v>
      </c>
      <c r="F1620" s="15">
        <f t="shared" si="51"/>
        <v>1.1865965539672292E-2</v>
      </c>
    </row>
    <row r="1621" spans="1:6" x14ac:dyDescent="0.3">
      <c r="A1621" s="19">
        <v>41922</v>
      </c>
      <c r="B1621" s="20">
        <v>15603.45</v>
      </c>
      <c r="C1621" s="20">
        <v>15628.75</v>
      </c>
      <c r="D1621" s="20">
        <v>15439.35</v>
      </c>
      <c r="E1621">
        <f t="shared" si="50"/>
        <v>25.299999999999272</v>
      </c>
      <c r="F1621" s="15">
        <f t="shared" si="51"/>
        <v>1.2524012996983953E-2</v>
      </c>
    </row>
    <row r="1622" spans="1:6" x14ac:dyDescent="0.3">
      <c r="A1622" s="26">
        <v>41921</v>
      </c>
      <c r="B1622" s="27">
        <v>15434.35</v>
      </c>
      <c r="C1622" s="27">
        <v>15795.65</v>
      </c>
      <c r="D1622" s="27">
        <v>15434.35</v>
      </c>
      <c r="E1622">
        <f t="shared" si="50"/>
        <v>361.29999999999927</v>
      </c>
      <c r="F1622" s="15">
        <f t="shared" si="51"/>
        <v>1.9918574256378673E-2</v>
      </c>
    </row>
    <row r="1623" spans="1:6" x14ac:dyDescent="0.3">
      <c r="A1623" s="19">
        <v>41920</v>
      </c>
      <c r="B1623" s="20">
        <v>15130.35</v>
      </c>
      <c r="C1623" s="20">
        <v>15371.8</v>
      </c>
      <c r="D1623" s="20">
        <v>15130.35</v>
      </c>
      <c r="E1623">
        <f t="shared" si="50"/>
        <v>241.44999999999891</v>
      </c>
      <c r="F1623" s="15">
        <f t="shared" si="51"/>
        <v>1.2218808025370927E-2</v>
      </c>
    </row>
    <row r="1624" spans="1:6" x14ac:dyDescent="0.3">
      <c r="A1624" s="26">
        <v>41919</v>
      </c>
      <c r="B1624" s="27">
        <v>15214.25</v>
      </c>
      <c r="C1624" s="27">
        <v>15344.6</v>
      </c>
      <c r="D1624" s="27">
        <v>15157.7</v>
      </c>
      <c r="E1624">
        <f t="shared" si="50"/>
        <v>130.35000000000036</v>
      </c>
      <c r="F1624" s="15">
        <f t="shared" si="51"/>
        <v>4.4646632879439454E-3</v>
      </c>
    </row>
    <row r="1625" spans="1:6" x14ac:dyDescent="0.3">
      <c r="A1625" s="19">
        <v>41913</v>
      </c>
      <c r="B1625" s="20">
        <v>15370.7</v>
      </c>
      <c r="C1625" s="20">
        <v>15377.6</v>
      </c>
      <c r="D1625" s="20">
        <v>15270.95</v>
      </c>
      <c r="E1625">
        <f t="shared" si="50"/>
        <v>6.8999999999996362</v>
      </c>
      <c r="F1625" s="15">
        <f t="shared" si="51"/>
        <v>5.2343221285703527E-3</v>
      </c>
    </row>
    <row r="1626" spans="1:6" x14ac:dyDescent="0.3">
      <c r="A1626" s="26">
        <v>41912</v>
      </c>
      <c r="B1626" s="27">
        <v>15441.35</v>
      </c>
      <c r="C1626" s="27">
        <v>15596.1</v>
      </c>
      <c r="D1626" s="27">
        <v>15336.7</v>
      </c>
      <c r="E1626">
        <f t="shared" si="50"/>
        <v>154.75</v>
      </c>
      <c r="F1626" s="15">
        <f t="shared" si="51"/>
        <v>4.9483738316561622E-3</v>
      </c>
    </row>
    <row r="1627" spans="1:6" x14ac:dyDescent="0.3">
      <c r="A1627" s="19">
        <v>41911</v>
      </c>
      <c r="B1627" s="20">
        <v>15636.45</v>
      </c>
      <c r="C1627" s="20">
        <v>15636.45</v>
      </c>
      <c r="D1627" s="20">
        <v>15420.8</v>
      </c>
      <c r="E1627">
        <f t="shared" si="50"/>
        <v>0</v>
      </c>
      <c r="F1627" s="15">
        <f t="shared" si="51"/>
        <v>1.3218326792418217E-2</v>
      </c>
    </row>
    <row r="1628" spans="1:6" x14ac:dyDescent="0.3">
      <c r="A1628" s="26">
        <v>41908</v>
      </c>
      <c r="B1628" s="27">
        <v>15262.9</v>
      </c>
      <c r="C1628" s="27">
        <v>15666.4</v>
      </c>
      <c r="D1628" s="27">
        <v>15168.4</v>
      </c>
      <c r="E1628">
        <f t="shared" si="50"/>
        <v>403.5</v>
      </c>
      <c r="F1628" s="15">
        <f t="shared" si="51"/>
        <v>1.4247474586533264E-2</v>
      </c>
    </row>
    <row r="1629" spans="1:6" x14ac:dyDescent="0.3">
      <c r="A1629" s="19">
        <v>41907</v>
      </c>
      <c r="B1629" s="20">
        <v>15690.5</v>
      </c>
      <c r="C1629" s="20">
        <v>15734.1</v>
      </c>
      <c r="D1629" s="20">
        <v>15213.35</v>
      </c>
      <c r="E1629">
        <f t="shared" si="50"/>
        <v>43.600000000000364</v>
      </c>
      <c r="F1629" s="15">
        <f t="shared" si="51"/>
        <v>3.6075285910806645E-3</v>
      </c>
    </row>
    <row r="1630" spans="1:6" x14ac:dyDescent="0.3">
      <c r="A1630" s="26">
        <v>41906</v>
      </c>
      <c r="B1630" s="27">
        <v>15883.45</v>
      </c>
      <c r="C1630" s="27">
        <v>15954.45</v>
      </c>
      <c r="D1630" s="27">
        <v>15625.85</v>
      </c>
      <c r="E1630">
        <f t="shared" si="50"/>
        <v>71</v>
      </c>
      <c r="F1630" s="15">
        <f t="shared" si="51"/>
        <v>3.6169910586375427E-3</v>
      </c>
    </row>
    <row r="1631" spans="1:6" x14ac:dyDescent="0.3">
      <c r="A1631" s="19">
        <v>41905</v>
      </c>
      <c r="B1631" s="20">
        <v>16194.4</v>
      </c>
      <c r="C1631" s="20">
        <v>16240.55</v>
      </c>
      <c r="D1631" s="20">
        <v>15894.55</v>
      </c>
      <c r="E1631">
        <f t="shared" si="50"/>
        <v>46.149999999999636</v>
      </c>
      <c r="F1631" s="15">
        <f t="shared" si="51"/>
        <v>8.2837306222376117E-3</v>
      </c>
    </row>
    <row r="1632" spans="1:6" x14ac:dyDescent="0.3">
      <c r="A1632" s="26">
        <v>41904</v>
      </c>
      <c r="B1632" s="27">
        <v>16052.55</v>
      </c>
      <c r="C1632" s="27">
        <v>16272.35</v>
      </c>
      <c r="D1632" s="27">
        <v>16021.15</v>
      </c>
      <c r="E1632">
        <f t="shared" si="50"/>
        <v>219.80000000000109</v>
      </c>
      <c r="F1632" s="15">
        <f t="shared" si="51"/>
        <v>6.7849976848279392E-3</v>
      </c>
    </row>
    <row r="1633" spans="1:6" x14ac:dyDescent="0.3">
      <c r="A1633" s="19">
        <v>41901</v>
      </c>
      <c r="B1633" s="20">
        <v>16197.5</v>
      </c>
      <c r="C1633" s="20">
        <v>16197.5</v>
      </c>
      <c r="D1633" s="20">
        <v>16064.6</v>
      </c>
      <c r="E1633">
        <f t="shared" si="50"/>
        <v>0</v>
      </c>
      <c r="F1633" s="15">
        <f t="shared" si="51"/>
        <v>1.2518418759407408E-2</v>
      </c>
    </row>
    <row r="1634" spans="1:6" x14ac:dyDescent="0.3">
      <c r="A1634" s="26">
        <v>41900</v>
      </c>
      <c r="B1634" s="27">
        <v>15778.75</v>
      </c>
      <c r="C1634" s="27">
        <v>16173.8</v>
      </c>
      <c r="D1634" s="27">
        <v>15770.8</v>
      </c>
      <c r="E1634">
        <f t="shared" si="50"/>
        <v>395.04999999999927</v>
      </c>
      <c r="F1634" s="15">
        <f t="shared" si="51"/>
        <v>1.2730075313071893E-2</v>
      </c>
    </row>
    <row r="1635" spans="1:6" x14ac:dyDescent="0.3">
      <c r="A1635" s="19">
        <v>41899</v>
      </c>
      <c r="B1635" s="20">
        <v>15926.85</v>
      </c>
      <c r="C1635" s="20">
        <v>15937.3</v>
      </c>
      <c r="D1635" s="20">
        <v>15799.7</v>
      </c>
      <c r="E1635">
        <f t="shared" si="50"/>
        <v>10.449999999998909</v>
      </c>
      <c r="F1635" s="15">
        <f t="shared" si="51"/>
        <v>5.9867456236420901E-4</v>
      </c>
    </row>
    <row r="1636" spans="1:6" x14ac:dyDescent="0.3">
      <c r="A1636" s="26">
        <v>41898</v>
      </c>
      <c r="B1636" s="27">
        <v>16160.7</v>
      </c>
      <c r="C1636" s="27">
        <v>16169.6</v>
      </c>
      <c r="D1636" s="27">
        <v>15814.65</v>
      </c>
      <c r="E1636">
        <f t="shared" si="50"/>
        <v>8.8999999999996362</v>
      </c>
      <c r="F1636" s="15">
        <f t="shared" si="51"/>
        <v>2.7833389546775482E-3</v>
      </c>
    </row>
    <row r="1637" spans="1:6" x14ac:dyDescent="0.3">
      <c r="A1637" s="19">
        <v>41897</v>
      </c>
      <c r="B1637" s="20">
        <v>16158.65</v>
      </c>
      <c r="C1637" s="20">
        <v>16239.7</v>
      </c>
      <c r="D1637" s="20">
        <v>16106.05</v>
      </c>
      <c r="E1637">
        <f t="shared" si="50"/>
        <v>81.050000000001091</v>
      </c>
      <c r="F1637" s="15">
        <f t="shared" si="51"/>
        <v>4.6797877591313155E-3</v>
      </c>
    </row>
    <row r="1638" spans="1:6" x14ac:dyDescent="0.3">
      <c r="A1638" s="26">
        <v>41894</v>
      </c>
      <c r="B1638" s="27">
        <v>16208</v>
      </c>
      <c r="C1638" s="27">
        <v>16278.65</v>
      </c>
      <c r="D1638" s="27">
        <v>16145.7</v>
      </c>
      <c r="E1638">
        <f t="shared" si="50"/>
        <v>70.649999999999636</v>
      </c>
      <c r="F1638" s="15">
        <f t="shared" si="51"/>
        <v>5.6506331302130942E-3</v>
      </c>
    </row>
    <row r="1639" spans="1:6" x14ac:dyDescent="0.3">
      <c r="A1639" s="19">
        <v>41893</v>
      </c>
      <c r="B1639" s="20">
        <v>16197.3</v>
      </c>
      <c r="C1639" s="20">
        <v>16309.7</v>
      </c>
      <c r="D1639" s="20">
        <v>16166.85</v>
      </c>
      <c r="E1639">
        <f t="shared" si="50"/>
        <v>112.40000000000146</v>
      </c>
      <c r="F1639" s="15">
        <f t="shared" si="51"/>
        <v>4.0003709772158608E-3</v>
      </c>
    </row>
    <row r="1640" spans="1:6" x14ac:dyDescent="0.3">
      <c r="A1640" s="26">
        <v>41892</v>
      </c>
      <c r="B1640" s="27">
        <v>16173.5</v>
      </c>
      <c r="C1640" s="27">
        <v>16190.5</v>
      </c>
      <c r="D1640" s="27">
        <v>16053.9</v>
      </c>
      <c r="E1640">
        <f t="shared" si="50"/>
        <v>17</v>
      </c>
      <c r="F1640" s="15">
        <f t="shared" si="51"/>
        <v>1.3696681878331755E-3</v>
      </c>
    </row>
    <row r="1641" spans="1:6" x14ac:dyDescent="0.3">
      <c r="A1641" s="19">
        <v>41891</v>
      </c>
      <c r="B1641" s="20">
        <v>16171.8</v>
      </c>
      <c r="C1641" s="20">
        <v>16199.1</v>
      </c>
      <c r="D1641" s="20">
        <v>16085.7</v>
      </c>
      <c r="E1641">
        <f t="shared" si="50"/>
        <v>27.300000000001091</v>
      </c>
      <c r="F1641" s="15">
        <f t="shared" si="51"/>
        <v>5.1494634486017217E-3</v>
      </c>
    </row>
    <row r="1642" spans="1:6" x14ac:dyDescent="0.3">
      <c r="A1642" s="26">
        <v>41890</v>
      </c>
      <c r="B1642" s="27">
        <v>16084.2</v>
      </c>
      <c r="C1642" s="27">
        <v>16222.55</v>
      </c>
      <c r="D1642" s="27">
        <v>16049.25</v>
      </c>
      <c r="E1642">
        <f t="shared" si="50"/>
        <v>138.34999999999854</v>
      </c>
      <c r="F1642" s="15">
        <f t="shared" si="51"/>
        <v>6.8276311644401063E-3</v>
      </c>
    </row>
    <row r="1643" spans="1:6" x14ac:dyDescent="0.3">
      <c r="A1643" s="19">
        <v>41887</v>
      </c>
      <c r="B1643" s="20">
        <v>16030.45</v>
      </c>
      <c r="C1643" s="20">
        <v>16111</v>
      </c>
      <c r="D1643" s="20">
        <v>15891.75</v>
      </c>
      <c r="E1643">
        <f t="shared" si="50"/>
        <v>80.549999999999272</v>
      </c>
      <c r="F1643" s="15">
        <f t="shared" si="51"/>
        <v>2.8690484322699524E-3</v>
      </c>
    </row>
    <row r="1644" spans="1:6" x14ac:dyDescent="0.3">
      <c r="A1644" s="26">
        <v>41886</v>
      </c>
      <c r="B1644" s="27">
        <v>16102.9</v>
      </c>
      <c r="C1644" s="27">
        <v>16114.75</v>
      </c>
      <c r="D1644" s="27">
        <v>15926.65</v>
      </c>
      <c r="E1644">
        <f t="shared" si="50"/>
        <v>11.850000000000364</v>
      </c>
      <c r="F1644" s="15">
        <f t="shared" si="51"/>
        <v>3.6554781272847862E-4</v>
      </c>
    </row>
    <row r="1645" spans="1:6" x14ac:dyDescent="0.3">
      <c r="A1645" s="19">
        <v>41885</v>
      </c>
      <c r="B1645" s="20">
        <v>16208.55</v>
      </c>
      <c r="C1645" s="20">
        <v>16208.55</v>
      </c>
      <c r="D1645" s="20">
        <v>16048.1</v>
      </c>
      <c r="E1645">
        <f t="shared" si="50"/>
        <v>0</v>
      </c>
      <c r="F1645" s="15">
        <f t="shared" si="51"/>
        <v>3.7726444337139323E-3</v>
      </c>
    </row>
    <row r="1646" spans="1:6" x14ac:dyDescent="0.3">
      <c r="A1646" s="26">
        <v>41884</v>
      </c>
      <c r="B1646" s="27">
        <v>16049.75</v>
      </c>
      <c r="C1646" s="27">
        <v>16170.85</v>
      </c>
      <c r="D1646" s="27">
        <v>16047.3</v>
      </c>
      <c r="E1646">
        <f t="shared" si="50"/>
        <v>121.10000000000036</v>
      </c>
      <c r="F1646" s="15">
        <f t="shared" si="51"/>
        <v>1.238264118680835E-2</v>
      </c>
    </row>
    <row r="1647" spans="1:6" x14ac:dyDescent="0.3">
      <c r="A1647" s="19">
        <v>41883</v>
      </c>
      <c r="B1647" s="20">
        <v>15790.25</v>
      </c>
      <c r="C1647" s="20">
        <v>16060.2</v>
      </c>
      <c r="D1647" s="20">
        <v>15790.25</v>
      </c>
      <c r="E1647">
        <f t="shared" si="50"/>
        <v>269.95000000000073</v>
      </c>
      <c r="F1647" s="15">
        <f t="shared" si="51"/>
        <v>9.725188078474235E-3</v>
      </c>
    </row>
    <row r="1648" spans="1:6" x14ac:dyDescent="0.3">
      <c r="A1648" s="26">
        <v>41879</v>
      </c>
      <c r="B1648" s="27">
        <v>15758.05</v>
      </c>
      <c r="C1648" s="27">
        <v>15794.6</v>
      </c>
      <c r="D1648" s="27">
        <v>15688.15</v>
      </c>
      <c r="E1648">
        <f t="shared" si="50"/>
        <v>36.550000000001091</v>
      </c>
      <c r="F1648" s="15">
        <f t="shared" si="51"/>
        <v>1.5813941672594594E-3</v>
      </c>
    </row>
    <row r="1649" spans="1:6" x14ac:dyDescent="0.3">
      <c r="A1649" s="19">
        <v>41878</v>
      </c>
      <c r="B1649" s="20">
        <v>15745.6</v>
      </c>
      <c r="C1649" s="20">
        <v>15758.85</v>
      </c>
      <c r="D1649" s="20">
        <v>15669.05</v>
      </c>
      <c r="E1649">
        <f t="shared" si="50"/>
        <v>13.25</v>
      </c>
      <c r="F1649" s="15">
        <f t="shared" si="51"/>
        <v>5.0593503813426881E-3</v>
      </c>
    </row>
    <row r="1650" spans="1:6" x14ac:dyDescent="0.3">
      <c r="A1650" s="26">
        <v>41877</v>
      </c>
      <c r="B1650" s="27">
        <v>15530.65</v>
      </c>
      <c r="C1650" s="27">
        <v>15674.55</v>
      </c>
      <c r="D1650" s="27">
        <v>15503.4</v>
      </c>
      <c r="E1650">
        <f t="shared" si="50"/>
        <v>143.89999999999964</v>
      </c>
      <c r="F1650" s="15">
        <f t="shared" si="51"/>
        <v>9.4736542637766513E-3</v>
      </c>
    </row>
    <row r="1651" spans="1:6" x14ac:dyDescent="0.3">
      <c r="A1651" s="19">
        <v>41876</v>
      </c>
      <c r="B1651" s="20">
        <v>15817.55</v>
      </c>
      <c r="C1651" s="20">
        <v>15973.35</v>
      </c>
      <c r="D1651" s="20">
        <v>15625.45</v>
      </c>
      <c r="E1651">
        <f t="shared" si="50"/>
        <v>155.80000000000109</v>
      </c>
      <c r="F1651" s="15">
        <f t="shared" si="51"/>
        <v>1.0256990072647743E-2</v>
      </c>
    </row>
    <row r="1652" spans="1:6" x14ac:dyDescent="0.3">
      <c r="A1652" s="26">
        <v>41873</v>
      </c>
      <c r="B1652" s="27">
        <v>15699.05</v>
      </c>
      <c r="C1652" s="27">
        <v>15865.3</v>
      </c>
      <c r="D1652" s="27">
        <v>15696.3</v>
      </c>
      <c r="E1652">
        <f t="shared" si="50"/>
        <v>166.25</v>
      </c>
      <c r="F1652" s="15">
        <f t="shared" si="51"/>
        <v>1.33339795160092E-2</v>
      </c>
    </row>
    <row r="1653" spans="1:6" x14ac:dyDescent="0.3">
      <c r="A1653" s="19">
        <v>41872</v>
      </c>
      <c r="B1653" s="20">
        <v>15475.5</v>
      </c>
      <c r="C1653" s="20">
        <v>15721.95</v>
      </c>
      <c r="D1653" s="20">
        <v>15462.5</v>
      </c>
      <c r="E1653">
        <f t="shared" si="50"/>
        <v>246.45000000000073</v>
      </c>
      <c r="F1653" s="15">
        <f t="shared" si="51"/>
        <v>7.915910514397698E-3</v>
      </c>
    </row>
    <row r="1654" spans="1:6" x14ac:dyDescent="0.3">
      <c r="A1654" s="26">
        <v>41871</v>
      </c>
      <c r="B1654" s="27">
        <v>15566.75</v>
      </c>
      <c r="C1654" s="27">
        <v>15566.75</v>
      </c>
      <c r="D1654" s="27">
        <v>15448.9</v>
      </c>
      <c r="E1654">
        <f t="shared" si="50"/>
        <v>0</v>
      </c>
      <c r="F1654" s="15">
        <f t="shared" si="51"/>
        <v>3.7821506991981418E-3</v>
      </c>
    </row>
    <row r="1655" spans="1:6" x14ac:dyDescent="0.3">
      <c r="A1655" s="19">
        <v>41870</v>
      </c>
      <c r="B1655" s="20">
        <v>15507.05</v>
      </c>
      <c r="C1655" s="20">
        <v>15624.35</v>
      </c>
      <c r="D1655" s="20">
        <v>15469.85</v>
      </c>
      <c r="E1655">
        <f t="shared" si="50"/>
        <v>117.30000000000109</v>
      </c>
      <c r="F1655" s="15">
        <f t="shared" si="51"/>
        <v>1.5982105604747103E-2</v>
      </c>
    </row>
    <row r="1656" spans="1:6" x14ac:dyDescent="0.3">
      <c r="A1656" s="26">
        <v>41869</v>
      </c>
      <c r="B1656" s="27">
        <v>15099.7</v>
      </c>
      <c r="C1656" s="27">
        <v>15465.05</v>
      </c>
      <c r="D1656" s="27">
        <v>15068.35</v>
      </c>
      <c r="E1656">
        <f t="shared" si="50"/>
        <v>365.34999999999854</v>
      </c>
      <c r="F1656" s="15">
        <f t="shared" si="51"/>
        <v>1.8586751548060002E-2</v>
      </c>
    </row>
    <row r="1657" spans="1:6" x14ac:dyDescent="0.3">
      <c r="A1657" s="19">
        <v>41865</v>
      </c>
      <c r="B1657" s="20">
        <v>14954.2</v>
      </c>
      <c r="C1657" s="20">
        <v>15144.75</v>
      </c>
      <c r="D1657" s="20">
        <v>14940.3</v>
      </c>
      <c r="E1657">
        <f t="shared" si="50"/>
        <v>190.54999999999927</v>
      </c>
      <c r="F1657" s="15">
        <f t="shared" si="51"/>
        <v>8.7174532309383674E-3</v>
      </c>
    </row>
    <row r="1658" spans="1:6" x14ac:dyDescent="0.3">
      <c r="A1658" s="26">
        <v>41864</v>
      </c>
      <c r="B1658" s="27">
        <v>15007.25</v>
      </c>
      <c r="C1658" s="27">
        <v>15078.35</v>
      </c>
      <c r="D1658" s="27">
        <v>14843.8</v>
      </c>
      <c r="E1658">
        <f t="shared" si="50"/>
        <v>71.100000000000364</v>
      </c>
      <c r="F1658" s="15">
        <f t="shared" si="51"/>
        <v>6.8724153160508528E-3</v>
      </c>
    </row>
    <row r="1659" spans="1:6" x14ac:dyDescent="0.3">
      <c r="A1659" s="19">
        <v>41863</v>
      </c>
      <c r="B1659" s="20">
        <v>14943.8</v>
      </c>
      <c r="C1659" s="20">
        <v>15078.1</v>
      </c>
      <c r="D1659" s="20">
        <v>14850.15</v>
      </c>
      <c r="E1659">
        <f t="shared" si="50"/>
        <v>134.30000000000109</v>
      </c>
      <c r="F1659" s="15">
        <f t="shared" si="51"/>
        <v>5.8029780432405391E-3</v>
      </c>
    </row>
    <row r="1660" spans="1:6" x14ac:dyDescent="0.3">
      <c r="A1660" s="26">
        <v>41862</v>
      </c>
      <c r="B1660" s="27">
        <v>14858.75</v>
      </c>
      <c r="C1660" s="27">
        <v>14896.9</v>
      </c>
      <c r="D1660" s="27">
        <v>14807</v>
      </c>
      <c r="E1660">
        <f t="shared" si="50"/>
        <v>38.149999999999636</v>
      </c>
      <c r="F1660" s="15">
        <f t="shared" si="51"/>
        <v>2.2030441451615745E-3</v>
      </c>
    </row>
    <row r="1661" spans="1:6" x14ac:dyDescent="0.3">
      <c r="A1661" s="19">
        <v>41859</v>
      </c>
      <c r="B1661" s="20">
        <v>14831.75</v>
      </c>
      <c r="C1661" s="20">
        <v>14858.95</v>
      </c>
      <c r="D1661" s="20">
        <v>14709.1</v>
      </c>
      <c r="E1661">
        <f t="shared" si="50"/>
        <v>27.200000000000728</v>
      </c>
      <c r="F1661" s="15">
        <f t="shared" si="51"/>
        <v>5.2466369207289885E-3</v>
      </c>
    </row>
    <row r="1662" spans="1:6" x14ac:dyDescent="0.3">
      <c r="A1662" s="26">
        <v>41858</v>
      </c>
      <c r="B1662" s="27">
        <v>15004.85</v>
      </c>
      <c r="C1662" s="27">
        <v>15135.1</v>
      </c>
      <c r="D1662" s="27">
        <v>14956.85</v>
      </c>
      <c r="E1662">
        <f t="shared" si="50"/>
        <v>130.25</v>
      </c>
      <c r="F1662" s="15">
        <f t="shared" si="51"/>
        <v>5.2781074426082198E-3</v>
      </c>
    </row>
    <row r="1663" spans="1:6" x14ac:dyDescent="0.3">
      <c r="A1663" s="19">
        <v>41857</v>
      </c>
      <c r="B1663" s="20">
        <v>15209.05</v>
      </c>
      <c r="C1663" s="20">
        <v>15239.35</v>
      </c>
      <c r="D1663" s="20">
        <v>14983.5</v>
      </c>
      <c r="E1663">
        <f t="shared" si="50"/>
        <v>30.300000000001091</v>
      </c>
      <c r="F1663" s="15">
        <f t="shared" si="51"/>
        <v>2.9508754481928578E-3</v>
      </c>
    </row>
    <row r="1664" spans="1:6" x14ac:dyDescent="0.3">
      <c r="A1664" s="26">
        <v>41856</v>
      </c>
      <c r="B1664" s="27">
        <v>15283.6</v>
      </c>
      <c r="C1664" s="27">
        <v>15343.5</v>
      </c>
      <c r="D1664" s="27">
        <v>15105.9</v>
      </c>
      <c r="E1664">
        <f t="shared" si="50"/>
        <v>59.899999999999636</v>
      </c>
      <c r="F1664" s="15">
        <f t="shared" si="51"/>
        <v>4.7171513392051459E-3</v>
      </c>
    </row>
    <row r="1665" spans="1:6" x14ac:dyDescent="0.3">
      <c r="A1665" s="19">
        <v>41855</v>
      </c>
      <c r="B1665" s="20">
        <v>15242.25</v>
      </c>
      <c r="C1665" s="20">
        <v>15326.15</v>
      </c>
      <c r="D1665" s="20">
        <v>15128.1</v>
      </c>
      <c r="E1665">
        <f t="shared" si="50"/>
        <v>83.899999999999636</v>
      </c>
      <c r="F1665" s="15">
        <f t="shared" si="51"/>
        <v>1.2008178310960762E-2</v>
      </c>
    </row>
    <row r="1666" spans="1:6" x14ac:dyDescent="0.3">
      <c r="A1666" s="26">
        <v>41852</v>
      </c>
      <c r="B1666" s="27">
        <v>15137.6</v>
      </c>
      <c r="C1666" s="27">
        <v>15417.25</v>
      </c>
      <c r="D1666" s="27">
        <v>15096.1</v>
      </c>
      <c r="E1666">
        <f t="shared" ref="E1666:E1729" si="52">C1666-B1666</f>
        <v>279.64999999999964</v>
      </c>
      <c r="F1666" s="15">
        <f t="shared" si="51"/>
        <v>1.0721522019174128E-2</v>
      </c>
    </row>
    <row r="1667" spans="1:6" x14ac:dyDescent="0.3">
      <c r="A1667" s="19">
        <v>41851</v>
      </c>
      <c r="B1667" s="20">
        <v>15447.9</v>
      </c>
      <c r="C1667" s="20">
        <v>15499.5</v>
      </c>
      <c r="D1667" s="20">
        <v>15233</v>
      </c>
      <c r="E1667">
        <f t="shared" si="52"/>
        <v>51.600000000000364</v>
      </c>
      <c r="F1667" s="15">
        <f t="shared" ref="F1667:F1730" si="53">((SUM(E1667:E1668)/2)/B1668)</f>
        <v>8.7177672028421228E-3</v>
      </c>
    </row>
    <row r="1668" spans="1:6" x14ac:dyDescent="0.3">
      <c r="A1668" s="26">
        <v>41850</v>
      </c>
      <c r="B1668" s="27">
        <v>15256.2</v>
      </c>
      <c r="C1668" s="27">
        <v>15470.6</v>
      </c>
      <c r="D1668" s="27">
        <v>15184.65</v>
      </c>
      <c r="E1668">
        <f t="shared" si="52"/>
        <v>214.39999999999964</v>
      </c>
      <c r="F1668" s="15">
        <f t="shared" si="53"/>
        <v>7.1041267573622282E-3</v>
      </c>
    </row>
    <row r="1669" spans="1:6" x14ac:dyDescent="0.3">
      <c r="A1669" s="19">
        <v>41848</v>
      </c>
      <c r="B1669" s="20">
        <v>15399.5</v>
      </c>
      <c r="C1669" s="20">
        <v>15403.9</v>
      </c>
      <c r="D1669" s="20">
        <v>15162.05</v>
      </c>
      <c r="E1669">
        <f t="shared" si="52"/>
        <v>4.3999999999996362</v>
      </c>
      <c r="F1669" s="15">
        <f t="shared" si="53"/>
        <v>2.6282926262596574E-3</v>
      </c>
    </row>
    <row r="1670" spans="1:6" x14ac:dyDescent="0.3">
      <c r="A1670" s="26">
        <v>41845</v>
      </c>
      <c r="B1670" s="27">
        <v>15494.85</v>
      </c>
      <c r="C1670" s="27">
        <v>15571.9</v>
      </c>
      <c r="D1670" s="27">
        <v>15272.45</v>
      </c>
      <c r="E1670">
        <f t="shared" si="52"/>
        <v>77.049999999999272</v>
      </c>
      <c r="F1670" s="15">
        <f t="shared" si="53"/>
        <v>5.3259734929401526E-3</v>
      </c>
    </row>
    <row r="1671" spans="1:6" x14ac:dyDescent="0.3">
      <c r="A1671" s="19">
        <v>41844</v>
      </c>
      <c r="B1671" s="20">
        <v>15471.35</v>
      </c>
      <c r="C1671" s="20">
        <v>15559.1</v>
      </c>
      <c r="D1671" s="20">
        <v>15410.2</v>
      </c>
      <c r="E1671">
        <f t="shared" si="52"/>
        <v>87.75</v>
      </c>
      <c r="F1671" s="15">
        <f t="shared" si="53"/>
        <v>6.4846955383876213E-3</v>
      </c>
    </row>
    <row r="1672" spans="1:6" x14ac:dyDescent="0.3">
      <c r="A1672" s="26">
        <v>41843</v>
      </c>
      <c r="B1672" s="27">
        <v>15513.45</v>
      </c>
      <c r="C1672" s="27">
        <v>15626.9</v>
      </c>
      <c r="D1672" s="27">
        <v>15398.7</v>
      </c>
      <c r="E1672">
        <f t="shared" si="52"/>
        <v>113.44999999999891</v>
      </c>
      <c r="F1672" s="15">
        <f t="shared" si="53"/>
        <v>4.74244430987636E-3</v>
      </c>
    </row>
    <row r="1673" spans="1:6" x14ac:dyDescent="0.3">
      <c r="A1673" s="19">
        <v>41842</v>
      </c>
      <c r="B1673" s="20">
        <v>15440.35</v>
      </c>
      <c r="C1673" s="20">
        <v>15473.35</v>
      </c>
      <c r="D1673" s="20">
        <v>15306.35</v>
      </c>
      <c r="E1673">
        <f t="shared" si="52"/>
        <v>33</v>
      </c>
      <c r="F1673" s="15">
        <f t="shared" si="53"/>
        <v>2.5112830431979253E-3</v>
      </c>
    </row>
    <row r="1674" spans="1:6" x14ac:dyDescent="0.3">
      <c r="A1674" s="26">
        <v>41841</v>
      </c>
      <c r="B1674" s="27">
        <v>15510</v>
      </c>
      <c r="C1674" s="27">
        <v>15554.9</v>
      </c>
      <c r="D1674" s="27">
        <v>15355.35</v>
      </c>
      <c r="E1674">
        <f t="shared" si="52"/>
        <v>44.899999999999636</v>
      </c>
      <c r="F1674" s="15">
        <f t="shared" si="53"/>
        <v>1.11757531808293E-2</v>
      </c>
    </row>
    <row r="1675" spans="1:6" x14ac:dyDescent="0.3">
      <c r="A1675" s="19">
        <v>41838</v>
      </c>
      <c r="B1675" s="20">
        <v>15169</v>
      </c>
      <c r="C1675" s="20">
        <v>15463.15</v>
      </c>
      <c r="D1675" s="20">
        <v>15089.3</v>
      </c>
      <c r="E1675">
        <f t="shared" si="52"/>
        <v>294.14999999999964</v>
      </c>
      <c r="F1675" s="15">
        <f t="shared" si="53"/>
        <v>1.1047614678598449E-2</v>
      </c>
    </row>
    <row r="1676" spans="1:6" x14ac:dyDescent="0.3">
      <c r="A1676" s="26">
        <v>41837</v>
      </c>
      <c r="B1676" s="27">
        <v>15258.95</v>
      </c>
      <c r="C1676" s="27">
        <v>15301.95</v>
      </c>
      <c r="D1676" s="27">
        <v>15156</v>
      </c>
      <c r="E1676">
        <f t="shared" si="52"/>
        <v>43</v>
      </c>
      <c r="F1676" s="15">
        <f t="shared" si="53"/>
        <v>1.0271751602206955E-2</v>
      </c>
    </row>
    <row r="1677" spans="1:6" x14ac:dyDescent="0.3">
      <c r="A1677" s="19">
        <v>41836</v>
      </c>
      <c r="B1677" s="20">
        <v>15033.95</v>
      </c>
      <c r="C1677" s="20">
        <v>15299.8</v>
      </c>
      <c r="D1677" s="20">
        <v>15006.45</v>
      </c>
      <c r="E1677">
        <f t="shared" si="52"/>
        <v>265.84999999999854</v>
      </c>
      <c r="F1677" s="15">
        <f t="shared" si="53"/>
        <v>1.9982057068111146E-2</v>
      </c>
    </row>
    <row r="1678" spans="1:6" x14ac:dyDescent="0.3">
      <c r="A1678" s="26">
        <v>41835</v>
      </c>
      <c r="B1678" s="27">
        <v>14601.85</v>
      </c>
      <c r="C1678" s="27">
        <v>14919.55</v>
      </c>
      <c r="D1678" s="27">
        <v>14601.85</v>
      </c>
      <c r="E1678">
        <f t="shared" si="52"/>
        <v>317.69999999999891</v>
      </c>
      <c r="F1678" s="15">
        <f t="shared" si="53"/>
        <v>1.2798023173261782E-2</v>
      </c>
    </row>
    <row r="1679" spans="1:6" x14ac:dyDescent="0.3">
      <c r="A1679" s="19">
        <v>41834</v>
      </c>
      <c r="B1679" s="20">
        <v>14508.1</v>
      </c>
      <c r="C1679" s="20">
        <v>14561.75</v>
      </c>
      <c r="D1679" s="20">
        <v>14338.65</v>
      </c>
      <c r="E1679">
        <f t="shared" si="52"/>
        <v>53.649999999999636</v>
      </c>
      <c r="F1679" s="15">
        <f t="shared" si="53"/>
        <v>5.9336752968527319E-3</v>
      </c>
    </row>
    <row r="1680" spans="1:6" x14ac:dyDescent="0.3">
      <c r="A1680" s="26">
        <v>41831</v>
      </c>
      <c r="B1680" s="27">
        <v>14796.9</v>
      </c>
      <c r="C1680" s="27">
        <v>14918.85</v>
      </c>
      <c r="D1680" s="27">
        <v>14406.65</v>
      </c>
      <c r="E1680">
        <f t="shared" si="52"/>
        <v>121.95000000000073</v>
      </c>
      <c r="F1680" s="15">
        <f t="shared" si="53"/>
        <v>1.8507362784471217E-2</v>
      </c>
    </row>
    <row r="1681" spans="1:6" x14ac:dyDescent="0.3">
      <c r="A1681" s="19">
        <v>41830</v>
      </c>
      <c r="B1681" s="20">
        <v>14940</v>
      </c>
      <c r="C1681" s="20">
        <v>15371.05</v>
      </c>
      <c r="D1681" s="20">
        <v>14621.95</v>
      </c>
      <c r="E1681">
        <f t="shared" si="52"/>
        <v>431.04999999999927</v>
      </c>
      <c r="F1681" s="15">
        <f t="shared" si="53"/>
        <v>1.7198873952659371E-2</v>
      </c>
    </row>
    <row r="1682" spans="1:6" x14ac:dyDescent="0.3">
      <c r="A1682" s="26">
        <v>41829</v>
      </c>
      <c r="B1682" s="27">
        <v>15008.25</v>
      </c>
      <c r="C1682" s="27">
        <v>15093.45</v>
      </c>
      <c r="D1682" s="27">
        <v>14827.1</v>
      </c>
      <c r="E1682">
        <f t="shared" si="52"/>
        <v>85.200000000000728</v>
      </c>
      <c r="F1682" s="15">
        <f t="shared" si="53"/>
        <v>2.7595320455517359E-3</v>
      </c>
    </row>
    <row r="1683" spans="1:6" x14ac:dyDescent="0.3">
      <c r="A1683" s="19">
        <v>41828</v>
      </c>
      <c r="B1683" s="20">
        <v>15437.4</v>
      </c>
      <c r="C1683" s="20">
        <v>15437.4</v>
      </c>
      <c r="D1683" s="20">
        <v>14889.35</v>
      </c>
      <c r="E1683">
        <f t="shared" si="52"/>
        <v>0</v>
      </c>
      <c r="F1683" s="15">
        <f t="shared" si="53"/>
        <v>1.0584046954678702E-4</v>
      </c>
    </row>
    <row r="1684" spans="1:6" x14ac:dyDescent="0.3">
      <c r="A1684" s="26">
        <v>41827</v>
      </c>
      <c r="B1684" s="27">
        <v>15589.5</v>
      </c>
      <c r="C1684" s="27">
        <v>15592.8</v>
      </c>
      <c r="D1684" s="27">
        <v>15349.2</v>
      </c>
      <c r="E1684">
        <f t="shared" si="52"/>
        <v>3.2999999999992724</v>
      </c>
      <c r="F1684" s="15">
        <f t="shared" si="53"/>
        <v>4.1141748200856764E-3</v>
      </c>
    </row>
    <row r="1685" spans="1:6" x14ac:dyDescent="0.3">
      <c r="A1685" s="19">
        <v>41824</v>
      </c>
      <c r="B1685" s="20">
        <v>15458.75</v>
      </c>
      <c r="C1685" s="20">
        <v>15582.65</v>
      </c>
      <c r="D1685" s="20">
        <v>15305</v>
      </c>
      <c r="E1685">
        <f t="shared" si="52"/>
        <v>123.89999999999964</v>
      </c>
      <c r="F1685" s="15">
        <f t="shared" si="53"/>
        <v>5.3456028105912995E-3</v>
      </c>
    </row>
    <row r="1686" spans="1:6" x14ac:dyDescent="0.3">
      <c r="A1686" s="26">
        <v>41823</v>
      </c>
      <c r="B1686" s="27">
        <v>15512.75</v>
      </c>
      <c r="C1686" s="27">
        <v>15554.7</v>
      </c>
      <c r="D1686" s="27">
        <v>15431.5</v>
      </c>
      <c r="E1686">
        <f t="shared" si="52"/>
        <v>41.950000000000728</v>
      </c>
      <c r="F1686" s="15">
        <f t="shared" si="53"/>
        <v>3.1265054592600735E-3</v>
      </c>
    </row>
    <row r="1687" spans="1:6" x14ac:dyDescent="0.3">
      <c r="A1687" s="19">
        <v>41822</v>
      </c>
      <c r="B1687" s="20">
        <v>15464.55</v>
      </c>
      <c r="C1687" s="20">
        <v>15519.3</v>
      </c>
      <c r="D1687" s="20">
        <v>15414.85</v>
      </c>
      <c r="E1687">
        <f t="shared" si="52"/>
        <v>54.75</v>
      </c>
      <c r="F1687" s="15">
        <f t="shared" si="53"/>
        <v>4.3038040918842672E-3</v>
      </c>
    </row>
    <row r="1688" spans="1:6" x14ac:dyDescent="0.3">
      <c r="A1688" s="26">
        <v>41821</v>
      </c>
      <c r="B1688" s="27">
        <v>15288.8</v>
      </c>
      <c r="C1688" s="27">
        <v>15365.65</v>
      </c>
      <c r="D1688" s="27">
        <v>15261.15</v>
      </c>
      <c r="E1688">
        <f t="shared" si="52"/>
        <v>76.850000000000364</v>
      </c>
      <c r="F1688" s="15">
        <f t="shared" si="53"/>
        <v>1.1544514612427061E-2</v>
      </c>
    </row>
    <row r="1689" spans="1:6" x14ac:dyDescent="0.3">
      <c r="A1689" s="19">
        <v>41820</v>
      </c>
      <c r="B1689" s="20">
        <v>15059.1</v>
      </c>
      <c r="C1689" s="20">
        <v>15329.95</v>
      </c>
      <c r="D1689" s="20">
        <v>15059.1</v>
      </c>
      <c r="E1689">
        <f t="shared" si="52"/>
        <v>270.85000000000036</v>
      </c>
      <c r="F1689" s="15">
        <f t="shared" si="53"/>
        <v>9.7980751710314892E-3</v>
      </c>
    </row>
    <row r="1690" spans="1:6" x14ac:dyDescent="0.3">
      <c r="A1690" s="26">
        <v>41817</v>
      </c>
      <c r="B1690" s="27">
        <v>15092.25</v>
      </c>
      <c r="C1690" s="27">
        <v>15117.15</v>
      </c>
      <c r="D1690" s="27">
        <v>14946.85</v>
      </c>
      <c r="E1690">
        <f t="shared" si="52"/>
        <v>24.899999999999636</v>
      </c>
      <c r="F1690" s="15">
        <f t="shared" si="53"/>
        <v>3.641676122016622E-3</v>
      </c>
    </row>
    <row r="1691" spans="1:6" x14ac:dyDescent="0.3">
      <c r="A1691" s="19">
        <v>41816</v>
      </c>
      <c r="B1691" s="20">
        <v>15247.1</v>
      </c>
      <c r="C1691" s="20">
        <v>15333.25</v>
      </c>
      <c r="D1691" s="20">
        <v>15020.65</v>
      </c>
      <c r="E1691">
        <f t="shared" si="52"/>
        <v>86.149999999999636</v>
      </c>
      <c r="F1691" s="15">
        <f t="shared" si="53"/>
        <v>2.8115097301407428E-3</v>
      </c>
    </row>
    <row r="1692" spans="1:6" x14ac:dyDescent="0.3">
      <c r="A1692" s="26">
        <v>41815</v>
      </c>
      <c r="B1692" s="27">
        <v>15320.95</v>
      </c>
      <c r="C1692" s="27">
        <v>15320.95</v>
      </c>
      <c r="D1692" s="27">
        <v>15221.15</v>
      </c>
      <c r="E1692">
        <f t="shared" si="52"/>
        <v>0</v>
      </c>
      <c r="F1692" s="15">
        <f t="shared" si="53"/>
        <v>6.590786766915319E-3</v>
      </c>
    </row>
    <row r="1693" spans="1:6" x14ac:dyDescent="0.3">
      <c r="A1693" s="19">
        <v>41814</v>
      </c>
      <c r="B1693" s="20">
        <v>15142.35</v>
      </c>
      <c r="C1693" s="20">
        <v>15341.95</v>
      </c>
      <c r="D1693" s="20">
        <v>15142.35</v>
      </c>
      <c r="E1693">
        <f t="shared" si="52"/>
        <v>199.60000000000036</v>
      </c>
      <c r="F1693" s="15">
        <f t="shared" si="53"/>
        <v>1.1102822661214038E-2</v>
      </c>
    </row>
    <row r="1694" spans="1:6" x14ac:dyDescent="0.3">
      <c r="A1694" s="26">
        <v>41813</v>
      </c>
      <c r="B1694" s="27">
        <v>15014.2</v>
      </c>
      <c r="C1694" s="27">
        <v>15148</v>
      </c>
      <c r="D1694" s="27">
        <v>14940.35</v>
      </c>
      <c r="E1694">
        <f t="shared" si="52"/>
        <v>133.79999999999927</v>
      </c>
      <c r="F1694" s="15">
        <f t="shared" si="53"/>
        <v>8.7922227495858731E-3</v>
      </c>
    </row>
    <row r="1695" spans="1:6" x14ac:dyDescent="0.3">
      <c r="A1695" s="19">
        <v>41810</v>
      </c>
      <c r="B1695" s="20">
        <v>15064.45</v>
      </c>
      <c r="C1695" s="20">
        <v>15195.55</v>
      </c>
      <c r="D1695" s="20">
        <v>14978.5</v>
      </c>
      <c r="E1695">
        <f t="shared" si="52"/>
        <v>131.09999999999854</v>
      </c>
      <c r="F1695" s="15">
        <f t="shared" si="53"/>
        <v>5.9481548614223638E-3</v>
      </c>
    </row>
    <row r="1696" spans="1:6" x14ac:dyDescent="0.3">
      <c r="A1696" s="26">
        <v>41809</v>
      </c>
      <c r="B1696" s="27">
        <v>15282.05</v>
      </c>
      <c r="C1696" s="27">
        <v>15332.75</v>
      </c>
      <c r="D1696" s="27">
        <v>14976.15</v>
      </c>
      <c r="E1696">
        <f t="shared" si="52"/>
        <v>50.700000000000728</v>
      </c>
      <c r="F1696" s="15">
        <f t="shared" si="53"/>
        <v>4.6439376687595563E-3</v>
      </c>
    </row>
    <row r="1697" spans="1:6" x14ac:dyDescent="0.3">
      <c r="A1697" s="19">
        <v>41808</v>
      </c>
      <c r="B1697" s="20">
        <v>15369.5</v>
      </c>
      <c r="C1697" s="20">
        <v>15461.55</v>
      </c>
      <c r="D1697" s="20">
        <v>15128.45</v>
      </c>
      <c r="E1697">
        <f t="shared" si="52"/>
        <v>92.049999999999272</v>
      </c>
      <c r="F1697" s="15">
        <f t="shared" si="53"/>
        <v>1.6801436356779775E-2</v>
      </c>
    </row>
    <row r="1698" spans="1:6" x14ac:dyDescent="0.3">
      <c r="A1698" s="26">
        <v>41807</v>
      </c>
      <c r="B1698" s="27">
        <v>14982.35</v>
      </c>
      <c r="C1698" s="27">
        <v>15393.75</v>
      </c>
      <c r="D1698" s="27">
        <v>14933.25</v>
      </c>
      <c r="E1698">
        <f t="shared" si="52"/>
        <v>411.39999999999964</v>
      </c>
      <c r="F1698" s="15">
        <f t="shared" si="53"/>
        <v>1.4861974600138097E-2</v>
      </c>
    </row>
    <row r="1699" spans="1:6" x14ac:dyDescent="0.3">
      <c r="A1699" s="19">
        <v>41806</v>
      </c>
      <c r="B1699" s="20">
        <v>15055.2</v>
      </c>
      <c r="C1699" s="20">
        <v>15091.3</v>
      </c>
      <c r="D1699" s="20">
        <v>14858.9</v>
      </c>
      <c r="E1699">
        <f t="shared" si="52"/>
        <v>36.099999999998545</v>
      </c>
      <c r="F1699" s="15">
        <f t="shared" si="53"/>
        <v>4.1627033388685107E-3</v>
      </c>
    </row>
    <row r="1700" spans="1:6" x14ac:dyDescent="0.3">
      <c r="A1700" s="26">
        <v>41803</v>
      </c>
      <c r="B1700" s="27">
        <v>15506.75</v>
      </c>
      <c r="C1700" s="27">
        <v>15599.75</v>
      </c>
      <c r="D1700" s="27">
        <v>15083.9</v>
      </c>
      <c r="E1700">
        <f t="shared" si="52"/>
        <v>93</v>
      </c>
      <c r="F1700" s="15">
        <f t="shared" si="53"/>
        <v>5.0303275374039627E-3</v>
      </c>
    </row>
    <row r="1701" spans="1:6" x14ac:dyDescent="0.3">
      <c r="A1701" s="19">
        <v>41802</v>
      </c>
      <c r="B1701" s="20">
        <v>15456.25</v>
      </c>
      <c r="C1701" s="20">
        <v>15518.75</v>
      </c>
      <c r="D1701" s="20">
        <v>15293.4</v>
      </c>
      <c r="E1701">
        <f t="shared" si="52"/>
        <v>62.5</v>
      </c>
      <c r="F1701" s="15">
        <f t="shared" si="53"/>
        <v>9.2802238914748269E-3</v>
      </c>
    </row>
    <row r="1702" spans="1:6" x14ac:dyDescent="0.3">
      <c r="A1702" s="26">
        <v>41801</v>
      </c>
      <c r="B1702" s="27">
        <v>15436.05</v>
      </c>
      <c r="C1702" s="27">
        <v>15660.05</v>
      </c>
      <c r="D1702" s="27">
        <v>15367.6</v>
      </c>
      <c r="E1702">
        <f t="shared" si="52"/>
        <v>224</v>
      </c>
      <c r="F1702" s="15">
        <f t="shared" si="53"/>
        <v>7.1862127375620774E-3</v>
      </c>
    </row>
    <row r="1703" spans="1:6" x14ac:dyDescent="0.3">
      <c r="A1703" s="19">
        <v>41800</v>
      </c>
      <c r="B1703" s="20">
        <v>15585.4</v>
      </c>
      <c r="C1703" s="20">
        <v>15585.4</v>
      </c>
      <c r="D1703" s="20">
        <v>15337.85</v>
      </c>
      <c r="E1703">
        <f t="shared" si="52"/>
        <v>0</v>
      </c>
      <c r="F1703" s="15">
        <f t="shared" si="53"/>
        <v>3.2127177544254751E-3</v>
      </c>
    </row>
    <row r="1704" spans="1:6" x14ac:dyDescent="0.3">
      <c r="A1704" s="26">
        <v>41799</v>
      </c>
      <c r="B1704" s="27">
        <v>15625.4</v>
      </c>
      <c r="C1704" s="27">
        <v>15725.8</v>
      </c>
      <c r="D1704" s="27">
        <v>15522.85</v>
      </c>
      <c r="E1704">
        <f t="shared" si="52"/>
        <v>100.39999999999964</v>
      </c>
      <c r="F1704" s="15">
        <f t="shared" si="53"/>
        <v>8.7856806711779332E-3</v>
      </c>
    </row>
    <row r="1705" spans="1:6" x14ac:dyDescent="0.3">
      <c r="A1705" s="19">
        <v>41796</v>
      </c>
      <c r="B1705" s="20">
        <v>15405.75</v>
      </c>
      <c r="C1705" s="20">
        <v>15576.05</v>
      </c>
      <c r="D1705" s="20">
        <v>15320.75</v>
      </c>
      <c r="E1705">
        <f t="shared" si="52"/>
        <v>170.29999999999927</v>
      </c>
      <c r="F1705" s="15">
        <f t="shared" si="53"/>
        <v>8.4209801581576638E-3</v>
      </c>
    </row>
    <row r="1706" spans="1:6" x14ac:dyDescent="0.3">
      <c r="A1706" s="26">
        <v>41795</v>
      </c>
      <c r="B1706" s="27">
        <v>15250.6</v>
      </c>
      <c r="C1706" s="27">
        <v>15337.15</v>
      </c>
      <c r="D1706" s="27">
        <v>15152.4</v>
      </c>
      <c r="E1706">
        <f t="shared" si="52"/>
        <v>86.549999999999272</v>
      </c>
      <c r="F1706" s="15">
        <f t="shared" si="53"/>
        <v>8.6112881291348191E-3</v>
      </c>
    </row>
    <row r="1707" spans="1:6" x14ac:dyDescent="0.3">
      <c r="A1707" s="19">
        <v>41794</v>
      </c>
      <c r="B1707" s="20">
        <v>15221.3</v>
      </c>
      <c r="C1707" s="20">
        <v>15396.9</v>
      </c>
      <c r="D1707" s="20">
        <v>15171.15</v>
      </c>
      <c r="E1707">
        <f t="shared" si="52"/>
        <v>175.60000000000036</v>
      </c>
      <c r="F1707" s="15">
        <f t="shared" si="53"/>
        <v>8.2747288216825036E-3</v>
      </c>
    </row>
    <row r="1708" spans="1:6" x14ac:dyDescent="0.3">
      <c r="A1708" s="26">
        <v>41793</v>
      </c>
      <c r="B1708" s="27">
        <v>15335.85</v>
      </c>
      <c r="C1708" s="27">
        <v>15414.05</v>
      </c>
      <c r="D1708" s="27">
        <v>15148.5</v>
      </c>
      <c r="E1708">
        <f t="shared" si="52"/>
        <v>78.199999999998909</v>
      </c>
      <c r="F1708" s="15">
        <f t="shared" si="53"/>
        <v>2.0747035292446713E-2</v>
      </c>
    </row>
    <row r="1709" spans="1:6" x14ac:dyDescent="0.3">
      <c r="A1709" s="19">
        <v>41792</v>
      </c>
      <c r="B1709" s="20">
        <v>14786.45</v>
      </c>
      <c r="C1709" s="20">
        <v>15321.8</v>
      </c>
      <c r="D1709" s="20">
        <v>14770</v>
      </c>
      <c r="E1709">
        <f t="shared" si="52"/>
        <v>535.34999999999854</v>
      </c>
      <c r="F1709" s="15">
        <f t="shared" si="53"/>
        <v>1.825503044437516E-2</v>
      </c>
    </row>
    <row r="1710" spans="1:6" x14ac:dyDescent="0.3">
      <c r="A1710" s="26">
        <v>41789</v>
      </c>
      <c r="B1710" s="27">
        <v>15093.1</v>
      </c>
      <c r="C1710" s="27">
        <v>15108.8</v>
      </c>
      <c r="D1710" s="27">
        <v>14709.3</v>
      </c>
      <c r="E1710">
        <f t="shared" si="52"/>
        <v>15.699999999998909</v>
      </c>
      <c r="F1710" s="15">
        <f t="shared" si="53"/>
        <v>3.3274552136723606E-3</v>
      </c>
    </row>
    <row r="1711" spans="1:6" x14ac:dyDescent="0.3">
      <c r="A1711" s="19">
        <v>41788</v>
      </c>
      <c r="B1711" s="20">
        <v>15169.25</v>
      </c>
      <c r="C1711" s="20">
        <v>15254.5</v>
      </c>
      <c r="D1711" s="20">
        <v>15007.5</v>
      </c>
      <c r="E1711">
        <f t="shared" si="52"/>
        <v>85.25</v>
      </c>
      <c r="F1711" s="15">
        <f t="shared" si="53"/>
        <v>6.8985645679110613E-3</v>
      </c>
    </row>
    <row r="1712" spans="1:6" x14ac:dyDescent="0.3">
      <c r="A1712" s="26">
        <v>41787</v>
      </c>
      <c r="B1712" s="27">
        <v>15075.6</v>
      </c>
      <c r="C1712" s="27">
        <v>15198.35</v>
      </c>
      <c r="D1712" s="27">
        <v>15032.45</v>
      </c>
      <c r="E1712">
        <f t="shared" si="52"/>
        <v>122.75</v>
      </c>
      <c r="F1712" s="15">
        <f t="shared" si="53"/>
        <v>4.6114982003103927E-3</v>
      </c>
    </row>
    <row r="1713" spans="1:6" x14ac:dyDescent="0.3">
      <c r="A1713" s="19">
        <v>41786</v>
      </c>
      <c r="B1713" s="20">
        <v>15141.5</v>
      </c>
      <c r="C1713" s="20">
        <v>15158.4</v>
      </c>
      <c r="D1713" s="20">
        <v>14934.95</v>
      </c>
      <c r="E1713">
        <f t="shared" si="52"/>
        <v>16.899999999999636</v>
      </c>
      <c r="F1713" s="15">
        <f t="shared" si="53"/>
        <v>4.9572477878686155E-3</v>
      </c>
    </row>
    <row r="1714" spans="1:6" x14ac:dyDescent="0.3">
      <c r="A1714" s="26">
        <v>41785</v>
      </c>
      <c r="B1714" s="27">
        <v>15431.95</v>
      </c>
      <c r="C1714" s="27">
        <v>15568.05</v>
      </c>
      <c r="D1714" s="27">
        <v>14969.25</v>
      </c>
      <c r="E1714">
        <f t="shared" si="52"/>
        <v>136.09999999999854</v>
      </c>
      <c r="F1714" s="15">
        <f t="shared" si="53"/>
        <v>1.2114274733793999E-2</v>
      </c>
    </row>
    <row r="1715" spans="1:6" x14ac:dyDescent="0.3">
      <c r="A1715" s="19">
        <v>41782</v>
      </c>
      <c r="B1715" s="20">
        <v>15091.7</v>
      </c>
      <c r="C1715" s="20">
        <v>15321.25</v>
      </c>
      <c r="D1715" s="20">
        <v>14972.6</v>
      </c>
      <c r="E1715">
        <f t="shared" si="52"/>
        <v>229.54999999999927</v>
      </c>
      <c r="F1715" s="15">
        <f t="shared" si="53"/>
        <v>1.4127342620537124E-2</v>
      </c>
    </row>
    <row r="1716" spans="1:6" x14ac:dyDescent="0.3">
      <c r="A1716" s="26">
        <v>41781</v>
      </c>
      <c r="B1716" s="27">
        <v>15009.9</v>
      </c>
      <c r="C1716" s="27">
        <v>15204.45</v>
      </c>
      <c r="D1716" s="27">
        <v>14938.25</v>
      </c>
      <c r="E1716">
        <f t="shared" si="52"/>
        <v>194.55000000000109</v>
      </c>
      <c r="F1716" s="15">
        <f t="shared" si="53"/>
        <v>6.4307246836698626E-3</v>
      </c>
    </row>
    <row r="1717" spans="1:6" x14ac:dyDescent="0.3">
      <c r="A1717" s="19">
        <v>41780</v>
      </c>
      <c r="B1717" s="20">
        <v>15126.6</v>
      </c>
      <c r="C1717" s="20">
        <v>15126.6</v>
      </c>
      <c r="D1717" s="20">
        <v>14857.5</v>
      </c>
      <c r="E1717">
        <f t="shared" si="52"/>
        <v>0</v>
      </c>
      <c r="F1717" s="15">
        <f t="shared" si="53"/>
        <v>3.550106991756468E-4</v>
      </c>
    </row>
    <row r="1718" spans="1:6" x14ac:dyDescent="0.3">
      <c r="A1718" s="26">
        <v>41779</v>
      </c>
      <c r="B1718" s="27">
        <v>15351.65</v>
      </c>
      <c r="C1718" s="27">
        <v>15362.55</v>
      </c>
      <c r="D1718" s="27">
        <v>15087.7</v>
      </c>
      <c r="E1718">
        <f t="shared" si="52"/>
        <v>10.899999999999636</v>
      </c>
      <c r="F1718" s="15">
        <f t="shared" si="53"/>
        <v>9.4648084087280218E-3</v>
      </c>
    </row>
    <row r="1719" spans="1:6" x14ac:dyDescent="0.3">
      <c r="A1719" s="19">
        <v>41778</v>
      </c>
      <c r="B1719" s="20">
        <v>15032</v>
      </c>
      <c r="C1719" s="20">
        <v>15305.65</v>
      </c>
      <c r="D1719" s="20">
        <v>15032</v>
      </c>
      <c r="E1719">
        <f t="shared" si="52"/>
        <v>273.64999999999964</v>
      </c>
      <c r="F1719" s="15">
        <f t="shared" si="53"/>
        <v>4.5657417754640307E-2</v>
      </c>
    </row>
    <row r="1720" spans="1:6" x14ac:dyDescent="0.3">
      <c r="A1720" s="26">
        <v>41775</v>
      </c>
      <c r="B1720" s="27">
        <v>14675.6</v>
      </c>
      <c r="C1720" s="27">
        <v>15742.05</v>
      </c>
      <c r="D1720" s="27">
        <v>14468.1</v>
      </c>
      <c r="E1720">
        <f t="shared" si="52"/>
        <v>1066.4499999999989</v>
      </c>
      <c r="F1720" s="15">
        <f t="shared" si="53"/>
        <v>4.164816263807522E-2</v>
      </c>
    </row>
    <row r="1721" spans="1:6" x14ac:dyDescent="0.3">
      <c r="A1721" s="19">
        <v>41774</v>
      </c>
      <c r="B1721" s="20">
        <v>14186.1</v>
      </c>
      <c r="C1721" s="20">
        <v>14301.3</v>
      </c>
      <c r="D1721" s="20">
        <v>14159.1</v>
      </c>
      <c r="E1721">
        <f t="shared" si="52"/>
        <v>115.19999999999891</v>
      </c>
      <c r="F1721" s="15">
        <f t="shared" si="53"/>
        <v>1.102336003624893E-2</v>
      </c>
    </row>
    <row r="1722" spans="1:6" x14ac:dyDescent="0.3">
      <c r="A1722" s="26">
        <v>41773</v>
      </c>
      <c r="B1722" s="27">
        <v>14124.55</v>
      </c>
      <c r="C1722" s="27">
        <v>14320.75</v>
      </c>
      <c r="D1722" s="27">
        <v>14063.6</v>
      </c>
      <c r="E1722">
        <f t="shared" si="52"/>
        <v>196.20000000000073</v>
      </c>
      <c r="F1722" s="15">
        <f t="shared" si="53"/>
        <v>1.032640117735693E-2</v>
      </c>
    </row>
    <row r="1723" spans="1:6" x14ac:dyDescent="0.3">
      <c r="A1723" s="19">
        <v>41772</v>
      </c>
      <c r="B1723" s="20">
        <v>14269.25</v>
      </c>
      <c r="C1723" s="20">
        <v>14367.75</v>
      </c>
      <c r="D1723" s="20">
        <v>14105.65</v>
      </c>
      <c r="E1723">
        <f t="shared" si="52"/>
        <v>98.5</v>
      </c>
      <c r="F1723" s="15">
        <f t="shared" si="53"/>
        <v>1.6301354974277253E-2</v>
      </c>
    </row>
    <row r="1724" spans="1:6" x14ac:dyDescent="0.3">
      <c r="A1724" s="26">
        <v>41771</v>
      </c>
      <c r="B1724" s="27">
        <v>13801</v>
      </c>
      <c r="C1724" s="27">
        <v>14152.45</v>
      </c>
      <c r="D1724" s="27">
        <v>13801</v>
      </c>
      <c r="E1724">
        <f t="shared" si="52"/>
        <v>351.45000000000073</v>
      </c>
      <c r="F1724" s="15">
        <f t="shared" si="53"/>
        <v>4.3855675169310666E-2</v>
      </c>
    </row>
    <row r="1725" spans="1:6" x14ac:dyDescent="0.3">
      <c r="A1725" s="19">
        <v>41768</v>
      </c>
      <c r="B1725" s="20">
        <v>13023.4</v>
      </c>
      <c r="C1725" s="20">
        <v>13814.25</v>
      </c>
      <c r="D1725" s="20">
        <v>13017.9</v>
      </c>
      <c r="E1725">
        <f t="shared" si="52"/>
        <v>790.85000000000036</v>
      </c>
      <c r="F1725" s="15">
        <f t="shared" si="53"/>
        <v>3.4800023107585079E-2</v>
      </c>
    </row>
    <row r="1726" spans="1:6" x14ac:dyDescent="0.3">
      <c r="A1726" s="26">
        <v>41767</v>
      </c>
      <c r="B1726" s="27">
        <v>12982.75</v>
      </c>
      <c r="C1726" s="27">
        <v>13095.5</v>
      </c>
      <c r="D1726" s="27">
        <v>12952.5</v>
      </c>
      <c r="E1726">
        <f t="shared" si="52"/>
        <v>112.75</v>
      </c>
      <c r="F1726" s="15">
        <f t="shared" si="53"/>
        <v>7.1398774807067021E-3</v>
      </c>
    </row>
    <row r="1727" spans="1:6" x14ac:dyDescent="0.3">
      <c r="A1727" s="19">
        <v>41766</v>
      </c>
      <c r="B1727" s="20">
        <v>12944.9</v>
      </c>
      <c r="C1727" s="20">
        <v>13017</v>
      </c>
      <c r="D1727" s="20">
        <v>12877.75</v>
      </c>
      <c r="E1727">
        <f t="shared" si="52"/>
        <v>72.100000000000364</v>
      </c>
      <c r="F1727" s="15">
        <f t="shared" si="53"/>
        <v>4.7506075685684384E-3</v>
      </c>
    </row>
    <row r="1728" spans="1:6" x14ac:dyDescent="0.3">
      <c r="A1728" s="26">
        <v>41765</v>
      </c>
      <c r="B1728" s="27">
        <v>12961.5</v>
      </c>
      <c r="C1728" s="27">
        <v>13012.55</v>
      </c>
      <c r="D1728" s="27">
        <v>12917.15</v>
      </c>
      <c r="E1728">
        <f t="shared" si="52"/>
        <v>51.049999999999272</v>
      </c>
      <c r="F1728" s="15">
        <f t="shared" si="53"/>
        <v>7.4466179700032713E-3</v>
      </c>
    </row>
    <row r="1729" spans="1:6" x14ac:dyDescent="0.3">
      <c r="A1729" s="19">
        <v>41764</v>
      </c>
      <c r="B1729" s="20">
        <v>12841.4</v>
      </c>
      <c r="C1729" s="20">
        <v>12981.6</v>
      </c>
      <c r="D1729" s="20">
        <v>12773.05</v>
      </c>
      <c r="E1729">
        <f t="shared" si="52"/>
        <v>140.20000000000073</v>
      </c>
      <c r="F1729" s="15">
        <f t="shared" si="53"/>
        <v>8.3376224328288607E-3</v>
      </c>
    </row>
    <row r="1730" spans="1:6" x14ac:dyDescent="0.3">
      <c r="A1730" s="26">
        <v>41761</v>
      </c>
      <c r="B1730" s="27">
        <v>12920.35</v>
      </c>
      <c r="C1730" s="27">
        <v>12995.6</v>
      </c>
      <c r="D1730" s="27">
        <v>12818.85</v>
      </c>
      <c r="E1730">
        <f t="shared" ref="E1730:E1793" si="54">C1730-B1730</f>
        <v>75.25</v>
      </c>
      <c r="F1730" s="15">
        <f t="shared" si="53"/>
        <v>8.8791218977143545E-3</v>
      </c>
    </row>
    <row r="1731" spans="1:6" x14ac:dyDescent="0.3">
      <c r="A1731" s="19">
        <v>41759</v>
      </c>
      <c r="B1731" s="20">
        <v>12946.1</v>
      </c>
      <c r="C1731" s="20">
        <v>13100.75</v>
      </c>
      <c r="D1731" s="20">
        <v>12738.6</v>
      </c>
      <c r="E1731">
        <f t="shared" si="54"/>
        <v>154.64999999999964</v>
      </c>
      <c r="F1731" s="15">
        <f t="shared" ref="F1731:F1794" si="55">((SUM(E1731:E1732)/2)/B1732)</f>
        <v>6.5382165240643617E-3</v>
      </c>
    </row>
    <row r="1732" spans="1:6" x14ac:dyDescent="0.3">
      <c r="A1732" s="26">
        <v>41758</v>
      </c>
      <c r="B1732" s="27">
        <v>13107.55</v>
      </c>
      <c r="C1732" s="27">
        <v>13124.3</v>
      </c>
      <c r="D1732" s="27">
        <v>12897.35</v>
      </c>
      <c r="E1732">
        <f t="shared" si="54"/>
        <v>16.75</v>
      </c>
      <c r="F1732" s="15">
        <f t="shared" si="55"/>
        <v>3.5969153957948787E-3</v>
      </c>
    </row>
    <row r="1733" spans="1:6" x14ac:dyDescent="0.3">
      <c r="A1733" s="19">
        <v>41757</v>
      </c>
      <c r="B1733" s="20">
        <v>13038.95</v>
      </c>
      <c r="C1733" s="20">
        <v>13116</v>
      </c>
      <c r="D1733" s="20">
        <v>12927.75</v>
      </c>
      <c r="E1733">
        <f t="shared" si="54"/>
        <v>77.049999999999272</v>
      </c>
      <c r="F1733" s="15">
        <f t="shared" si="55"/>
        <v>8.0379915489740619E-3</v>
      </c>
    </row>
    <row r="1734" spans="1:6" x14ac:dyDescent="0.3">
      <c r="A1734" s="26">
        <v>41754</v>
      </c>
      <c r="B1734" s="27">
        <v>13134.5</v>
      </c>
      <c r="C1734" s="27">
        <v>13268.6</v>
      </c>
      <c r="D1734" s="27">
        <v>12968.8</v>
      </c>
      <c r="E1734">
        <f t="shared" si="54"/>
        <v>134.10000000000036</v>
      </c>
      <c r="F1734" s="15">
        <f t="shared" si="55"/>
        <v>1.3455388520485877E-2</v>
      </c>
    </row>
    <row r="1735" spans="1:6" x14ac:dyDescent="0.3">
      <c r="A1735" s="19">
        <v>41752</v>
      </c>
      <c r="B1735" s="20">
        <v>12961.35</v>
      </c>
      <c r="C1735" s="20">
        <v>13176.05</v>
      </c>
      <c r="D1735" s="20">
        <v>12957.9</v>
      </c>
      <c r="E1735">
        <f t="shared" si="54"/>
        <v>214.69999999999891</v>
      </c>
      <c r="F1735" s="15">
        <f t="shared" si="55"/>
        <v>1.0212055075041063E-2</v>
      </c>
    </row>
    <row r="1736" spans="1:6" x14ac:dyDescent="0.3">
      <c r="A1736" s="26">
        <v>41751</v>
      </c>
      <c r="B1736" s="27">
        <v>12989.55</v>
      </c>
      <c r="C1736" s="27">
        <v>13040.15</v>
      </c>
      <c r="D1736" s="27">
        <v>12913.9</v>
      </c>
      <c r="E1736">
        <f t="shared" si="54"/>
        <v>50.600000000000364</v>
      </c>
      <c r="F1736" s="15">
        <f t="shared" si="55"/>
        <v>8.0982927607763586E-3</v>
      </c>
    </row>
    <row r="1737" spans="1:6" x14ac:dyDescent="0.3">
      <c r="A1737" s="19">
        <v>41750</v>
      </c>
      <c r="B1737" s="20">
        <v>12845.3</v>
      </c>
      <c r="C1737" s="20">
        <v>13002.75</v>
      </c>
      <c r="D1737" s="20">
        <v>12838.85</v>
      </c>
      <c r="E1737">
        <f t="shared" si="54"/>
        <v>157.45000000000073</v>
      </c>
      <c r="F1737" s="15">
        <f t="shared" si="55"/>
        <v>1.6395334492679874E-2</v>
      </c>
    </row>
    <row r="1738" spans="1:6" x14ac:dyDescent="0.3">
      <c r="A1738" s="26">
        <v>41746</v>
      </c>
      <c r="B1738" s="27">
        <v>12564.55</v>
      </c>
      <c r="C1738" s="27">
        <v>12819.1</v>
      </c>
      <c r="D1738" s="27">
        <v>12514.8</v>
      </c>
      <c r="E1738">
        <f t="shared" si="54"/>
        <v>254.55000000000109</v>
      </c>
      <c r="F1738" s="15">
        <f t="shared" si="55"/>
        <v>1.6890439103636131E-2</v>
      </c>
    </row>
    <row r="1739" spans="1:6" x14ac:dyDescent="0.3">
      <c r="A1739" s="19">
        <v>41745</v>
      </c>
      <c r="B1739" s="20">
        <v>12557.4</v>
      </c>
      <c r="C1739" s="20">
        <v>12727.05</v>
      </c>
      <c r="D1739" s="20">
        <v>12514.75</v>
      </c>
      <c r="E1739">
        <f t="shared" si="54"/>
        <v>169.64999999999964</v>
      </c>
      <c r="F1739" s="15">
        <f t="shared" si="55"/>
        <v>6.6540664822103577E-3</v>
      </c>
    </row>
    <row r="1740" spans="1:6" x14ac:dyDescent="0.3">
      <c r="A1740" s="26">
        <v>41744</v>
      </c>
      <c r="B1740" s="27">
        <v>12830.5</v>
      </c>
      <c r="C1740" s="27">
        <v>12831.6</v>
      </c>
      <c r="D1740" s="27">
        <v>12537.7</v>
      </c>
      <c r="E1740">
        <f t="shared" si="54"/>
        <v>1.1000000000003638</v>
      </c>
      <c r="F1740" s="15">
        <f t="shared" si="55"/>
        <v>4.4356489695646243E-3</v>
      </c>
    </row>
    <row r="1741" spans="1:6" x14ac:dyDescent="0.3">
      <c r="A1741" s="19">
        <v>41740</v>
      </c>
      <c r="B1741" s="20">
        <v>12822.25</v>
      </c>
      <c r="C1741" s="20">
        <v>12934.9</v>
      </c>
      <c r="D1741" s="20">
        <v>12777.95</v>
      </c>
      <c r="E1741">
        <f t="shared" si="54"/>
        <v>112.64999999999964</v>
      </c>
      <c r="F1741" s="15">
        <f t="shared" si="55"/>
        <v>8.9218080912702846E-3</v>
      </c>
    </row>
    <row r="1742" spans="1:6" x14ac:dyDescent="0.3">
      <c r="A1742" s="26">
        <v>41739</v>
      </c>
      <c r="B1742" s="27">
        <v>12937.4</v>
      </c>
      <c r="C1742" s="27">
        <v>13055.6</v>
      </c>
      <c r="D1742" s="27">
        <v>12881.2</v>
      </c>
      <c r="E1742">
        <f t="shared" si="54"/>
        <v>118.20000000000073</v>
      </c>
      <c r="F1742" s="15">
        <f t="shared" si="55"/>
        <v>1.9161210658175293E-2</v>
      </c>
    </row>
    <row r="1743" spans="1:6" x14ac:dyDescent="0.3">
      <c r="A1743" s="19">
        <v>41738</v>
      </c>
      <c r="B1743" s="20">
        <v>12593.15</v>
      </c>
      <c r="C1743" s="20">
        <v>12957.55</v>
      </c>
      <c r="D1743" s="20">
        <v>12548.45</v>
      </c>
      <c r="E1743">
        <f t="shared" si="54"/>
        <v>364.39999999999964</v>
      </c>
      <c r="F1743" s="15">
        <f t="shared" si="55"/>
        <v>1.6613133689158462E-2</v>
      </c>
    </row>
    <row r="1744" spans="1:6" x14ac:dyDescent="0.3">
      <c r="A1744" s="26">
        <v>41736</v>
      </c>
      <c r="B1744" s="27">
        <v>12562.35</v>
      </c>
      <c r="C1744" s="27">
        <v>12615.35</v>
      </c>
      <c r="D1744" s="27">
        <v>12439.55</v>
      </c>
      <c r="E1744">
        <f t="shared" si="54"/>
        <v>53</v>
      </c>
      <c r="F1744" s="15">
        <f t="shared" si="55"/>
        <v>7.4341427578993053E-3</v>
      </c>
    </row>
    <row r="1745" spans="1:6" x14ac:dyDescent="0.3">
      <c r="A1745" s="19">
        <v>41733</v>
      </c>
      <c r="B1745" s="20">
        <v>12523.3</v>
      </c>
      <c r="C1745" s="20">
        <v>12656.5</v>
      </c>
      <c r="D1745" s="20">
        <v>12430.85</v>
      </c>
      <c r="E1745">
        <f t="shared" si="54"/>
        <v>133.20000000000073</v>
      </c>
      <c r="F1745" s="15">
        <f t="shared" si="55"/>
        <v>5.4157499892155733E-3</v>
      </c>
    </row>
    <row r="1746" spans="1:6" x14ac:dyDescent="0.3">
      <c r="A1746" s="26">
        <v>41732</v>
      </c>
      <c r="B1746" s="27">
        <v>12749.85</v>
      </c>
      <c r="C1746" s="27">
        <v>12754.75</v>
      </c>
      <c r="D1746" s="27">
        <v>12518</v>
      </c>
      <c r="E1746">
        <f t="shared" si="54"/>
        <v>4.8999999999996362</v>
      </c>
      <c r="F1746" s="15">
        <f t="shared" si="55"/>
        <v>2.7890976657579643E-3</v>
      </c>
    </row>
    <row r="1747" spans="1:6" x14ac:dyDescent="0.3">
      <c r="A1747" s="19">
        <v>41731</v>
      </c>
      <c r="B1747" s="20">
        <v>12674.35</v>
      </c>
      <c r="C1747" s="20">
        <v>12740.15</v>
      </c>
      <c r="D1747" s="20">
        <v>12542.35</v>
      </c>
      <c r="E1747">
        <f t="shared" si="54"/>
        <v>65.799999999999272</v>
      </c>
      <c r="F1747" s="15">
        <f t="shared" si="55"/>
        <v>2.5690781382382401E-3</v>
      </c>
    </row>
    <row r="1748" spans="1:6" x14ac:dyDescent="0.3">
      <c r="A1748" s="26">
        <v>41730</v>
      </c>
      <c r="B1748" s="27">
        <v>12806.15</v>
      </c>
      <c r="C1748" s="27">
        <v>12806.15</v>
      </c>
      <c r="D1748" s="27">
        <v>12509.95</v>
      </c>
      <c r="E1748">
        <f t="shared" si="54"/>
        <v>0</v>
      </c>
      <c r="F1748" s="15">
        <f t="shared" si="55"/>
        <v>5.3867994243710332E-4</v>
      </c>
    </row>
    <row r="1749" spans="1:6" x14ac:dyDescent="0.3">
      <c r="A1749" s="19">
        <v>41729</v>
      </c>
      <c r="B1749" s="20">
        <v>12855.5</v>
      </c>
      <c r="C1749" s="20">
        <v>12869.35</v>
      </c>
      <c r="D1749" s="20">
        <v>12660.05</v>
      </c>
      <c r="E1749">
        <f t="shared" si="54"/>
        <v>13.850000000000364</v>
      </c>
      <c r="F1749" s="15">
        <f t="shared" si="55"/>
        <v>4.2581687117168717E-3</v>
      </c>
    </row>
    <row r="1750" spans="1:6" x14ac:dyDescent="0.3">
      <c r="A1750" s="26">
        <v>41726</v>
      </c>
      <c r="B1750" s="27">
        <v>12693.25</v>
      </c>
      <c r="C1750" s="27">
        <v>12787.5</v>
      </c>
      <c r="D1750" s="27">
        <v>12633.3</v>
      </c>
      <c r="E1750">
        <f t="shared" si="54"/>
        <v>94.25</v>
      </c>
      <c r="F1750" s="15">
        <f t="shared" si="55"/>
        <v>1.1975654610736507E-2</v>
      </c>
    </row>
    <row r="1751" spans="1:6" x14ac:dyDescent="0.3">
      <c r="A1751" s="19">
        <v>41725</v>
      </c>
      <c r="B1751" s="20">
        <v>12560.9</v>
      </c>
      <c r="C1751" s="20">
        <v>12767.5</v>
      </c>
      <c r="D1751" s="20">
        <v>12513.1</v>
      </c>
      <c r="E1751">
        <f t="shared" si="54"/>
        <v>206.60000000000036</v>
      </c>
      <c r="F1751" s="15">
        <f t="shared" si="55"/>
        <v>9.8867069185000142E-3</v>
      </c>
    </row>
    <row r="1752" spans="1:6" x14ac:dyDescent="0.3">
      <c r="A1752" s="26">
        <v>41724</v>
      </c>
      <c r="B1752" s="27">
        <v>12529.45</v>
      </c>
      <c r="C1752" s="27">
        <v>12570.6</v>
      </c>
      <c r="D1752" s="27">
        <v>12469.15</v>
      </c>
      <c r="E1752">
        <f t="shared" si="54"/>
        <v>41.149999999999636</v>
      </c>
      <c r="F1752" s="15">
        <f t="shared" si="55"/>
        <v>6.4980872565736994E-3</v>
      </c>
    </row>
    <row r="1753" spans="1:6" x14ac:dyDescent="0.3">
      <c r="A1753" s="19">
        <v>41723</v>
      </c>
      <c r="B1753" s="20">
        <v>12403.65</v>
      </c>
      <c r="C1753" s="20">
        <v>12523.7</v>
      </c>
      <c r="D1753" s="20">
        <v>12394.3</v>
      </c>
      <c r="E1753">
        <f t="shared" si="54"/>
        <v>120.05000000000109</v>
      </c>
      <c r="F1753" s="15">
        <f t="shared" si="55"/>
        <v>1.6827844231189257E-2</v>
      </c>
    </row>
    <row r="1754" spans="1:6" x14ac:dyDescent="0.3">
      <c r="A1754" s="26">
        <v>41722</v>
      </c>
      <c r="B1754" s="27">
        <v>12134.65</v>
      </c>
      <c r="C1754" s="27">
        <v>12423</v>
      </c>
      <c r="D1754" s="27">
        <v>12134.65</v>
      </c>
      <c r="E1754">
        <f t="shared" si="54"/>
        <v>288.35000000000036</v>
      </c>
      <c r="F1754" s="15">
        <f t="shared" si="55"/>
        <v>1.190363156743191E-2</v>
      </c>
    </row>
    <row r="1755" spans="1:6" x14ac:dyDescent="0.3">
      <c r="A1755" s="19">
        <v>41720</v>
      </c>
      <c r="B1755" s="20">
        <v>12111.85</v>
      </c>
      <c r="C1755" s="20">
        <v>12111.85</v>
      </c>
      <c r="D1755" s="20">
        <v>12061.65</v>
      </c>
      <c r="E1755">
        <f t="shared" si="54"/>
        <v>0</v>
      </c>
      <c r="F1755" s="15">
        <f t="shared" si="55"/>
        <v>1.6427427597250333E-3</v>
      </c>
    </row>
    <row r="1756" spans="1:6" x14ac:dyDescent="0.3">
      <c r="A1756" s="26">
        <v>41719</v>
      </c>
      <c r="B1756" s="27">
        <v>12083.45</v>
      </c>
      <c r="C1756" s="27">
        <v>12123.15</v>
      </c>
      <c r="D1756" s="27">
        <v>12043.4</v>
      </c>
      <c r="E1756">
        <f t="shared" si="54"/>
        <v>39.699999999998909</v>
      </c>
      <c r="F1756" s="15">
        <f t="shared" si="55"/>
        <v>1.6323140621594615E-3</v>
      </c>
    </row>
    <row r="1757" spans="1:6" x14ac:dyDescent="0.3">
      <c r="A1757" s="19">
        <v>41718</v>
      </c>
      <c r="B1757" s="20">
        <v>12160.65</v>
      </c>
      <c r="C1757" s="20">
        <v>12160.65</v>
      </c>
      <c r="D1757" s="20">
        <v>11989.95</v>
      </c>
      <c r="E1757">
        <f t="shared" si="54"/>
        <v>0</v>
      </c>
      <c r="F1757" s="15">
        <f t="shared" si="55"/>
        <v>2.6905424970367266E-3</v>
      </c>
    </row>
    <row r="1758" spans="1:6" x14ac:dyDescent="0.3">
      <c r="A1758" s="26">
        <v>41717</v>
      </c>
      <c r="B1758" s="27">
        <v>12190.85</v>
      </c>
      <c r="C1758" s="27">
        <v>12256.45</v>
      </c>
      <c r="D1758" s="27">
        <v>12132.4</v>
      </c>
      <c r="E1758">
        <f t="shared" si="54"/>
        <v>65.600000000000364</v>
      </c>
      <c r="F1758" s="15">
        <f t="shared" si="55"/>
        <v>9.970479277610543E-3</v>
      </c>
    </row>
    <row r="1759" spans="1:6" x14ac:dyDescent="0.3">
      <c r="A1759" s="19">
        <v>41716</v>
      </c>
      <c r="B1759" s="20">
        <v>12093.2</v>
      </c>
      <c r="C1759" s="20">
        <v>12268.75</v>
      </c>
      <c r="D1759" s="20">
        <v>12052.35</v>
      </c>
      <c r="E1759">
        <f t="shared" si="54"/>
        <v>175.54999999999927</v>
      </c>
      <c r="F1759" s="15">
        <f t="shared" si="55"/>
        <v>1.1727648212274127E-2</v>
      </c>
    </row>
    <row r="1760" spans="1:6" x14ac:dyDescent="0.3">
      <c r="A1760" s="26">
        <v>41712</v>
      </c>
      <c r="B1760" s="27">
        <v>11984.5</v>
      </c>
      <c r="C1760" s="27">
        <v>12090.05</v>
      </c>
      <c r="D1760" s="27">
        <v>11867.15</v>
      </c>
      <c r="E1760">
        <f t="shared" si="54"/>
        <v>105.54999999999927</v>
      </c>
      <c r="F1760" s="15">
        <f t="shared" si="55"/>
        <v>1.4586709886547797E-2</v>
      </c>
    </row>
    <row r="1761" spans="1:6" x14ac:dyDescent="0.3">
      <c r="A1761" s="19">
        <v>41711</v>
      </c>
      <c r="B1761" s="20">
        <v>12062.35</v>
      </c>
      <c r="C1761" s="20">
        <v>12308.7</v>
      </c>
      <c r="D1761" s="20">
        <v>12062.35</v>
      </c>
      <c r="E1761">
        <f t="shared" si="54"/>
        <v>246.35000000000036</v>
      </c>
      <c r="F1761" s="15">
        <f t="shared" si="55"/>
        <v>1.6311255766658178E-2</v>
      </c>
    </row>
    <row r="1762" spans="1:6" x14ac:dyDescent="0.3">
      <c r="A1762" s="26">
        <v>41710</v>
      </c>
      <c r="B1762" s="27">
        <v>11997.85</v>
      </c>
      <c r="C1762" s="27">
        <v>12142.9</v>
      </c>
      <c r="D1762" s="27">
        <v>11887.75</v>
      </c>
      <c r="E1762">
        <f t="shared" si="54"/>
        <v>145.04999999999927</v>
      </c>
      <c r="F1762" s="15">
        <f t="shared" si="55"/>
        <v>1.2302176063303659E-2</v>
      </c>
    </row>
    <row r="1763" spans="1:6" x14ac:dyDescent="0.3">
      <c r="A1763" s="19">
        <v>41709</v>
      </c>
      <c r="B1763" s="20">
        <v>12132</v>
      </c>
      <c r="C1763" s="20">
        <v>12285.45</v>
      </c>
      <c r="D1763" s="20">
        <v>11994.85</v>
      </c>
      <c r="E1763">
        <f t="shared" si="54"/>
        <v>153.45000000000073</v>
      </c>
      <c r="F1763" s="15">
        <f t="shared" si="55"/>
        <v>2.2351298946502035E-2</v>
      </c>
    </row>
    <row r="1764" spans="1:6" x14ac:dyDescent="0.3">
      <c r="A1764" s="26">
        <v>41708</v>
      </c>
      <c r="B1764" s="27">
        <v>11784.55</v>
      </c>
      <c r="C1764" s="27">
        <v>12157.9</v>
      </c>
      <c r="D1764" s="27">
        <v>11784.55</v>
      </c>
      <c r="E1764">
        <f t="shared" si="54"/>
        <v>373.35000000000036</v>
      </c>
      <c r="F1764" s="15">
        <f t="shared" si="55"/>
        <v>4.2391199077294252E-2</v>
      </c>
    </row>
    <row r="1765" spans="1:6" x14ac:dyDescent="0.3">
      <c r="A1765" s="19">
        <v>41705</v>
      </c>
      <c r="B1765" s="20">
        <v>11357.9</v>
      </c>
      <c r="C1765" s="20">
        <v>11947.5</v>
      </c>
      <c r="D1765" s="20">
        <v>11332.6</v>
      </c>
      <c r="E1765">
        <f t="shared" si="54"/>
        <v>589.60000000000036</v>
      </c>
      <c r="F1765" s="15">
        <f t="shared" si="55"/>
        <v>3.342423481287455E-2</v>
      </c>
    </row>
    <row r="1766" spans="1:6" x14ac:dyDescent="0.3">
      <c r="A1766" s="26">
        <v>41704</v>
      </c>
      <c r="B1766" s="27">
        <v>11147.6</v>
      </c>
      <c r="C1766" s="27">
        <v>11303.2</v>
      </c>
      <c r="D1766" s="27">
        <v>11117.25</v>
      </c>
      <c r="E1766">
        <f t="shared" si="54"/>
        <v>155.60000000000036</v>
      </c>
      <c r="F1766" s="15">
        <f t="shared" si="55"/>
        <v>1.3221722669190691E-2</v>
      </c>
    </row>
    <row r="1767" spans="1:6" x14ac:dyDescent="0.3">
      <c r="A1767" s="19">
        <v>41703</v>
      </c>
      <c r="B1767" s="20">
        <v>10987.6</v>
      </c>
      <c r="C1767" s="20">
        <v>11122.55</v>
      </c>
      <c r="D1767" s="20">
        <v>10899.4</v>
      </c>
      <c r="E1767">
        <f t="shared" si="54"/>
        <v>134.94999999999891</v>
      </c>
      <c r="F1767" s="15">
        <f t="shared" si="55"/>
        <v>1.9242313392237385E-2</v>
      </c>
    </row>
    <row r="1768" spans="1:6" x14ac:dyDescent="0.3">
      <c r="A1768" s="26">
        <v>41702</v>
      </c>
      <c r="B1768" s="27">
        <v>10661.4</v>
      </c>
      <c r="C1768" s="27">
        <v>10936.75</v>
      </c>
      <c r="D1768" s="27">
        <v>10661.4</v>
      </c>
      <c r="E1768">
        <f t="shared" si="54"/>
        <v>275.35000000000036</v>
      </c>
      <c r="F1768" s="15">
        <f t="shared" si="55"/>
        <v>1.8966974765189708E-2</v>
      </c>
    </row>
    <row r="1769" spans="1:6" x14ac:dyDescent="0.3">
      <c r="A1769" s="19">
        <v>41701</v>
      </c>
      <c r="B1769" s="20">
        <v>10705.45</v>
      </c>
      <c r="C1769" s="20">
        <v>10836.2</v>
      </c>
      <c r="D1769" s="20">
        <v>10613</v>
      </c>
      <c r="E1769">
        <f t="shared" si="54"/>
        <v>130.75</v>
      </c>
      <c r="F1769" s="15">
        <f t="shared" si="55"/>
        <v>6.0568299733175209E-3</v>
      </c>
    </row>
    <row r="1770" spans="1:6" x14ac:dyDescent="0.3">
      <c r="A1770" s="26">
        <v>41698</v>
      </c>
      <c r="B1770" s="27">
        <v>10793.6</v>
      </c>
      <c r="C1770" s="27">
        <v>10793.6</v>
      </c>
      <c r="D1770" s="27">
        <v>10688.95</v>
      </c>
      <c r="E1770">
        <f t="shared" si="54"/>
        <v>0</v>
      </c>
      <c r="F1770" s="15">
        <f t="shared" si="55"/>
        <v>4.6649842389672258E-3</v>
      </c>
    </row>
    <row r="1771" spans="1:6" x14ac:dyDescent="0.3">
      <c r="A1771" s="19">
        <v>41696</v>
      </c>
      <c r="B1771" s="20">
        <v>10659.2</v>
      </c>
      <c r="C1771" s="20">
        <v>10758.65</v>
      </c>
      <c r="D1771" s="20">
        <v>10659.2</v>
      </c>
      <c r="E1771">
        <f t="shared" si="54"/>
        <v>99.449999999998909</v>
      </c>
      <c r="F1771" s="15">
        <f t="shared" si="55"/>
        <v>5.8763841502864882E-3</v>
      </c>
    </row>
    <row r="1772" spans="1:6" x14ac:dyDescent="0.3">
      <c r="A1772" s="26">
        <v>41695</v>
      </c>
      <c r="B1772" s="27">
        <v>10742.15</v>
      </c>
      <c r="C1772" s="27">
        <v>10768.95</v>
      </c>
      <c r="D1772" s="27">
        <v>10611.75</v>
      </c>
      <c r="E1772">
        <f t="shared" si="54"/>
        <v>26.800000000001091</v>
      </c>
      <c r="F1772" s="15">
        <f t="shared" si="55"/>
        <v>1.091926405587618E-2</v>
      </c>
    </row>
    <row r="1773" spans="1:6" x14ac:dyDescent="0.3">
      <c r="A1773" s="19">
        <v>41694</v>
      </c>
      <c r="B1773" s="20">
        <v>10508.95</v>
      </c>
      <c r="C1773" s="20">
        <v>10711.65</v>
      </c>
      <c r="D1773" s="20">
        <v>10471.450000000001</v>
      </c>
      <c r="E1773">
        <f t="shared" si="54"/>
        <v>202.69999999999891</v>
      </c>
      <c r="F1773" s="15">
        <f t="shared" si="55"/>
        <v>1.7170375768268228E-2</v>
      </c>
    </row>
    <row r="1774" spans="1:6" x14ac:dyDescent="0.3">
      <c r="A1774" s="26">
        <v>41691</v>
      </c>
      <c r="B1774" s="27">
        <v>10429.299999999999</v>
      </c>
      <c r="C1774" s="27">
        <v>10584.75</v>
      </c>
      <c r="D1774" s="27">
        <v>10429.299999999999</v>
      </c>
      <c r="E1774">
        <f t="shared" si="54"/>
        <v>155.45000000000073</v>
      </c>
      <c r="F1774" s="15">
        <f t="shared" si="55"/>
        <v>7.8861278327771057E-3</v>
      </c>
    </row>
    <row r="1775" spans="1:6" x14ac:dyDescent="0.3">
      <c r="A1775" s="19">
        <v>41690</v>
      </c>
      <c r="B1775" s="20">
        <v>10515.3</v>
      </c>
      <c r="C1775" s="20">
        <v>10525.7</v>
      </c>
      <c r="D1775" s="20">
        <v>10419.1</v>
      </c>
      <c r="E1775">
        <f t="shared" si="54"/>
        <v>10.400000000001455</v>
      </c>
      <c r="F1775" s="15">
        <f t="shared" si="55"/>
        <v>4.3703517611759527E-3</v>
      </c>
    </row>
    <row r="1776" spans="1:6" x14ac:dyDescent="0.3">
      <c r="A1776" s="26">
        <v>41689</v>
      </c>
      <c r="B1776" s="27">
        <v>10548.35</v>
      </c>
      <c r="C1776" s="27">
        <v>10630.15</v>
      </c>
      <c r="D1776" s="27">
        <v>10520.3</v>
      </c>
      <c r="E1776">
        <f t="shared" si="54"/>
        <v>81.799999999999272</v>
      </c>
      <c r="F1776" s="15">
        <f t="shared" si="55"/>
        <v>1.8223907558345041E-2</v>
      </c>
    </row>
    <row r="1777" spans="1:6" x14ac:dyDescent="0.3">
      <c r="A1777" s="19">
        <v>41688</v>
      </c>
      <c r="B1777" s="20">
        <v>10324.35</v>
      </c>
      <c r="C1777" s="20">
        <v>10618.85</v>
      </c>
      <c r="D1777" s="20">
        <v>10296.25</v>
      </c>
      <c r="E1777">
        <f t="shared" si="54"/>
        <v>294.5</v>
      </c>
      <c r="F1777" s="15">
        <f t="shared" si="55"/>
        <v>2.1304864859574363E-2</v>
      </c>
    </row>
    <row r="1778" spans="1:6" x14ac:dyDescent="0.3">
      <c r="A1778" s="26">
        <v>41687</v>
      </c>
      <c r="B1778" s="27">
        <v>10217.15</v>
      </c>
      <c r="C1778" s="27">
        <v>10358</v>
      </c>
      <c r="D1778" s="27">
        <v>10205.799999999999</v>
      </c>
      <c r="E1778">
        <f t="shared" si="54"/>
        <v>140.85000000000036</v>
      </c>
      <c r="F1778" s="15">
        <f t="shared" si="55"/>
        <v>9.8977283902055811E-3</v>
      </c>
    </row>
    <row r="1779" spans="1:6" x14ac:dyDescent="0.3">
      <c r="A1779" s="19">
        <v>41684</v>
      </c>
      <c r="B1779" s="20">
        <v>10169</v>
      </c>
      <c r="C1779" s="20">
        <v>10229.450000000001</v>
      </c>
      <c r="D1779" s="20">
        <v>10064.75</v>
      </c>
      <c r="E1779">
        <f t="shared" si="54"/>
        <v>60.450000000000728</v>
      </c>
      <c r="F1779" s="15">
        <f t="shared" si="55"/>
        <v>4.1696024399895584E-3</v>
      </c>
    </row>
    <row r="1780" spans="1:6" x14ac:dyDescent="0.3">
      <c r="A1780" s="26">
        <v>41683</v>
      </c>
      <c r="B1780" s="27">
        <v>10360.700000000001</v>
      </c>
      <c r="C1780" s="27">
        <v>10386.65</v>
      </c>
      <c r="D1780" s="27">
        <v>10113.799999999999</v>
      </c>
      <c r="E1780">
        <f t="shared" si="54"/>
        <v>25.949999999998909</v>
      </c>
      <c r="F1780" s="15">
        <f t="shared" si="55"/>
        <v>5.5056463192206806E-3</v>
      </c>
    </row>
    <row r="1781" spans="1:6" x14ac:dyDescent="0.3">
      <c r="A1781" s="19">
        <v>41682</v>
      </c>
      <c r="B1781" s="20">
        <v>10307.6</v>
      </c>
      <c r="C1781" s="20">
        <v>10395.15</v>
      </c>
      <c r="D1781" s="20">
        <v>10307.6</v>
      </c>
      <c r="E1781">
        <f t="shared" si="54"/>
        <v>87.549999999999272</v>
      </c>
      <c r="F1781" s="15">
        <f t="shared" si="55"/>
        <v>6.9443766415089765E-3</v>
      </c>
    </row>
    <row r="1782" spans="1:6" x14ac:dyDescent="0.3">
      <c r="A1782" s="26">
        <v>41681</v>
      </c>
      <c r="B1782" s="27">
        <v>10242.1</v>
      </c>
      <c r="C1782" s="27">
        <v>10296.799999999999</v>
      </c>
      <c r="D1782" s="27">
        <v>10200.6</v>
      </c>
      <c r="E1782">
        <f t="shared" si="54"/>
        <v>54.699999999998909</v>
      </c>
      <c r="F1782" s="15">
        <f t="shared" si="55"/>
        <v>3.7740525985797031E-3</v>
      </c>
    </row>
    <row r="1783" spans="1:6" x14ac:dyDescent="0.3">
      <c r="A1783" s="19">
        <v>41680</v>
      </c>
      <c r="B1783" s="20">
        <v>10287.35</v>
      </c>
      <c r="C1783" s="20">
        <v>10310.299999999999</v>
      </c>
      <c r="D1783" s="20">
        <v>10187.799999999999</v>
      </c>
      <c r="E1783">
        <f t="shared" si="54"/>
        <v>22.949999999998909</v>
      </c>
      <c r="F1783" s="15">
        <f t="shared" si="55"/>
        <v>1.5564466468513977E-3</v>
      </c>
    </row>
    <row r="1784" spans="1:6" x14ac:dyDescent="0.3">
      <c r="A1784" s="26">
        <v>41677</v>
      </c>
      <c r="B1784" s="27">
        <v>10311.950000000001</v>
      </c>
      <c r="C1784" s="27">
        <v>10321.1</v>
      </c>
      <c r="D1784" s="27">
        <v>10180.85</v>
      </c>
      <c r="E1784">
        <f t="shared" si="54"/>
        <v>9.1499999999996362</v>
      </c>
      <c r="F1784" s="15">
        <f t="shared" si="55"/>
        <v>3.5853213871366793E-3</v>
      </c>
    </row>
    <row r="1785" spans="1:6" x14ac:dyDescent="0.3">
      <c r="A1785" s="19">
        <v>41676</v>
      </c>
      <c r="B1785" s="20">
        <v>10257.1</v>
      </c>
      <c r="C1785" s="20">
        <v>10321.5</v>
      </c>
      <c r="D1785" s="20">
        <v>10107.799999999999</v>
      </c>
      <c r="E1785">
        <f t="shared" si="54"/>
        <v>64.399999999999636</v>
      </c>
      <c r="F1785" s="15">
        <f t="shared" si="55"/>
        <v>5.0314957932191921E-3</v>
      </c>
    </row>
    <row r="1786" spans="1:6" x14ac:dyDescent="0.3">
      <c r="A1786" s="26">
        <v>41675</v>
      </c>
      <c r="B1786" s="27">
        <v>10215.65</v>
      </c>
      <c r="C1786" s="27">
        <v>10254.049999999999</v>
      </c>
      <c r="D1786" s="27">
        <v>10112.5</v>
      </c>
      <c r="E1786">
        <f t="shared" si="54"/>
        <v>38.399999999999636</v>
      </c>
      <c r="F1786" s="15">
        <f t="shared" si="55"/>
        <v>1.3865169552217895E-2</v>
      </c>
    </row>
    <row r="1787" spans="1:6" x14ac:dyDescent="0.3">
      <c r="A1787" s="19">
        <v>41674</v>
      </c>
      <c r="B1787" s="20">
        <v>9983.65</v>
      </c>
      <c r="C1787" s="20">
        <v>10222.1</v>
      </c>
      <c r="D1787" s="20">
        <v>9944</v>
      </c>
      <c r="E1787">
        <f t="shared" si="54"/>
        <v>238.45000000000073</v>
      </c>
      <c r="F1787" s="15">
        <f t="shared" si="55"/>
        <v>1.252517037465274E-2</v>
      </c>
    </row>
    <row r="1788" spans="1:6" x14ac:dyDescent="0.3">
      <c r="A1788" s="26">
        <v>41673</v>
      </c>
      <c r="B1788" s="27">
        <v>10205.450000000001</v>
      </c>
      <c r="C1788" s="27">
        <v>10222.65</v>
      </c>
      <c r="D1788" s="27">
        <v>10089.25</v>
      </c>
      <c r="E1788">
        <f t="shared" si="54"/>
        <v>17.199999999998909</v>
      </c>
      <c r="F1788" s="15">
        <f t="shared" si="55"/>
        <v>4.4194613260346181E-3</v>
      </c>
    </row>
    <row r="1789" spans="1:6" x14ac:dyDescent="0.3">
      <c r="A1789" s="19">
        <v>41670</v>
      </c>
      <c r="B1789" s="20">
        <v>10193.549999999999</v>
      </c>
      <c r="C1789" s="20">
        <v>10266.450000000001</v>
      </c>
      <c r="D1789" s="20">
        <v>10130.299999999999</v>
      </c>
      <c r="E1789">
        <f t="shared" si="54"/>
        <v>72.900000000001455</v>
      </c>
      <c r="F1789" s="15">
        <f t="shared" si="55"/>
        <v>4.8260812511847027E-3</v>
      </c>
    </row>
    <row r="1790" spans="1:6" x14ac:dyDescent="0.3">
      <c r="A1790" s="26">
        <v>41669</v>
      </c>
      <c r="B1790" s="27">
        <v>10287.85</v>
      </c>
      <c r="C1790" s="27">
        <v>10314.25</v>
      </c>
      <c r="D1790" s="27">
        <v>10101.200000000001</v>
      </c>
      <c r="E1790">
        <f t="shared" si="54"/>
        <v>26.399999999999636</v>
      </c>
      <c r="F1790" s="15">
        <f t="shared" si="55"/>
        <v>2.8605359145703886E-3</v>
      </c>
    </row>
    <row r="1791" spans="1:6" x14ac:dyDescent="0.3">
      <c r="A1791" s="19">
        <v>41668</v>
      </c>
      <c r="B1791" s="20">
        <v>10609.9</v>
      </c>
      <c r="C1791" s="20">
        <v>10644.2</v>
      </c>
      <c r="D1791" s="20">
        <v>10406.950000000001</v>
      </c>
      <c r="E1791">
        <f t="shared" si="54"/>
        <v>34.300000000001091</v>
      </c>
      <c r="F1791" s="15">
        <f t="shared" si="55"/>
        <v>9.5242612531423933E-3</v>
      </c>
    </row>
    <row r="1792" spans="1:6" x14ac:dyDescent="0.3">
      <c r="A1792" s="26">
        <v>41667</v>
      </c>
      <c r="B1792" s="27">
        <v>10541.5</v>
      </c>
      <c r="C1792" s="27">
        <v>10708</v>
      </c>
      <c r="D1792" s="27">
        <v>10333.4</v>
      </c>
      <c r="E1792">
        <f t="shared" si="54"/>
        <v>166.5</v>
      </c>
      <c r="F1792" s="15">
        <f t="shared" si="55"/>
        <v>7.7066920933504908E-3</v>
      </c>
    </row>
    <row r="1793" spans="1:6" x14ac:dyDescent="0.3">
      <c r="A1793" s="19">
        <v>41666</v>
      </c>
      <c r="B1793" s="20">
        <v>10802.3</v>
      </c>
      <c r="C1793" s="20">
        <v>10802.3</v>
      </c>
      <c r="D1793" s="20">
        <v>10520.9</v>
      </c>
      <c r="E1793">
        <f t="shared" si="54"/>
        <v>0</v>
      </c>
      <c r="F1793" s="15">
        <f t="shared" si="55"/>
        <v>3.1410441825150044E-3</v>
      </c>
    </row>
    <row r="1794" spans="1:6" x14ac:dyDescent="0.3">
      <c r="A1794" s="26">
        <v>41663</v>
      </c>
      <c r="B1794" s="27">
        <v>11063.2</v>
      </c>
      <c r="C1794" s="27">
        <v>11132.7</v>
      </c>
      <c r="D1794" s="27">
        <v>10972.1</v>
      </c>
      <c r="E1794">
        <f t="shared" ref="E1794:E1857" si="56">C1794-B1794</f>
        <v>69.5</v>
      </c>
      <c r="F1794" s="15">
        <f t="shared" si="55"/>
        <v>4.777020230244791E-3</v>
      </c>
    </row>
    <row r="1795" spans="1:6" x14ac:dyDescent="0.3">
      <c r="A1795" s="19">
        <v>41662</v>
      </c>
      <c r="B1795" s="20">
        <v>11183.75</v>
      </c>
      <c r="C1795" s="20">
        <v>11221.1</v>
      </c>
      <c r="D1795" s="20">
        <v>11122.35</v>
      </c>
      <c r="E1795">
        <f t="shared" si="56"/>
        <v>37.350000000000364</v>
      </c>
      <c r="F1795" s="15">
        <f t="shared" ref="F1795:F1858" si="57">((SUM(E1795:E1796)/2)/B1796)</f>
        <v>5.4392368497660267E-3</v>
      </c>
    </row>
    <row r="1796" spans="1:6" x14ac:dyDescent="0.3">
      <c r="A1796" s="26">
        <v>41661</v>
      </c>
      <c r="B1796" s="27">
        <v>11164.25</v>
      </c>
      <c r="C1796" s="27">
        <v>11248.35</v>
      </c>
      <c r="D1796" s="27">
        <v>11094.8</v>
      </c>
      <c r="E1796">
        <f t="shared" si="56"/>
        <v>84.100000000000364</v>
      </c>
      <c r="F1796" s="15">
        <f t="shared" si="57"/>
        <v>9.3588625695194948E-3</v>
      </c>
    </row>
    <row r="1797" spans="1:6" x14ac:dyDescent="0.3">
      <c r="A1797" s="19">
        <v>41660</v>
      </c>
      <c r="B1797" s="20">
        <v>11067.05</v>
      </c>
      <c r="C1797" s="20">
        <v>11190.1</v>
      </c>
      <c r="D1797" s="20">
        <v>11036.4</v>
      </c>
      <c r="E1797">
        <f t="shared" si="56"/>
        <v>123.05000000000109</v>
      </c>
      <c r="F1797" s="15">
        <f t="shared" si="57"/>
        <v>1.0797532516338472E-2</v>
      </c>
    </row>
    <row r="1798" spans="1:6" x14ac:dyDescent="0.3">
      <c r="A1798" s="26">
        <v>41659</v>
      </c>
      <c r="B1798" s="27">
        <v>10909.9</v>
      </c>
      <c r="C1798" s="27">
        <v>11022.45</v>
      </c>
      <c r="D1798" s="27">
        <v>10876.25</v>
      </c>
      <c r="E1798">
        <f t="shared" si="56"/>
        <v>112.55000000000109</v>
      </c>
      <c r="F1798" s="15">
        <f t="shared" si="57"/>
        <v>5.16240828151377E-3</v>
      </c>
    </row>
    <row r="1799" spans="1:6" x14ac:dyDescent="0.3">
      <c r="A1799" s="19">
        <v>41656</v>
      </c>
      <c r="B1799" s="20">
        <v>11080.1</v>
      </c>
      <c r="C1799" s="20">
        <v>11081.95</v>
      </c>
      <c r="D1799" s="20">
        <v>10893.75</v>
      </c>
      <c r="E1799">
        <f t="shared" si="56"/>
        <v>1.8500000000003638</v>
      </c>
      <c r="F1799" s="15">
        <f t="shared" si="57"/>
        <v>3.2626135769414882E-4</v>
      </c>
    </row>
    <row r="1800" spans="1:6" x14ac:dyDescent="0.3">
      <c r="A1800" s="26">
        <v>41655</v>
      </c>
      <c r="B1800" s="27">
        <v>11187.35</v>
      </c>
      <c r="C1800" s="27">
        <v>11192.8</v>
      </c>
      <c r="D1800" s="27">
        <v>11070</v>
      </c>
      <c r="E1800">
        <f t="shared" si="56"/>
        <v>5.4499999999989086</v>
      </c>
      <c r="F1800" s="15">
        <f t="shared" si="57"/>
        <v>7.6975873165941767E-3</v>
      </c>
    </row>
    <row r="1801" spans="1:6" x14ac:dyDescent="0.3">
      <c r="A1801" s="19">
        <v>41654</v>
      </c>
      <c r="B1801" s="20">
        <v>11000.2</v>
      </c>
      <c r="C1801" s="20">
        <v>11164.1</v>
      </c>
      <c r="D1801" s="20">
        <v>10986.1</v>
      </c>
      <c r="E1801">
        <f t="shared" si="56"/>
        <v>163.89999999999964</v>
      </c>
      <c r="F1801" s="15">
        <f t="shared" si="57"/>
        <v>1.093806163352032E-2</v>
      </c>
    </row>
    <row r="1802" spans="1:6" x14ac:dyDescent="0.3">
      <c r="A1802" s="26">
        <v>41653</v>
      </c>
      <c r="B1802" s="27">
        <v>10989.15</v>
      </c>
      <c r="C1802" s="27">
        <v>11065.65</v>
      </c>
      <c r="D1802" s="27">
        <v>10922.6</v>
      </c>
      <c r="E1802">
        <f t="shared" si="56"/>
        <v>76.5</v>
      </c>
      <c r="F1802" s="15">
        <f t="shared" si="57"/>
        <v>1.5351860670479446E-2</v>
      </c>
    </row>
    <row r="1803" spans="1:6" x14ac:dyDescent="0.3">
      <c r="A1803" s="19">
        <v>41652</v>
      </c>
      <c r="B1803" s="20">
        <v>10814.65</v>
      </c>
      <c r="C1803" s="20">
        <v>11070.2</v>
      </c>
      <c r="D1803" s="20">
        <v>10814.65</v>
      </c>
      <c r="E1803">
        <f t="shared" si="56"/>
        <v>255.55000000000109</v>
      </c>
      <c r="F1803" s="15">
        <f t="shared" si="57"/>
        <v>1.56390305715471E-2</v>
      </c>
    </row>
    <row r="1804" spans="1:6" x14ac:dyDescent="0.3">
      <c r="A1804" s="26">
        <v>41649</v>
      </c>
      <c r="B1804" s="27">
        <v>10969.35</v>
      </c>
      <c r="C1804" s="27">
        <v>11056.9</v>
      </c>
      <c r="D1804" s="27">
        <v>10788.2</v>
      </c>
      <c r="E1804">
        <f t="shared" si="56"/>
        <v>87.549999999999272</v>
      </c>
      <c r="F1804" s="15">
        <f t="shared" si="57"/>
        <v>4.9191879951937245E-3</v>
      </c>
    </row>
    <row r="1805" spans="1:6" x14ac:dyDescent="0.3">
      <c r="A1805" s="19">
        <v>41648</v>
      </c>
      <c r="B1805" s="20">
        <v>11068.9</v>
      </c>
      <c r="C1805" s="20">
        <v>11090.25</v>
      </c>
      <c r="D1805" s="20">
        <v>10925.15</v>
      </c>
      <c r="E1805">
        <f t="shared" si="56"/>
        <v>21.350000000000364</v>
      </c>
      <c r="F1805" s="15">
        <f t="shared" si="57"/>
        <v>3.267324497030748E-3</v>
      </c>
    </row>
    <row r="1806" spans="1:6" x14ac:dyDescent="0.3">
      <c r="A1806" s="26">
        <v>41647</v>
      </c>
      <c r="B1806" s="27">
        <v>11071.75</v>
      </c>
      <c r="C1806" s="27">
        <v>11122.75</v>
      </c>
      <c r="D1806" s="27">
        <v>10988.8</v>
      </c>
      <c r="E1806">
        <f t="shared" si="56"/>
        <v>51</v>
      </c>
      <c r="F1806" s="15">
        <f t="shared" si="57"/>
        <v>4.8342914811945201E-3</v>
      </c>
    </row>
    <row r="1807" spans="1:6" x14ac:dyDescent="0.3">
      <c r="A1807" s="19">
        <v>41646</v>
      </c>
      <c r="B1807" s="20">
        <v>11097.8</v>
      </c>
      <c r="C1807" s="20">
        <v>11154.1</v>
      </c>
      <c r="D1807" s="20">
        <v>10892.15</v>
      </c>
      <c r="E1807">
        <f t="shared" si="56"/>
        <v>56.300000000001091</v>
      </c>
      <c r="F1807" s="15">
        <f t="shared" si="57"/>
        <v>2.5191621884047433E-3</v>
      </c>
    </row>
    <row r="1808" spans="1:6" x14ac:dyDescent="0.3">
      <c r="A1808" s="26">
        <v>41645</v>
      </c>
      <c r="B1808" s="27">
        <v>11174.35</v>
      </c>
      <c r="C1808" s="27">
        <v>11174.35</v>
      </c>
      <c r="D1808" s="27">
        <v>10996.95</v>
      </c>
      <c r="E1808">
        <f t="shared" si="56"/>
        <v>0</v>
      </c>
      <c r="F1808" s="15">
        <f t="shared" si="57"/>
        <v>4.9444732277611333E-3</v>
      </c>
    </row>
    <row r="1809" spans="1:6" x14ac:dyDescent="0.3">
      <c r="A1809" s="19">
        <v>41642</v>
      </c>
      <c r="B1809" s="20">
        <v>11098.25</v>
      </c>
      <c r="C1809" s="20">
        <v>11208</v>
      </c>
      <c r="D1809" s="20">
        <v>11052.6</v>
      </c>
      <c r="E1809">
        <f t="shared" si="56"/>
        <v>109.75</v>
      </c>
      <c r="F1809" s="15">
        <f t="shared" si="57"/>
        <v>1.3389641420263901E-2</v>
      </c>
    </row>
    <row r="1810" spans="1:6" x14ac:dyDescent="0.3">
      <c r="A1810" s="26">
        <v>41641</v>
      </c>
      <c r="B1810" s="27">
        <v>11383.8</v>
      </c>
      <c r="C1810" s="27">
        <v>11578.9</v>
      </c>
      <c r="D1810" s="27">
        <v>11150.2</v>
      </c>
      <c r="E1810">
        <f t="shared" si="56"/>
        <v>195.10000000000036</v>
      </c>
      <c r="F1810" s="15">
        <f t="shared" si="57"/>
        <v>9.1405476884813784E-3</v>
      </c>
    </row>
    <row r="1811" spans="1:6" x14ac:dyDescent="0.3">
      <c r="A1811" s="19">
        <v>41640</v>
      </c>
      <c r="B1811" s="20">
        <v>11418.9</v>
      </c>
      <c r="C1811" s="20">
        <v>11432.55</v>
      </c>
      <c r="D1811" s="20">
        <v>11361</v>
      </c>
      <c r="E1811">
        <f t="shared" si="56"/>
        <v>13.649999999999636</v>
      </c>
      <c r="F1811" s="15">
        <f t="shared" si="57"/>
        <v>1.3693827917880853E-3</v>
      </c>
    </row>
    <row r="1812" spans="1:6" x14ac:dyDescent="0.3">
      <c r="A1812" s="26">
        <v>41639</v>
      </c>
      <c r="B1812" s="27">
        <v>11410.25</v>
      </c>
      <c r="C1812" s="27">
        <v>11427.85</v>
      </c>
      <c r="D1812" s="27">
        <v>11316.55</v>
      </c>
      <c r="E1812">
        <f t="shared" si="56"/>
        <v>17.600000000000364</v>
      </c>
      <c r="F1812" s="15">
        <f t="shared" si="57"/>
        <v>1.6214903837816119E-3</v>
      </c>
    </row>
    <row r="1813" spans="1:6" x14ac:dyDescent="0.3">
      <c r="A1813" s="19">
        <v>41638</v>
      </c>
      <c r="B1813" s="20">
        <v>11532.6</v>
      </c>
      <c r="C1813" s="20">
        <v>11552.4</v>
      </c>
      <c r="D1813" s="20">
        <v>11355.05</v>
      </c>
      <c r="E1813">
        <f t="shared" si="56"/>
        <v>19.799999999999272</v>
      </c>
      <c r="F1813" s="15">
        <f t="shared" si="57"/>
        <v>5.4780112627911565E-3</v>
      </c>
    </row>
    <row r="1814" spans="1:6" x14ac:dyDescent="0.3">
      <c r="A1814" s="26">
        <v>41635</v>
      </c>
      <c r="B1814" s="27">
        <v>11409.25</v>
      </c>
      <c r="C1814" s="27">
        <v>11514.45</v>
      </c>
      <c r="D1814" s="27">
        <v>11409.25</v>
      </c>
      <c r="E1814">
        <f t="shared" si="56"/>
        <v>105.20000000000073</v>
      </c>
      <c r="F1814" s="15">
        <f t="shared" si="57"/>
        <v>8.6385610190724167E-3</v>
      </c>
    </row>
    <row r="1815" spans="1:6" x14ac:dyDescent="0.3">
      <c r="A1815" s="19">
        <v>41634</v>
      </c>
      <c r="B1815" s="20">
        <v>11335.8</v>
      </c>
      <c r="C1815" s="20">
        <v>11426.45</v>
      </c>
      <c r="D1815" s="20">
        <v>11317.45</v>
      </c>
      <c r="E1815">
        <f t="shared" si="56"/>
        <v>90.650000000001455</v>
      </c>
      <c r="F1815" s="15">
        <f t="shared" si="57"/>
        <v>4.2327717417527545E-3</v>
      </c>
    </row>
    <row r="1816" spans="1:6" x14ac:dyDescent="0.3">
      <c r="A1816" s="26">
        <v>41632</v>
      </c>
      <c r="B1816" s="27">
        <v>11399.15</v>
      </c>
      <c r="C1816" s="27">
        <v>11405</v>
      </c>
      <c r="D1816" s="27">
        <v>11287.3</v>
      </c>
      <c r="E1816">
        <f t="shared" si="56"/>
        <v>5.8500000000003638</v>
      </c>
      <c r="F1816" s="15">
        <f t="shared" si="57"/>
        <v>8.9109262655825278E-3</v>
      </c>
    </row>
    <row r="1817" spans="1:6" x14ac:dyDescent="0.3">
      <c r="A1817" s="19">
        <v>41631</v>
      </c>
      <c r="B1817" s="20">
        <v>11258.65</v>
      </c>
      <c r="C1817" s="20">
        <v>11453.45</v>
      </c>
      <c r="D1817" s="20">
        <v>11258.65</v>
      </c>
      <c r="E1817">
        <f t="shared" si="56"/>
        <v>194.80000000000109</v>
      </c>
      <c r="F1817" s="15">
        <f t="shared" si="57"/>
        <v>1.779369833688621E-2</v>
      </c>
    </row>
    <row r="1818" spans="1:6" x14ac:dyDescent="0.3">
      <c r="A1818" s="26">
        <v>41628</v>
      </c>
      <c r="B1818" s="27">
        <v>11117.7</v>
      </c>
      <c r="C1818" s="27">
        <v>11318.55</v>
      </c>
      <c r="D1818" s="27">
        <v>11074.55</v>
      </c>
      <c r="E1818">
        <f t="shared" si="56"/>
        <v>200.84999999999854</v>
      </c>
      <c r="F1818" s="15">
        <f t="shared" si="57"/>
        <v>8.7283962957007081E-3</v>
      </c>
    </row>
    <row r="1819" spans="1:6" x14ac:dyDescent="0.3">
      <c r="A1819" s="19">
        <v>41627</v>
      </c>
      <c r="B1819" s="20">
        <v>11505.55</v>
      </c>
      <c r="C1819" s="20">
        <v>11505.55</v>
      </c>
      <c r="D1819" s="20">
        <v>11040.15</v>
      </c>
      <c r="E1819">
        <f t="shared" si="56"/>
        <v>0</v>
      </c>
      <c r="F1819" s="15">
        <f t="shared" si="57"/>
        <v>1.9886070092051397E-2</v>
      </c>
    </row>
    <row r="1820" spans="1:6" x14ac:dyDescent="0.3">
      <c r="A1820" s="26">
        <v>41626</v>
      </c>
      <c r="B1820" s="27">
        <v>11129.65</v>
      </c>
      <c r="C1820" s="27">
        <v>11572.3</v>
      </c>
      <c r="D1820" s="27">
        <v>11117.45</v>
      </c>
      <c r="E1820">
        <f t="shared" si="56"/>
        <v>442.64999999999964</v>
      </c>
      <c r="F1820" s="15">
        <f t="shared" si="57"/>
        <v>1.962944789576521E-2</v>
      </c>
    </row>
    <row r="1821" spans="1:6" x14ac:dyDescent="0.3">
      <c r="A1821" s="19">
        <v>41625</v>
      </c>
      <c r="B1821" s="20">
        <v>11412.7</v>
      </c>
      <c r="C1821" s="20">
        <v>11418.1</v>
      </c>
      <c r="D1821" s="20">
        <v>11178</v>
      </c>
      <c r="E1821">
        <f t="shared" si="56"/>
        <v>5.3999999999996362</v>
      </c>
      <c r="F1821" s="15">
        <f t="shared" si="57"/>
        <v>4.3645128313592454E-3</v>
      </c>
    </row>
    <row r="1822" spans="1:6" x14ac:dyDescent="0.3">
      <c r="A1822" s="26">
        <v>41624</v>
      </c>
      <c r="B1822" s="27">
        <v>11347.2</v>
      </c>
      <c r="C1822" s="27">
        <v>11440.85</v>
      </c>
      <c r="D1822" s="27">
        <v>11309.7</v>
      </c>
      <c r="E1822">
        <f t="shared" si="56"/>
        <v>93.649999999999636</v>
      </c>
      <c r="F1822" s="15">
        <f t="shared" si="57"/>
        <v>6.2762052795882753E-3</v>
      </c>
    </row>
    <row r="1823" spans="1:6" x14ac:dyDescent="0.3">
      <c r="A1823" s="19">
        <v>41621</v>
      </c>
      <c r="B1823" s="20">
        <v>11483.85</v>
      </c>
      <c r="C1823" s="20">
        <v>11534.35</v>
      </c>
      <c r="D1823" s="20">
        <v>11349.85</v>
      </c>
      <c r="E1823">
        <f t="shared" si="56"/>
        <v>50.5</v>
      </c>
      <c r="F1823" s="15">
        <f t="shared" si="57"/>
        <v>4.0877622750026934E-3</v>
      </c>
    </row>
    <row r="1824" spans="1:6" x14ac:dyDescent="0.3">
      <c r="A1824" s="26">
        <v>41620</v>
      </c>
      <c r="B1824" s="27">
        <v>11736.25</v>
      </c>
      <c r="C1824" s="27">
        <v>11781.7</v>
      </c>
      <c r="D1824" s="27">
        <v>11622.7</v>
      </c>
      <c r="E1824">
        <f t="shared" si="56"/>
        <v>45.450000000000728</v>
      </c>
      <c r="F1824" s="15">
        <f t="shared" si="57"/>
        <v>7.4803467986669439E-3</v>
      </c>
    </row>
    <row r="1825" spans="1:6" x14ac:dyDescent="0.3">
      <c r="A1825" s="19">
        <v>41619</v>
      </c>
      <c r="B1825" s="20">
        <v>11747.45</v>
      </c>
      <c r="C1825" s="20">
        <v>11877.75</v>
      </c>
      <c r="D1825" s="20">
        <v>11687.6</v>
      </c>
      <c r="E1825">
        <f t="shared" si="56"/>
        <v>130.29999999999927</v>
      </c>
      <c r="F1825" s="15">
        <f t="shared" si="57"/>
        <v>6.5090108794950583E-3</v>
      </c>
    </row>
    <row r="1826" spans="1:6" x14ac:dyDescent="0.3">
      <c r="A1826" s="26">
        <v>41618</v>
      </c>
      <c r="B1826" s="27">
        <v>12041</v>
      </c>
      <c r="C1826" s="27">
        <v>12067.45</v>
      </c>
      <c r="D1826" s="27">
        <v>11774.95</v>
      </c>
      <c r="E1826">
        <f t="shared" si="56"/>
        <v>26.450000000000728</v>
      </c>
      <c r="F1826" s="15">
        <f t="shared" si="57"/>
        <v>1.8616443911050968E-3</v>
      </c>
    </row>
    <row r="1827" spans="1:6" x14ac:dyDescent="0.3">
      <c r="A1827" s="19">
        <v>41617</v>
      </c>
      <c r="B1827" s="20">
        <v>12206.95</v>
      </c>
      <c r="C1827" s="20">
        <v>12225.95</v>
      </c>
      <c r="D1827" s="20">
        <v>12007.3</v>
      </c>
      <c r="E1827">
        <f t="shared" si="56"/>
        <v>19</v>
      </c>
      <c r="F1827" s="15">
        <f t="shared" si="57"/>
        <v>6.0652367073447859E-3</v>
      </c>
    </row>
    <row r="1828" spans="1:6" x14ac:dyDescent="0.3">
      <c r="A1828" s="26">
        <v>41614</v>
      </c>
      <c r="B1828" s="27">
        <v>11648.35</v>
      </c>
      <c r="C1828" s="27">
        <v>11770.65</v>
      </c>
      <c r="D1828" s="27">
        <v>11579.5</v>
      </c>
      <c r="E1828">
        <f t="shared" si="56"/>
        <v>122.29999999999927</v>
      </c>
      <c r="F1828" s="15">
        <f t="shared" si="57"/>
        <v>1.4756721174260013E-2</v>
      </c>
    </row>
    <row r="1829" spans="1:6" x14ac:dyDescent="0.3">
      <c r="A1829" s="19">
        <v>41613</v>
      </c>
      <c r="B1829" s="20">
        <v>11469.35</v>
      </c>
      <c r="C1829" s="20">
        <v>11685.55</v>
      </c>
      <c r="D1829" s="20">
        <v>11469.35</v>
      </c>
      <c r="E1829">
        <f t="shared" si="56"/>
        <v>216.19999999999891</v>
      </c>
      <c r="F1829" s="15">
        <f t="shared" si="57"/>
        <v>1.2257252188874933E-2</v>
      </c>
    </row>
    <row r="1830" spans="1:6" x14ac:dyDescent="0.3">
      <c r="A1830" s="26">
        <v>41612</v>
      </c>
      <c r="B1830" s="27">
        <v>11158.7</v>
      </c>
      <c r="C1830" s="27">
        <v>11216.05</v>
      </c>
      <c r="D1830" s="27">
        <v>11107.75</v>
      </c>
      <c r="E1830">
        <f t="shared" si="56"/>
        <v>57.349999999998545</v>
      </c>
      <c r="F1830" s="15">
        <f t="shared" si="57"/>
        <v>5.2152310522900151E-3</v>
      </c>
    </row>
    <row r="1831" spans="1:6" x14ac:dyDescent="0.3">
      <c r="A1831" s="19">
        <v>41611</v>
      </c>
      <c r="B1831" s="20">
        <v>11250.7</v>
      </c>
      <c r="C1831" s="20">
        <v>11310.7</v>
      </c>
      <c r="D1831" s="20">
        <v>11174.5</v>
      </c>
      <c r="E1831">
        <f t="shared" si="56"/>
        <v>60</v>
      </c>
      <c r="F1831" s="15">
        <f t="shared" si="57"/>
        <v>1.0158493063692453E-2</v>
      </c>
    </row>
    <row r="1832" spans="1:6" x14ac:dyDescent="0.3">
      <c r="A1832" s="26">
        <v>41610</v>
      </c>
      <c r="B1832" s="27">
        <v>11180.3</v>
      </c>
      <c r="C1832" s="27">
        <v>11347.45</v>
      </c>
      <c r="D1832" s="27">
        <v>11180.3</v>
      </c>
      <c r="E1832">
        <f t="shared" si="56"/>
        <v>167.15000000000146</v>
      </c>
      <c r="F1832" s="15">
        <f t="shared" si="57"/>
        <v>1.8813519046574575E-2</v>
      </c>
    </row>
    <row r="1833" spans="1:6" x14ac:dyDescent="0.3">
      <c r="A1833" s="19">
        <v>41607</v>
      </c>
      <c r="B1833" s="20">
        <v>10941.6</v>
      </c>
      <c r="C1833" s="20">
        <v>11186.15</v>
      </c>
      <c r="D1833" s="20">
        <v>10941.6</v>
      </c>
      <c r="E1833">
        <f t="shared" si="56"/>
        <v>244.54999999999927</v>
      </c>
      <c r="F1833" s="15">
        <f t="shared" si="57"/>
        <v>1.4209700525274526E-2</v>
      </c>
    </row>
    <row r="1834" spans="1:6" x14ac:dyDescent="0.3">
      <c r="A1834" s="26">
        <v>41606</v>
      </c>
      <c r="B1834" s="27">
        <v>10994.25</v>
      </c>
      <c r="C1834" s="27">
        <v>11062.15</v>
      </c>
      <c r="D1834" s="27">
        <v>10843</v>
      </c>
      <c r="E1834">
        <f t="shared" si="56"/>
        <v>67.899999999999636</v>
      </c>
      <c r="F1834" s="15">
        <f t="shared" si="57"/>
        <v>4.0053557066608006E-3</v>
      </c>
    </row>
    <row r="1835" spans="1:6" x14ac:dyDescent="0.3">
      <c r="A1835" s="19">
        <v>41605</v>
      </c>
      <c r="B1835" s="20">
        <v>10941.6</v>
      </c>
      <c r="C1835" s="20">
        <v>10961.35</v>
      </c>
      <c r="D1835" s="20">
        <v>10827.75</v>
      </c>
      <c r="E1835">
        <f t="shared" si="56"/>
        <v>19.75</v>
      </c>
      <c r="F1835" s="15">
        <f t="shared" si="57"/>
        <v>5.0948087295584954E-3</v>
      </c>
    </row>
    <row r="1836" spans="1:6" x14ac:dyDescent="0.3">
      <c r="A1836" s="26">
        <v>41604</v>
      </c>
      <c r="B1836" s="27">
        <v>11040.65</v>
      </c>
      <c r="C1836" s="27">
        <v>11133.4</v>
      </c>
      <c r="D1836" s="27">
        <v>10893.3</v>
      </c>
      <c r="E1836">
        <f t="shared" si="56"/>
        <v>92.75</v>
      </c>
      <c r="F1836" s="15">
        <f t="shared" si="57"/>
        <v>1.9020277164536314E-2</v>
      </c>
    </row>
    <row r="1837" spans="1:6" x14ac:dyDescent="0.3">
      <c r="A1837" s="19">
        <v>41603</v>
      </c>
      <c r="B1837" s="20">
        <v>10780.6</v>
      </c>
      <c r="C1837" s="20">
        <v>11097.95</v>
      </c>
      <c r="D1837" s="20">
        <v>10780.6</v>
      </c>
      <c r="E1837">
        <f t="shared" si="56"/>
        <v>317.35000000000036</v>
      </c>
      <c r="F1837" s="15">
        <f t="shared" si="57"/>
        <v>1.5787596848964226E-2</v>
      </c>
    </row>
    <row r="1838" spans="1:6" x14ac:dyDescent="0.3">
      <c r="A1838" s="26">
        <v>41600</v>
      </c>
      <c r="B1838" s="27">
        <v>10796.45</v>
      </c>
      <c r="C1838" s="27">
        <v>10820</v>
      </c>
      <c r="D1838" s="27">
        <v>10630.55</v>
      </c>
      <c r="E1838">
        <f t="shared" si="56"/>
        <v>23.549999999999272</v>
      </c>
      <c r="F1838" s="15">
        <f t="shared" si="57"/>
        <v>1.0836255211065071E-3</v>
      </c>
    </row>
    <row r="1839" spans="1:6" x14ac:dyDescent="0.3">
      <c r="A1839" s="19">
        <v>41599</v>
      </c>
      <c r="B1839" s="20">
        <v>10866.3</v>
      </c>
      <c r="C1839" s="20">
        <v>10866.3</v>
      </c>
      <c r="D1839" s="20">
        <v>10657.85</v>
      </c>
      <c r="E1839">
        <f t="shared" si="56"/>
        <v>0</v>
      </c>
      <c r="F1839" s="15">
        <f t="shared" si="57"/>
        <v>1.3098356751607362E-3</v>
      </c>
    </row>
    <row r="1840" spans="1:6" x14ac:dyDescent="0.3">
      <c r="A1840" s="26">
        <v>41598</v>
      </c>
      <c r="B1840" s="27">
        <v>11127.35</v>
      </c>
      <c r="C1840" s="27">
        <v>11156.5</v>
      </c>
      <c r="D1840" s="27">
        <v>10905.55</v>
      </c>
      <c r="E1840">
        <f t="shared" si="56"/>
        <v>29.149999999999636</v>
      </c>
      <c r="F1840" s="15">
        <f t="shared" si="57"/>
        <v>3.4859598263293511E-3</v>
      </c>
    </row>
    <row r="1841" spans="1:6" x14ac:dyDescent="0.3">
      <c r="A1841" s="19">
        <v>41597</v>
      </c>
      <c r="B1841" s="20">
        <v>11159.05</v>
      </c>
      <c r="C1841" s="20">
        <v>11207.7</v>
      </c>
      <c r="D1841" s="20">
        <v>11107.35</v>
      </c>
      <c r="E1841">
        <f t="shared" si="56"/>
        <v>48.650000000001455</v>
      </c>
      <c r="F1841" s="15">
        <f t="shared" si="57"/>
        <v>1.1083491071632276E-2</v>
      </c>
    </row>
    <row r="1842" spans="1:6" x14ac:dyDescent="0.3">
      <c r="A1842" s="26">
        <v>41596</v>
      </c>
      <c r="B1842" s="27">
        <v>10962.25</v>
      </c>
      <c r="C1842" s="27">
        <v>11156.6</v>
      </c>
      <c r="D1842" s="27">
        <v>10962.25</v>
      </c>
      <c r="E1842">
        <f t="shared" si="56"/>
        <v>194.35000000000036</v>
      </c>
      <c r="F1842" s="15">
        <f t="shared" si="57"/>
        <v>1.9961259397879134E-2</v>
      </c>
    </row>
    <row r="1843" spans="1:6" x14ac:dyDescent="0.3">
      <c r="A1843" s="19">
        <v>41592</v>
      </c>
      <c r="B1843" s="20">
        <v>10660.65</v>
      </c>
      <c r="C1843" s="20">
        <v>10891.9</v>
      </c>
      <c r="D1843" s="20">
        <v>10660.65</v>
      </c>
      <c r="E1843">
        <f t="shared" si="56"/>
        <v>231.25</v>
      </c>
      <c r="F1843" s="15">
        <f t="shared" si="57"/>
        <v>1.9793965097286245E-2</v>
      </c>
    </row>
    <row r="1844" spans="1:6" x14ac:dyDescent="0.3">
      <c r="A1844" s="26">
        <v>41591</v>
      </c>
      <c r="B1844" s="27">
        <v>10469.1</v>
      </c>
      <c r="C1844" s="27">
        <v>10652.3</v>
      </c>
      <c r="D1844" s="27">
        <v>10412.049999999999</v>
      </c>
      <c r="E1844">
        <f t="shared" si="56"/>
        <v>183.19999999999891</v>
      </c>
      <c r="F1844" s="15">
        <f t="shared" si="57"/>
        <v>1.33836634698972E-2</v>
      </c>
    </row>
    <row r="1845" spans="1:6" x14ac:dyDescent="0.3">
      <c r="A1845" s="19">
        <v>41590</v>
      </c>
      <c r="B1845" s="20">
        <v>10755.65</v>
      </c>
      <c r="C1845" s="20">
        <v>10860.35</v>
      </c>
      <c r="D1845" s="20">
        <v>10543.15</v>
      </c>
      <c r="E1845">
        <f t="shared" si="56"/>
        <v>104.70000000000073</v>
      </c>
      <c r="F1845" s="15">
        <f t="shared" si="57"/>
        <v>1.2003708425078259E-2</v>
      </c>
    </row>
    <row r="1846" spans="1:6" x14ac:dyDescent="0.3">
      <c r="A1846" s="26">
        <v>41589</v>
      </c>
      <c r="B1846" s="27">
        <v>10786.25</v>
      </c>
      <c r="C1846" s="27">
        <v>10940.5</v>
      </c>
      <c r="D1846" s="27">
        <v>10674.5</v>
      </c>
      <c r="E1846">
        <f t="shared" si="56"/>
        <v>154.25</v>
      </c>
      <c r="F1846" s="15">
        <f t="shared" si="57"/>
        <v>9.5449571112655347E-3</v>
      </c>
    </row>
    <row r="1847" spans="1:6" x14ac:dyDescent="0.3">
      <c r="A1847" s="19">
        <v>41586</v>
      </c>
      <c r="B1847" s="20">
        <v>11011.05</v>
      </c>
      <c r="C1847" s="20">
        <v>11067</v>
      </c>
      <c r="D1847" s="20">
        <v>10841.6</v>
      </c>
      <c r="E1847">
        <f t="shared" si="56"/>
        <v>55.950000000000728</v>
      </c>
      <c r="F1847" s="15">
        <f t="shared" si="57"/>
        <v>5.9050336326336239E-3</v>
      </c>
    </row>
    <row r="1848" spans="1:6" x14ac:dyDescent="0.3">
      <c r="A1848" s="26">
        <v>41585</v>
      </c>
      <c r="B1848" s="27">
        <v>11320.85</v>
      </c>
      <c r="C1848" s="27">
        <v>11398.6</v>
      </c>
      <c r="D1848" s="27">
        <v>11024.75</v>
      </c>
      <c r="E1848">
        <f t="shared" si="56"/>
        <v>77.75</v>
      </c>
      <c r="F1848" s="15">
        <f t="shared" si="57"/>
        <v>3.3773804559355017E-3</v>
      </c>
    </row>
    <row r="1849" spans="1:6" x14ac:dyDescent="0.3">
      <c r="A1849" s="19">
        <v>41584</v>
      </c>
      <c r="B1849" s="20">
        <v>11510.4</v>
      </c>
      <c r="C1849" s="20">
        <v>11510.4</v>
      </c>
      <c r="D1849" s="20">
        <v>11269.95</v>
      </c>
      <c r="E1849">
        <f t="shared" si="56"/>
        <v>0</v>
      </c>
      <c r="F1849" s="15">
        <f t="shared" si="57"/>
        <v>8.5118828397495929E-3</v>
      </c>
    </row>
    <row r="1850" spans="1:6" x14ac:dyDescent="0.3">
      <c r="A1850" s="26">
        <v>41583</v>
      </c>
      <c r="B1850" s="27">
        <v>11539.75</v>
      </c>
      <c r="C1850" s="27">
        <v>11736.2</v>
      </c>
      <c r="D1850" s="27">
        <v>11462.1</v>
      </c>
      <c r="E1850">
        <f t="shared" si="56"/>
        <v>196.45000000000073</v>
      </c>
      <c r="F1850" s="15">
        <f t="shared" si="57"/>
        <v>8.9457730740579305E-3</v>
      </c>
    </row>
    <row r="1851" spans="1:6" x14ac:dyDescent="0.3">
      <c r="A1851" s="19">
        <v>41581</v>
      </c>
      <c r="B1851" s="20">
        <v>11678.7</v>
      </c>
      <c r="C1851" s="20">
        <v>11691.2</v>
      </c>
      <c r="D1851" s="20">
        <v>11624.8</v>
      </c>
      <c r="E1851">
        <f t="shared" si="56"/>
        <v>12.5</v>
      </c>
      <c r="F1851" s="15">
        <f t="shared" si="57"/>
        <v>1.0231254685239098E-2</v>
      </c>
    </row>
    <row r="1852" spans="1:6" x14ac:dyDescent="0.3">
      <c r="A1852" s="26">
        <v>41579</v>
      </c>
      <c r="B1852" s="27">
        <v>11472.2</v>
      </c>
      <c r="C1852" s="27">
        <v>11694.45</v>
      </c>
      <c r="D1852" s="27">
        <v>11443.6</v>
      </c>
      <c r="E1852">
        <f t="shared" si="56"/>
        <v>222.25</v>
      </c>
      <c r="F1852" s="15">
        <f t="shared" si="57"/>
        <v>2.3344750385771534E-2</v>
      </c>
    </row>
    <row r="1853" spans="1:6" x14ac:dyDescent="0.3">
      <c r="A1853" s="19">
        <v>41578</v>
      </c>
      <c r="B1853" s="20">
        <v>11211.3</v>
      </c>
      <c r="C1853" s="20">
        <v>11512.5</v>
      </c>
      <c r="D1853" s="20">
        <v>11170.05</v>
      </c>
      <c r="E1853">
        <f t="shared" si="56"/>
        <v>301.20000000000073</v>
      </c>
      <c r="F1853" s="15">
        <f t="shared" si="57"/>
        <v>1.6960792567025752E-2</v>
      </c>
    </row>
    <row r="1854" spans="1:6" x14ac:dyDescent="0.3">
      <c r="A1854" s="26">
        <v>41577</v>
      </c>
      <c r="B1854" s="27">
        <v>11284.85</v>
      </c>
      <c r="C1854" s="27">
        <v>11366.45</v>
      </c>
      <c r="D1854" s="27">
        <v>11211.5</v>
      </c>
      <c r="E1854">
        <f t="shared" si="56"/>
        <v>81.600000000000364</v>
      </c>
      <c r="F1854" s="15">
        <f t="shared" si="57"/>
        <v>2.6445663820253974E-2</v>
      </c>
    </row>
    <row r="1855" spans="1:6" x14ac:dyDescent="0.3">
      <c r="A1855" s="19">
        <v>41576</v>
      </c>
      <c r="B1855" s="20">
        <v>10779.65</v>
      </c>
      <c r="C1855" s="20">
        <v>11268.2</v>
      </c>
      <c r="D1855" s="20">
        <v>10669</v>
      </c>
      <c r="E1855">
        <f t="shared" si="56"/>
        <v>488.55000000000109</v>
      </c>
      <c r="F1855" s="15">
        <f t="shared" si="57"/>
        <v>2.592807875911373E-2</v>
      </c>
    </row>
    <row r="1856" spans="1:6" x14ac:dyDescent="0.3">
      <c r="A1856" s="26">
        <v>41575</v>
      </c>
      <c r="B1856" s="27">
        <v>10924.45</v>
      </c>
      <c r="C1856" s="27">
        <v>11002.4</v>
      </c>
      <c r="D1856" s="27">
        <v>10752.35</v>
      </c>
      <c r="E1856">
        <f t="shared" si="56"/>
        <v>77.949999999998909</v>
      </c>
      <c r="F1856" s="15">
        <f t="shared" si="57"/>
        <v>6.839998713335748E-3</v>
      </c>
    </row>
    <row r="1857" spans="1:6" x14ac:dyDescent="0.3">
      <c r="A1857" s="19">
        <v>41572</v>
      </c>
      <c r="B1857" s="20">
        <v>10880.85</v>
      </c>
      <c r="C1857" s="20">
        <v>10951.75</v>
      </c>
      <c r="D1857" s="20">
        <v>10797.6</v>
      </c>
      <c r="E1857">
        <f t="shared" si="56"/>
        <v>70.899999999999636</v>
      </c>
      <c r="F1857" s="15">
        <f t="shared" si="57"/>
        <v>1.4901586335099994E-2</v>
      </c>
    </row>
    <row r="1858" spans="1:6" x14ac:dyDescent="0.3">
      <c r="A1858" s="26">
        <v>41571</v>
      </c>
      <c r="B1858" s="27">
        <v>10839.45</v>
      </c>
      <c r="C1858" s="27">
        <v>11091.6</v>
      </c>
      <c r="D1858" s="27">
        <v>10839.45</v>
      </c>
      <c r="E1858">
        <f t="shared" ref="E1858:E1921" si="58">C1858-B1858</f>
        <v>252.14999999999964</v>
      </c>
      <c r="F1858" s="15">
        <f t="shared" si="57"/>
        <v>1.5128655861143007E-2</v>
      </c>
    </row>
    <row r="1859" spans="1:6" x14ac:dyDescent="0.3">
      <c r="A1859" s="19">
        <v>41570</v>
      </c>
      <c r="B1859" s="20">
        <v>10837.05</v>
      </c>
      <c r="C1859" s="20">
        <v>10912.8</v>
      </c>
      <c r="D1859" s="20">
        <v>10732.35</v>
      </c>
      <c r="E1859">
        <f t="shared" si="58"/>
        <v>75.75</v>
      </c>
      <c r="F1859" s="15">
        <f t="shared" ref="F1859:F1922" si="59">((SUM(E1859:E1860)/2)/B1860)</f>
        <v>1.1145963253225116E-2</v>
      </c>
    </row>
    <row r="1860" spans="1:6" x14ac:dyDescent="0.3">
      <c r="A1860" s="26">
        <v>41569</v>
      </c>
      <c r="B1860" s="27">
        <v>10743.8</v>
      </c>
      <c r="C1860" s="27">
        <v>10907.55</v>
      </c>
      <c r="D1860" s="27">
        <v>10707.85</v>
      </c>
      <c r="E1860">
        <f t="shared" si="58"/>
        <v>163.75</v>
      </c>
      <c r="F1860" s="15">
        <f t="shared" si="59"/>
        <v>1.319791288819439E-2</v>
      </c>
    </row>
    <row r="1861" spans="1:6" x14ac:dyDescent="0.3">
      <c r="A1861" s="19">
        <v>41568</v>
      </c>
      <c r="B1861" s="20">
        <v>10751.7</v>
      </c>
      <c r="C1861" s="20">
        <v>10871.75</v>
      </c>
      <c r="D1861" s="20">
        <v>10700.55</v>
      </c>
      <c r="E1861">
        <f t="shared" si="58"/>
        <v>120.04999999999927</v>
      </c>
      <c r="F1861" s="15">
        <f t="shared" si="59"/>
        <v>2.4874125133576581E-2</v>
      </c>
    </row>
    <row r="1862" spans="1:6" x14ac:dyDescent="0.3">
      <c r="A1862" s="26">
        <v>41565</v>
      </c>
      <c r="B1862" s="27">
        <v>10387.299999999999</v>
      </c>
      <c r="C1862" s="27">
        <v>10784</v>
      </c>
      <c r="D1862" s="27">
        <v>10387.299999999999</v>
      </c>
      <c r="E1862">
        <f t="shared" si="58"/>
        <v>396.70000000000073</v>
      </c>
      <c r="F1862" s="15">
        <f t="shared" si="59"/>
        <v>1.9548724059561613E-2</v>
      </c>
    </row>
    <row r="1863" spans="1:6" x14ac:dyDescent="0.3">
      <c r="A1863" s="19">
        <v>41564</v>
      </c>
      <c r="B1863" s="20">
        <v>10406.049999999999</v>
      </c>
      <c r="C1863" s="20">
        <v>10416.200000000001</v>
      </c>
      <c r="D1863" s="20">
        <v>10274.35</v>
      </c>
      <c r="E1863">
        <f t="shared" si="58"/>
        <v>10.150000000001455</v>
      </c>
      <c r="F1863" s="15">
        <f t="shared" si="59"/>
        <v>4.7261179713552806E-4</v>
      </c>
    </row>
    <row r="1864" spans="1:6" x14ac:dyDescent="0.3">
      <c r="A1864" s="26">
        <v>41562</v>
      </c>
      <c r="B1864" s="27">
        <v>10738.2</v>
      </c>
      <c r="C1864" s="27">
        <v>10738.2</v>
      </c>
      <c r="D1864" s="27">
        <v>10339.1</v>
      </c>
      <c r="E1864">
        <f t="shared" si="58"/>
        <v>0</v>
      </c>
      <c r="F1864" s="15">
        <f t="shared" si="59"/>
        <v>5.5647632673682728E-3</v>
      </c>
    </row>
    <row r="1865" spans="1:6" x14ac:dyDescent="0.3">
      <c r="A1865" s="19">
        <v>41561</v>
      </c>
      <c r="B1865" s="20">
        <v>10588.95</v>
      </c>
      <c r="C1865" s="20">
        <v>10706.8</v>
      </c>
      <c r="D1865" s="20">
        <v>10550</v>
      </c>
      <c r="E1865">
        <f t="shared" si="58"/>
        <v>117.84999999999854</v>
      </c>
      <c r="F1865" s="15">
        <f t="shared" si="59"/>
        <v>1.6479431290532899E-2</v>
      </c>
    </row>
    <row r="1866" spans="1:6" x14ac:dyDescent="0.3">
      <c r="A1866" s="26">
        <v>41558</v>
      </c>
      <c r="B1866" s="27">
        <v>10423.6</v>
      </c>
      <c r="C1866" s="27">
        <v>10649.3</v>
      </c>
      <c r="D1866" s="27">
        <v>10307.9</v>
      </c>
      <c r="E1866">
        <f t="shared" si="58"/>
        <v>225.69999999999891</v>
      </c>
      <c r="F1866" s="15">
        <f t="shared" si="59"/>
        <v>1.3994781360338214E-2</v>
      </c>
    </row>
    <row r="1867" spans="1:6" x14ac:dyDescent="0.3">
      <c r="A1867" s="19">
        <v>41557</v>
      </c>
      <c r="B1867" s="20">
        <v>10309.200000000001</v>
      </c>
      <c r="C1867" s="20">
        <v>10372.049999999999</v>
      </c>
      <c r="D1867" s="20">
        <v>10199.549999999999</v>
      </c>
      <c r="E1867">
        <f t="shared" si="58"/>
        <v>62.849999999998545</v>
      </c>
      <c r="F1867" s="15">
        <f t="shared" si="59"/>
        <v>2.0930790452200997E-2</v>
      </c>
    </row>
    <row r="1868" spans="1:6" x14ac:dyDescent="0.3">
      <c r="A1868" s="26">
        <v>41556</v>
      </c>
      <c r="B1868" s="27">
        <v>10004.4</v>
      </c>
      <c r="C1868" s="27">
        <v>10360.35</v>
      </c>
      <c r="D1868" s="27">
        <v>9947.25</v>
      </c>
      <c r="E1868">
        <f t="shared" si="58"/>
        <v>355.95000000000073</v>
      </c>
      <c r="F1868" s="15">
        <f t="shared" si="59"/>
        <v>1.8632094712948164E-2</v>
      </c>
    </row>
    <row r="1869" spans="1:6" x14ac:dyDescent="0.3">
      <c r="A1869" s="19">
        <v>41555</v>
      </c>
      <c r="B1869" s="20">
        <v>10418.85</v>
      </c>
      <c r="C1869" s="20">
        <v>10451.15</v>
      </c>
      <c r="D1869" s="20">
        <v>10090.6</v>
      </c>
      <c r="E1869">
        <f t="shared" si="58"/>
        <v>32.299999999999272</v>
      </c>
      <c r="F1869" s="15">
        <f t="shared" si="59"/>
        <v>1.5951956460542008E-3</v>
      </c>
    </row>
    <row r="1870" spans="1:6" x14ac:dyDescent="0.3">
      <c r="A1870" s="26">
        <v>41554</v>
      </c>
      <c r="B1870" s="27">
        <v>10124.15</v>
      </c>
      <c r="C1870" s="27">
        <v>10124.15</v>
      </c>
      <c r="D1870" s="27">
        <v>9877.4500000000007</v>
      </c>
      <c r="E1870">
        <f t="shared" si="58"/>
        <v>0</v>
      </c>
      <c r="F1870" s="15">
        <f t="shared" si="59"/>
        <v>7.7324275299981452E-3</v>
      </c>
    </row>
    <row r="1871" spans="1:6" x14ac:dyDescent="0.3">
      <c r="A1871" s="19">
        <v>41551</v>
      </c>
      <c r="B1871" s="20">
        <v>10171.450000000001</v>
      </c>
      <c r="C1871" s="20">
        <v>10328.75</v>
      </c>
      <c r="D1871" s="20">
        <v>10111.75</v>
      </c>
      <c r="E1871">
        <f t="shared" si="58"/>
        <v>157.29999999999927</v>
      </c>
      <c r="F1871" s="15">
        <f t="shared" si="59"/>
        <v>2.2744638709872051E-2</v>
      </c>
    </row>
    <row r="1872" spans="1:6" x14ac:dyDescent="0.3">
      <c r="A1872" s="26">
        <v>41550</v>
      </c>
      <c r="B1872" s="27">
        <v>9946.2999999999993</v>
      </c>
      <c r="C1872" s="27">
        <v>10241.450000000001</v>
      </c>
      <c r="D1872" s="27">
        <v>9888.7000000000007</v>
      </c>
      <c r="E1872">
        <f t="shared" si="58"/>
        <v>295.15000000000146</v>
      </c>
      <c r="F1872" s="15">
        <f t="shared" si="59"/>
        <v>2.6997516816982831E-2</v>
      </c>
    </row>
    <row r="1873" spans="1:6" x14ac:dyDescent="0.3">
      <c r="A1873" s="19">
        <v>41548</v>
      </c>
      <c r="B1873" s="20">
        <v>9685.15</v>
      </c>
      <c r="C1873" s="20">
        <v>9912.9500000000007</v>
      </c>
      <c r="D1873" s="20">
        <v>9582.75</v>
      </c>
      <c r="E1873">
        <f t="shared" si="58"/>
        <v>227.80000000000109</v>
      </c>
      <c r="F1873" s="15">
        <f t="shared" si="59"/>
        <v>1.3230920185202295E-2</v>
      </c>
    </row>
    <row r="1874" spans="1:6" x14ac:dyDescent="0.3">
      <c r="A1874" s="26">
        <v>41547</v>
      </c>
      <c r="B1874" s="27">
        <v>9783.9</v>
      </c>
      <c r="C1874" s="27">
        <v>9815</v>
      </c>
      <c r="D1874" s="27">
        <v>9587.75</v>
      </c>
      <c r="E1874">
        <f t="shared" si="58"/>
        <v>31.100000000000364</v>
      </c>
      <c r="F1874" s="15">
        <f t="shared" si="59"/>
        <v>1.5347944313117985E-3</v>
      </c>
    </row>
    <row r="1875" spans="1:6" x14ac:dyDescent="0.3">
      <c r="A1875" s="19">
        <v>41544</v>
      </c>
      <c r="B1875" s="20">
        <v>10131.65</v>
      </c>
      <c r="C1875" s="20">
        <v>10131.65</v>
      </c>
      <c r="D1875" s="20">
        <v>9883.9500000000007</v>
      </c>
      <c r="E1875">
        <f t="shared" si="58"/>
        <v>0</v>
      </c>
      <c r="F1875" s="15">
        <f t="shared" si="59"/>
        <v>4.8556196365221876E-3</v>
      </c>
    </row>
    <row r="1876" spans="1:6" x14ac:dyDescent="0.3">
      <c r="A1876" s="26">
        <v>41543</v>
      </c>
      <c r="B1876" s="27">
        <v>10091.4</v>
      </c>
      <c r="C1876" s="27">
        <v>10189.4</v>
      </c>
      <c r="D1876" s="27">
        <v>10051.200000000001</v>
      </c>
      <c r="E1876">
        <f t="shared" si="58"/>
        <v>98</v>
      </c>
      <c r="F1876" s="15">
        <f t="shared" si="59"/>
        <v>6.7995506213298059E-3</v>
      </c>
    </row>
    <row r="1877" spans="1:6" x14ac:dyDescent="0.3">
      <c r="A1877" s="19">
        <v>41542</v>
      </c>
      <c r="B1877" s="20">
        <v>10191.85</v>
      </c>
      <c r="C1877" s="20">
        <v>10232.450000000001</v>
      </c>
      <c r="D1877" s="20">
        <v>9919.7000000000007</v>
      </c>
      <c r="E1877">
        <f t="shared" si="58"/>
        <v>40.600000000000364</v>
      </c>
      <c r="F1877" s="15">
        <f t="shared" si="59"/>
        <v>1.3281261645326274E-2</v>
      </c>
    </row>
    <row r="1878" spans="1:6" x14ac:dyDescent="0.3">
      <c r="A1878" s="26">
        <v>41541</v>
      </c>
      <c r="B1878" s="27">
        <v>10063.049999999999</v>
      </c>
      <c r="C1878" s="27">
        <v>10289.75</v>
      </c>
      <c r="D1878" s="27">
        <v>10046.700000000001</v>
      </c>
      <c r="E1878">
        <f t="shared" si="58"/>
        <v>226.70000000000073</v>
      </c>
      <c r="F1878" s="15">
        <f t="shared" si="59"/>
        <v>1.2896152412982656E-2</v>
      </c>
    </row>
    <row r="1879" spans="1:6" x14ac:dyDescent="0.3">
      <c r="A1879" s="19">
        <v>41540</v>
      </c>
      <c r="B1879" s="20">
        <v>10466.299999999999</v>
      </c>
      <c r="C1879" s="20">
        <v>10509.55</v>
      </c>
      <c r="D1879" s="20">
        <v>10177.9</v>
      </c>
      <c r="E1879">
        <f t="shared" si="58"/>
        <v>43.25</v>
      </c>
      <c r="F1879" s="15">
        <f t="shared" si="59"/>
        <v>3.0186448344895682E-3</v>
      </c>
    </row>
    <row r="1880" spans="1:6" x14ac:dyDescent="0.3">
      <c r="A1880" s="26">
        <v>41537</v>
      </c>
      <c r="B1880" s="27">
        <v>11163.95</v>
      </c>
      <c r="C1880" s="27">
        <v>11188.1</v>
      </c>
      <c r="D1880" s="27">
        <v>10409.799999999999</v>
      </c>
      <c r="E1880">
        <f t="shared" si="58"/>
        <v>24.149999999999636</v>
      </c>
      <c r="F1880" s="15">
        <f t="shared" si="59"/>
        <v>1.1793891392416603E-2</v>
      </c>
    </row>
    <row r="1881" spans="1:6" x14ac:dyDescent="0.3">
      <c r="A1881" s="19">
        <v>41536</v>
      </c>
      <c r="B1881" s="20">
        <v>10984.5</v>
      </c>
      <c r="C1881" s="20">
        <v>11219.45</v>
      </c>
      <c r="D1881" s="20">
        <v>10984.5</v>
      </c>
      <c r="E1881">
        <f t="shared" si="58"/>
        <v>234.95000000000073</v>
      </c>
      <c r="F1881" s="15">
        <f t="shared" si="59"/>
        <v>1.8848375398827416E-2</v>
      </c>
    </row>
    <row r="1882" spans="1:6" x14ac:dyDescent="0.3">
      <c r="A1882" s="26">
        <v>41535</v>
      </c>
      <c r="B1882" s="27">
        <v>10327.15</v>
      </c>
      <c r="C1882" s="27">
        <v>10481.5</v>
      </c>
      <c r="D1882" s="27">
        <v>10241.950000000001</v>
      </c>
      <c r="E1882">
        <f t="shared" si="58"/>
        <v>154.35000000000036</v>
      </c>
      <c r="F1882" s="15">
        <f t="shared" si="59"/>
        <v>8.1291754070643048E-3</v>
      </c>
    </row>
    <row r="1883" spans="1:6" x14ac:dyDescent="0.3">
      <c r="A1883" s="19">
        <v>41534</v>
      </c>
      <c r="B1883" s="20">
        <v>10320.85</v>
      </c>
      <c r="C1883" s="20">
        <v>10334.299999999999</v>
      </c>
      <c r="D1883" s="20">
        <v>10223.950000000001</v>
      </c>
      <c r="E1883">
        <f t="shared" si="58"/>
        <v>13.449999999998909</v>
      </c>
      <c r="F1883" s="15">
        <f t="shared" si="59"/>
        <v>6.3180880165090766E-3</v>
      </c>
    </row>
    <row r="1884" spans="1:6" x14ac:dyDescent="0.3">
      <c r="A1884" s="26">
        <v>41533</v>
      </c>
      <c r="B1884" s="27">
        <v>10418.5</v>
      </c>
      <c r="C1884" s="27">
        <v>10536.7</v>
      </c>
      <c r="D1884" s="27">
        <v>10175.049999999999</v>
      </c>
      <c r="E1884">
        <f t="shared" si="58"/>
        <v>118.20000000000073</v>
      </c>
      <c r="F1884" s="15">
        <f t="shared" si="59"/>
        <v>1.6064626036167175E-2</v>
      </c>
    </row>
    <row r="1885" spans="1:6" x14ac:dyDescent="0.3">
      <c r="A1885" s="19">
        <v>41530</v>
      </c>
      <c r="B1885" s="20">
        <v>10067.15</v>
      </c>
      <c r="C1885" s="20">
        <v>10272.4</v>
      </c>
      <c r="D1885" s="20">
        <v>10037.299999999999</v>
      </c>
      <c r="E1885">
        <f t="shared" si="58"/>
        <v>205.25</v>
      </c>
      <c r="F1885" s="15">
        <f t="shared" si="59"/>
        <v>1.089153922791952E-2</v>
      </c>
    </row>
    <row r="1886" spans="1:6" x14ac:dyDescent="0.3">
      <c r="A1886" s="26">
        <v>41529</v>
      </c>
      <c r="B1886" s="27">
        <v>10338.299999999999</v>
      </c>
      <c r="C1886" s="27">
        <v>10358.25</v>
      </c>
      <c r="D1886" s="27">
        <v>10070.950000000001</v>
      </c>
      <c r="E1886">
        <f t="shared" si="58"/>
        <v>19.950000000000728</v>
      </c>
      <c r="F1886" s="15">
        <f t="shared" si="59"/>
        <v>1.5646245049517227E-2</v>
      </c>
    </row>
    <row r="1887" spans="1:6" x14ac:dyDescent="0.3">
      <c r="A1887" s="19">
        <v>41528</v>
      </c>
      <c r="B1887" s="20">
        <v>10112.65</v>
      </c>
      <c r="C1887" s="20">
        <v>10409.15</v>
      </c>
      <c r="D1887" s="20">
        <v>9980.5</v>
      </c>
      <c r="E1887">
        <f t="shared" si="58"/>
        <v>296.5</v>
      </c>
      <c r="F1887" s="15">
        <f t="shared" si="59"/>
        <v>2.5654502181673922E-2</v>
      </c>
    </row>
    <row r="1888" spans="1:6" x14ac:dyDescent="0.3">
      <c r="A1888" s="26">
        <v>41527</v>
      </c>
      <c r="B1888" s="27">
        <v>10084</v>
      </c>
      <c r="C1888" s="27">
        <v>10304.9</v>
      </c>
      <c r="D1888" s="27">
        <v>10084</v>
      </c>
      <c r="E1888">
        <f t="shared" si="58"/>
        <v>220.89999999999964</v>
      </c>
      <c r="F1888" s="15">
        <f t="shared" si="59"/>
        <v>2.3808180246546268E-2</v>
      </c>
    </row>
    <row r="1889" spans="1:6" x14ac:dyDescent="0.3">
      <c r="A1889" s="19">
        <v>41523</v>
      </c>
      <c r="B1889" s="20">
        <v>9746.65</v>
      </c>
      <c r="C1889" s="20">
        <v>9989.85</v>
      </c>
      <c r="D1889" s="20">
        <v>9568.5</v>
      </c>
      <c r="E1889">
        <f t="shared" si="58"/>
        <v>243.20000000000073</v>
      </c>
      <c r="F1889" s="15">
        <f t="shared" si="59"/>
        <v>3.7518439068671701E-2</v>
      </c>
    </row>
    <row r="1890" spans="1:6" x14ac:dyDescent="0.3">
      <c r="A1890" s="26">
        <v>41522</v>
      </c>
      <c r="B1890" s="27">
        <v>9253.4500000000007</v>
      </c>
      <c r="C1890" s="27">
        <v>9704.6</v>
      </c>
      <c r="D1890" s="27">
        <v>9253.4500000000007</v>
      </c>
      <c r="E1890">
        <f t="shared" si="58"/>
        <v>451.14999999999964</v>
      </c>
      <c r="F1890" s="15">
        <f t="shared" si="59"/>
        <v>3.9088350894557845E-2</v>
      </c>
    </row>
    <row r="1891" spans="1:6" x14ac:dyDescent="0.3">
      <c r="A1891" s="19">
        <v>41521</v>
      </c>
      <c r="B1891" s="20">
        <v>8688.65</v>
      </c>
      <c r="C1891" s="20">
        <v>8916.75</v>
      </c>
      <c r="D1891" s="20">
        <v>8605.65</v>
      </c>
      <c r="E1891">
        <f t="shared" si="58"/>
        <v>228.10000000000036</v>
      </c>
      <c r="F1891" s="15">
        <f t="shared" si="59"/>
        <v>1.2368573736979397E-2</v>
      </c>
    </row>
    <row r="1892" spans="1:6" x14ac:dyDescent="0.3">
      <c r="A1892" s="26">
        <v>41520</v>
      </c>
      <c r="B1892" s="27">
        <v>9220.9500000000007</v>
      </c>
      <c r="C1892" s="27">
        <v>9220.9500000000007</v>
      </c>
      <c r="D1892" s="27">
        <v>8625.4</v>
      </c>
      <c r="E1892">
        <f t="shared" si="58"/>
        <v>0</v>
      </c>
      <c r="F1892" s="15">
        <f t="shared" si="59"/>
        <v>6.6280396804495384E-3</v>
      </c>
    </row>
    <row r="1893" spans="1:6" x14ac:dyDescent="0.3">
      <c r="A1893" s="19">
        <v>41519</v>
      </c>
      <c r="B1893" s="20">
        <v>9112.7999999999993</v>
      </c>
      <c r="C1893" s="20">
        <v>9233.6</v>
      </c>
      <c r="D1893" s="20">
        <v>9086.75</v>
      </c>
      <c r="E1893">
        <f t="shared" si="58"/>
        <v>120.80000000000109</v>
      </c>
      <c r="F1893" s="15">
        <f t="shared" si="59"/>
        <v>2.0493370370786936E-2</v>
      </c>
    </row>
    <row r="1894" spans="1:6" x14ac:dyDescent="0.3">
      <c r="A1894" s="26">
        <v>41516</v>
      </c>
      <c r="B1894" s="27">
        <v>8891.9</v>
      </c>
      <c r="C1894" s="27">
        <v>9135.5499999999993</v>
      </c>
      <c r="D1894" s="27">
        <v>8846.5499999999993</v>
      </c>
      <c r="E1894">
        <f t="shared" si="58"/>
        <v>243.64999999999964</v>
      </c>
      <c r="F1894" s="15">
        <f t="shared" si="59"/>
        <v>1.7140609194110375E-2</v>
      </c>
    </row>
    <row r="1895" spans="1:6" x14ac:dyDescent="0.3">
      <c r="A1895" s="19">
        <v>41515</v>
      </c>
      <c r="B1895" s="20">
        <v>8897</v>
      </c>
      <c r="C1895" s="20">
        <v>8958.35</v>
      </c>
      <c r="D1895" s="20">
        <v>8759.85</v>
      </c>
      <c r="E1895">
        <f t="shared" si="58"/>
        <v>61.350000000000364</v>
      </c>
      <c r="F1895" s="15">
        <f t="shared" si="59"/>
        <v>1.155883953375153E-2</v>
      </c>
    </row>
    <row r="1896" spans="1:6" x14ac:dyDescent="0.3">
      <c r="A1896" s="26">
        <v>41514</v>
      </c>
      <c r="B1896" s="27">
        <v>8729.25</v>
      </c>
      <c r="C1896" s="27">
        <v>8869.7000000000007</v>
      </c>
      <c r="D1896" s="27">
        <v>8366.75</v>
      </c>
      <c r="E1896">
        <f t="shared" si="58"/>
        <v>140.45000000000073</v>
      </c>
      <c r="F1896" s="15">
        <f t="shared" si="59"/>
        <v>7.6263961816434751E-3</v>
      </c>
    </row>
    <row r="1897" spans="1:6" x14ac:dyDescent="0.3">
      <c r="A1897" s="19">
        <v>41513</v>
      </c>
      <c r="B1897" s="20">
        <v>9208.15</v>
      </c>
      <c r="C1897" s="20">
        <v>9208.15</v>
      </c>
      <c r="D1897" s="20">
        <v>8842.5</v>
      </c>
      <c r="E1897">
        <f t="shared" si="58"/>
        <v>0</v>
      </c>
      <c r="F1897" s="15">
        <f t="shared" si="59"/>
        <v>2.9880269053589779E-3</v>
      </c>
    </row>
    <row r="1898" spans="1:6" x14ac:dyDescent="0.3">
      <c r="A1898" s="26">
        <v>41512</v>
      </c>
      <c r="B1898" s="27">
        <v>9529.7000000000007</v>
      </c>
      <c r="C1898" s="27">
        <v>9586.65</v>
      </c>
      <c r="D1898" s="27">
        <v>9294.0499999999993</v>
      </c>
      <c r="E1898">
        <f t="shared" si="58"/>
        <v>56.949999999998909</v>
      </c>
      <c r="F1898" s="15">
        <f t="shared" si="59"/>
        <v>1.2228085982751965E-2</v>
      </c>
    </row>
    <row r="1899" spans="1:6" x14ac:dyDescent="0.3">
      <c r="A1899" s="19">
        <v>41509</v>
      </c>
      <c r="B1899" s="20">
        <v>9322.7999999999993</v>
      </c>
      <c r="C1899" s="20">
        <v>9493.85</v>
      </c>
      <c r="D1899" s="20">
        <v>9215.85</v>
      </c>
      <c r="E1899">
        <f t="shared" si="58"/>
        <v>171.05000000000109</v>
      </c>
      <c r="F1899" s="15">
        <f t="shared" si="59"/>
        <v>1.9032393133112557E-2</v>
      </c>
    </row>
    <row r="1900" spans="1:6" x14ac:dyDescent="0.3">
      <c r="A1900" s="26">
        <v>41508</v>
      </c>
      <c r="B1900" s="27">
        <v>9194.85</v>
      </c>
      <c r="C1900" s="27">
        <v>9373.7999999999993</v>
      </c>
      <c r="D1900" s="27">
        <v>9005.25</v>
      </c>
      <c r="E1900">
        <f t="shared" si="58"/>
        <v>178.94999999999891</v>
      </c>
      <c r="F1900" s="15">
        <f t="shared" si="59"/>
        <v>1.518079154579358E-2</v>
      </c>
    </row>
    <row r="1901" spans="1:6" x14ac:dyDescent="0.3">
      <c r="A1901" s="19">
        <v>41507</v>
      </c>
      <c r="B1901" s="20">
        <v>9652</v>
      </c>
      <c r="C1901" s="20">
        <v>9766.1</v>
      </c>
      <c r="D1901" s="20">
        <v>9129.25</v>
      </c>
      <c r="E1901">
        <f t="shared" si="58"/>
        <v>114.10000000000036</v>
      </c>
      <c r="F1901" s="15">
        <f t="shared" si="59"/>
        <v>2.5279107750134176E-2</v>
      </c>
    </row>
    <row r="1902" spans="1:6" x14ac:dyDescent="0.3">
      <c r="A1902" s="26">
        <v>41506</v>
      </c>
      <c r="B1902" s="27">
        <v>8939.2000000000007</v>
      </c>
      <c r="C1902" s="27">
        <v>9277.0499999999993</v>
      </c>
      <c r="D1902" s="27">
        <v>8860.15</v>
      </c>
      <c r="E1902">
        <f t="shared" si="58"/>
        <v>337.84999999999854</v>
      </c>
      <c r="F1902" s="15">
        <f t="shared" si="59"/>
        <v>1.7922126147153921E-2</v>
      </c>
    </row>
    <row r="1903" spans="1:6" x14ac:dyDescent="0.3">
      <c r="A1903" s="19">
        <v>41505</v>
      </c>
      <c r="B1903" s="20">
        <v>9425.5</v>
      </c>
      <c r="C1903" s="20">
        <v>9425.5</v>
      </c>
      <c r="D1903" s="20">
        <v>9087</v>
      </c>
      <c r="E1903">
        <f t="shared" si="58"/>
        <v>0</v>
      </c>
      <c r="F1903" s="15">
        <f t="shared" si="59"/>
        <v>1.7698399053388486E-4</v>
      </c>
    </row>
    <row r="1904" spans="1:6" x14ac:dyDescent="0.3">
      <c r="A1904" s="26">
        <v>41502</v>
      </c>
      <c r="B1904" s="27">
        <v>9887.9</v>
      </c>
      <c r="C1904" s="27">
        <v>9891.4</v>
      </c>
      <c r="D1904" s="27">
        <v>9420.15</v>
      </c>
      <c r="E1904">
        <f t="shared" si="58"/>
        <v>3.5</v>
      </c>
      <c r="F1904" s="15">
        <f t="shared" si="59"/>
        <v>3.2267248742526519E-3</v>
      </c>
    </row>
    <row r="1905" spans="1:6" x14ac:dyDescent="0.3">
      <c r="A1905" s="19">
        <v>41500</v>
      </c>
      <c r="B1905" s="20">
        <v>10010.15</v>
      </c>
      <c r="C1905" s="20">
        <v>10071.25</v>
      </c>
      <c r="D1905" s="20">
        <v>9912.35</v>
      </c>
      <c r="E1905">
        <f t="shared" si="58"/>
        <v>61.100000000000364</v>
      </c>
      <c r="F1905" s="15">
        <f t="shared" si="59"/>
        <v>2.0801113116882521E-2</v>
      </c>
    </row>
    <row r="1906" spans="1:6" x14ac:dyDescent="0.3">
      <c r="A1906" s="26">
        <v>41499</v>
      </c>
      <c r="B1906" s="27">
        <v>9666.5499999999993</v>
      </c>
      <c r="C1906" s="27">
        <v>10007.6</v>
      </c>
      <c r="D1906" s="27">
        <v>9582.5499999999993</v>
      </c>
      <c r="E1906">
        <f t="shared" si="58"/>
        <v>341.05000000000109</v>
      </c>
      <c r="F1906" s="15">
        <f t="shared" si="59"/>
        <v>1.7520571379259657E-2</v>
      </c>
    </row>
    <row r="1907" spans="1:6" x14ac:dyDescent="0.3">
      <c r="A1907" s="19">
        <v>41498</v>
      </c>
      <c r="B1907" s="20">
        <v>9849.85</v>
      </c>
      <c r="C1907" s="20">
        <v>9853.9500000000007</v>
      </c>
      <c r="D1907" s="20">
        <v>9669.1</v>
      </c>
      <c r="E1907">
        <f t="shared" si="58"/>
        <v>4.1000000000003638</v>
      </c>
      <c r="F1907" s="15">
        <f t="shared" si="59"/>
        <v>6.8145451942887214E-3</v>
      </c>
    </row>
    <row r="1908" spans="1:6" x14ac:dyDescent="0.3">
      <c r="A1908" s="26">
        <v>41494</v>
      </c>
      <c r="B1908" s="27">
        <v>9780.5499999999993</v>
      </c>
      <c r="C1908" s="27">
        <v>9909.75</v>
      </c>
      <c r="D1908" s="27">
        <v>9724.7999999999993</v>
      </c>
      <c r="E1908">
        <f t="shared" si="58"/>
        <v>129.20000000000073</v>
      </c>
      <c r="F1908" s="15">
        <f t="shared" si="59"/>
        <v>1.3594551884243E-2</v>
      </c>
    </row>
    <row r="1909" spans="1:6" x14ac:dyDescent="0.3">
      <c r="A1909" s="19">
        <v>41493</v>
      </c>
      <c r="B1909" s="20">
        <v>9713.4500000000007</v>
      </c>
      <c r="C1909" s="20">
        <v>9848.35</v>
      </c>
      <c r="D1909" s="20">
        <v>9667.5499999999993</v>
      </c>
      <c r="E1909">
        <f t="shared" si="58"/>
        <v>134.89999999999964</v>
      </c>
      <c r="F1909" s="15">
        <f t="shared" si="59"/>
        <v>6.7358392586082741E-3</v>
      </c>
    </row>
    <row r="1910" spans="1:6" x14ac:dyDescent="0.3">
      <c r="A1910" s="26">
        <v>41492</v>
      </c>
      <c r="B1910" s="27">
        <v>10013.6</v>
      </c>
      <c r="C1910" s="27">
        <v>10013.6</v>
      </c>
      <c r="D1910" s="27">
        <v>9660.2999999999993</v>
      </c>
      <c r="E1910">
        <f t="shared" si="58"/>
        <v>0</v>
      </c>
      <c r="F1910" s="15">
        <f t="shared" si="59"/>
        <v>4.3040283911357632E-3</v>
      </c>
    </row>
    <row r="1911" spans="1:6" x14ac:dyDescent="0.3">
      <c r="A1911" s="19">
        <v>41491</v>
      </c>
      <c r="B1911" s="20">
        <v>10031.299999999999</v>
      </c>
      <c r="C1911" s="20">
        <v>10117.65</v>
      </c>
      <c r="D1911" s="20">
        <v>9818.5</v>
      </c>
      <c r="E1911">
        <f t="shared" si="58"/>
        <v>86.350000000000364</v>
      </c>
      <c r="F1911" s="15">
        <f t="shared" si="59"/>
        <v>7.0752744251955093E-3</v>
      </c>
    </row>
    <row r="1912" spans="1:6" x14ac:dyDescent="0.3">
      <c r="A1912" s="26">
        <v>41488</v>
      </c>
      <c r="B1912" s="27">
        <v>10162.15</v>
      </c>
      <c r="C1912" s="27">
        <v>10219.6</v>
      </c>
      <c r="D1912" s="27">
        <v>9958.4</v>
      </c>
      <c r="E1912">
        <f t="shared" si="58"/>
        <v>57.450000000000728</v>
      </c>
      <c r="F1912" s="15">
        <f t="shared" si="59"/>
        <v>7.2432651207786697E-3</v>
      </c>
    </row>
    <row r="1913" spans="1:6" x14ac:dyDescent="0.3">
      <c r="A1913" s="19">
        <v>41487</v>
      </c>
      <c r="B1913" s="20">
        <v>10130.1</v>
      </c>
      <c r="C1913" s="20">
        <v>10219.4</v>
      </c>
      <c r="D1913" s="20">
        <v>9867.6</v>
      </c>
      <c r="E1913">
        <f t="shared" si="58"/>
        <v>89.299999999999272</v>
      </c>
      <c r="F1913" s="15">
        <f t="shared" si="59"/>
        <v>4.3926746125050676E-3</v>
      </c>
    </row>
    <row r="1914" spans="1:6" x14ac:dyDescent="0.3">
      <c r="A1914" s="26">
        <v>41486</v>
      </c>
      <c r="B1914" s="27">
        <v>10164.65</v>
      </c>
      <c r="C1914" s="27">
        <v>10164.65</v>
      </c>
      <c r="D1914" s="27">
        <v>9863.0499999999993</v>
      </c>
      <c r="E1914">
        <f t="shared" si="58"/>
        <v>0</v>
      </c>
      <c r="F1914" s="15">
        <f t="shared" si="59"/>
        <v>5.3486280237158151E-3</v>
      </c>
    </row>
    <row r="1915" spans="1:6" x14ac:dyDescent="0.3">
      <c r="A1915" s="19">
        <v>41485</v>
      </c>
      <c r="B1915" s="20">
        <v>10339.1</v>
      </c>
      <c r="C1915" s="20">
        <v>10449.700000000001</v>
      </c>
      <c r="D1915" s="20">
        <v>10195.5</v>
      </c>
      <c r="E1915">
        <f t="shared" si="58"/>
        <v>110.60000000000036</v>
      </c>
      <c r="F1915" s="15">
        <f t="shared" si="59"/>
        <v>5.2909293570038013E-3</v>
      </c>
    </row>
    <row r="1916" spans="1:6" x14ac:dyDescent="0.3">
      <c r="A1916" s="26">
        <v>41484</v>
      </c>
      <c r="B1916" s="27">
        <v>10451.85</v>
      </c>
      <c r="C1916" s="27">
        <v>10451.85</v>
      </c>
      <c r="D1916" s="27">
        <v>10310.65</v>
      </c>
      <c r="E1916">
        <f t="shared" si="58"/>
        <v>0</v>
      </c>
      <c r="F1916" s="15">
        <f t="shared" si="59"/>
        <v>1.0302534750612905E-3</v>
      </c>
    </row>
    <row r="1917" spans="1:6" x14ac:dyDescent="0.3">
      <c r="A1917" s="19">
        <v>41481</v>
      </c>
      <c r="B1917" s="20">
        <v>10701.25</v>
      </c>
      <c r="C1917" s="20">
        <v>10723.3</v>
      </c>
      <c r="D1917" s="20">
        <v>10352.950000000001</v>
      </c>
      <c r="E1917">
        <f t="shared" si="58"/>
        <v>22.049999999999272</v>
      </c>
      <c r="F1917" s="15">
        <f t="shared" si="59"/>
        <v>5.985722388101712E-3</v>
      </c>
    </row>
    <row r="1918" spans="1:6" x14ac:dyDescent="0.3">
      <c r="A1918" s="26">
        <v>41480</v>
      </c>
      <c r="B1918" s="27">
        <v>10667.05</v>
      </c>
      <c r="C1918" s="27">
        <v>10772.7</v>
      </c>
      <c r="D1918" s="27">
        <v>10594.6</v>
      </c>
      <c r="E1918">
        <f t="shared" si="58"/>
        <v>105.65000000000146</v>
      </c>
      <c r="F1918" s="15">
        <f t="shared" si="59"/>
        <v>4.7944055436307453E-3</v>
      </c>
    </row>
    <row r="1919" spans="1:6" x14ac:dyDescent="0.3">
      <c r="A1919" s="19">
        <v>41479</v>
      </c>
      <c r="B1919" s="20">
        <v>11018.05</v>
      </c>
      <c r="C1919" s="20">
        <v>11018.05</v>
      </c>
      <c r="D1919" s="20">
        <v>10661.3</v>
      </c>
      <c r="E1919">
        <f t="shared" si="58"/>
        <v>0</v>
      </c>
      <c r="F1919" s="15">
        <f t="shared" si="59"/>
        <v>2.9860591150568691E-3</v>
      </c>
    </row>
    <row r="1920" spans="1:6" x14ac:dyDescent="0.3">
      <c r="A1920" s="26">
        <v>41478</v>
      </c>
      <c r="B1920" s="27">
        <v>11218.8</v>
      </c>
      <c r="C1920" s="27">
        <v>11285.8</v>
      </c>
      <c r="D1920" s="27">
        <v>11195</v>
      </c>
      <c r="E1920">
        <f t="shared" si="58"/>
        <v>67</v>
      </c>
      <c r="F1920" s="15">
        <f t="shared" si="59"/>
        <v>1.1453728398670175E-2</v>
      </c>
    </row>
    <row r="1921" spans="1:6" x14ac:dyDescent="0.3">
      <c r="A1921" s="19">
        <v>41477</v>
      </c>
      <c r="B1921" s="20">
        <v>10948.4</v>
      </c>
      <c r="C1921" s="20">
        <v>11132.2</v>
      </c>
      <c r="D1921" s="20">
        <v>10948.4</v>
      </c>
      <c r="E1921">
        <f t="shared" si="58"/>
        <v>183.80000000000109</v>
      </c>
      <c r="F1921" s="15">
        <f t="shared" si="59"/>
        <v>8.816087243179737E-3</v>
      </c>
    </row>
    <row r="1922" spans="1:6" x14ac:dyDescent="0.3">
      <c r="A1922" s="26">
        <v>41474</v>
      </c>
      <c r="B1922" s="27">
        <v>11223.8</v>
      </c>
      <c r="C1922" s="27">
        <v>11237.9</v>
      </c>
      <c r="D1922" s="27">
        <v>10934.25</v>
      </c>
      <c r="E1922">
        <f t="shared" ref="E1922:E1985" si="60">C1922-B1922</f>
        <v>14.100000000000364</v>
      </c>
      <c r="F1922" s="15">
        <f t="shared" si="59"/>
        <v>9.8540807540671918E-3</v>
      </c>
    </row>
    <row r="1923" spans="1:6" x14ac:dyDescent="0.3">
      <c r="A1923" s="19">
        <v>41473</v>
      </c>
      <c r="B1923" s="20">
        <v>11033.5</v>
      </c>
      <c r="C1923" s="20">
        <v>11236.85</v>
      </c>
      <c r="D1923" s="20">
        <v>10837.75</v>
      </c>
      <c r="E1923">
        <f t="shared" si="60"/>
        <v>203.35000000000036</v>
      </c>
      <c r="F1923" s="15">
        <f t="shared" ref="F1923:F1986" si="61">((SUM(E1923:E1924)/2)/B1924)</f>
        <v>9.0265447443181983E-3</v>
      </c>
    </row>
    <row r="1924" spans="1:6" x14ac:dyDescent="0.3">
      <c r="A1924" s="26">
        <v>41472</v>
      </c>
      <c r="B1924" s="27">
        <v>11264</v>
      </c>
      <c r="C1924" s="27">
        <v>11264</v>
      </c>
      <c r="D1924" s="27">
        <v>10829.75</v>
      </c>
      <c r="E1924">
        <f t="shared" si="60"/>
        <v>0</v>
      </c>
      <c r="F1924" s="15">
        <f t="shared" si="61"/>
        <v>0</v>
      </c>
    </row>
    <row r="1925" spans="1:6" x14ac:dyDescent="0.3">
      <c r="A1925" s="19">
        <v>41471</v>
      </c>
      <c r="B1925" s="20">
        <v>11459.4</v>
      </c>
      <c r="C1925" s="20">
        <v>11459.4</v>
      </c>
      <c r="D1925" s="20">
        <v>11209.75</v>
      </c>
      <c r="E1925">
        <f t="shared" si="60"/>
        <v>0</v>
      </c>
      <c r="F1925" s="15">
        <f t="shared" si="61"/>
        <v>5.6940294034540928E-3</v>
      </c>
    </row>
    <row r="1926" spans="1:6" x14ac:dyDescent="0.3">
      <c r="A1926" s="26">
        <v>41470</v>
      </c>
      <c r="B1926" s="27">
        <v>11678.9</v>
      </c>
      <c r="C1926" s="27">
        <v>11811.9</v>
      </c>
      <c r="D1926" s="27">
        <v>11621.75</v>
      </c>
      <c r="E1926">
        <f t="shared" si="60"/>
        <v>133</v>
      </c>
      <c r="F1926" s="15">
        <f t="shared" si="61"/>
        <v>6.1024200868487191E-3</v>
      </c>
    </row>
    <row r="1927" spans="1:6" x14ac:dyDescent="0.3">
      <c r="A1927" s="19">
        <v>41467</v>
      </c>
      <c r="B1927" s="20">
        <v>11733.05</v>
      </c>
      <c r="C1927" s="20">
        <v>11743.25</v>
      </c>
      <c r="D1927" s="20">
        <v>11589.45</v>
      </c>
      <c r="E1927">
        <f t="shared" si="60"/>
        <v>10.200000000000728</v>
      </c>
      <c r="F1927" s="15">
        <f t="shared" si="61"/>
        <v>7.7413262057105048E-3</v>
      </c>
    </row>
    <row r="1928" spans="1:6" x14ac:dyDescent="0.3">
      <c r="A1928" s="26">
        <v>41466</v>
      </c>
      <c r="B1928" s="27">
        <v>11541.95</v>
      </c>
      <c r="C1928" s="27">
        <v>11710.45</v>
      </c>
      <c r="D1928" s="27">
        <v>11541.95</v>
      </c>
      <c r="E1928">
        <f t="shared" si="60"/>
        <v>168.5</v>
      </c>
      <c r="F1928" s="15">
        <f t="shared" si="61"/>
        <v>1.010015203593103E-2</v>
      </c>
    </row>
    <row r="1929" spans="1:6" x14ac:dyDescent="0.3">
      <c r="A1929" s="19">
        <v>41465</v>
      </c>
      <c r="B1929" s="20">
        <v>11477.55</v>
      </c>
      <c r="C1929" s="20">
        <v>11540.9</v>
      </c>
      <c r="D1929" s="20">
        <v>11317.2</v>
      </c>
      <c r="E1929">
        <f t="shared" si="60"/>
        <v>63.350000000000364</v>
      </c>
      <c r="F1929" s="15">
        <f t="shared" si="61"/>
        <v>6.8828529194382366E-3</v>
      </c>
    </row>
    <row r="1930" spans="1:6" x14ac:dyDescent="0.3">
      <c r="A1930" s="26">
        <v>41464</v>
      </c>
      <c r="B1930" s="27">
        <v>11365.2</v>
      </c>
      <c r="C1930" s="27">
        <v>11458.3</v>
      </c>
      <c r="D1930" s="27">
        <v>11353.05</v>
      </c>
      <c r="E1930">
        <f t="shared" si="60"/>
        <v>93.099999999998545</v>
      </c>
      <c r="F1930" s="15">
        <f t="shared" si="61"/>
        <v>4.109214173478511E-3</v>
      </c>
    </row>
    <row r="1931" spans="1:6" x14ac:dyDescent="0.3">
      <c r="A1931" s="19">
        <v>41463</v>
      </c>
      <c r="B1931" s="20">
        <v>11328.2</v>
      </c>
      <c r="C1931" s="20">
        <v>11328.2</v>
      </c>
      <c r="D1931" s="20">
        <v>11176.65</v>
      </c>
      <c r="E1931">
        <f t="shared" si="60"/>
        <v>0</v>
      </c>
      <c r="F1931" s="15">
        <f t="shared" si="61"/>
        <v>1.9502257125070966E-3</v>
      </c>
    </row>
    <row r="1932" spans="1:6" x14ac:dyDescent="0.3">
      <c r="A1932" s="26">
        <v>41460</v>
      </c>
      <c r="B1932" s="27">
        <v>11485.85</v>
      </c>
      <c r="C1932" s="27">
        <v>11530.65</v>
      </c>
      <c r="D1932" s="27">
        <v>11418</v>
      </c>
      <c r="E1932">
        <f t="shared" si="60"/>
        <v>44.799999999999272</v>
      </c>
      <c r="F1932" s="15">
        <f t="shared" si="61"/>
        <v>4.8048008498943742E-3</v>
      </c>
    </row>
    <row r="1933" spans="1:6" x14ac:dyDescent="0.3">
      <c r="A1933" s="19">
        <v>41459</v>
      </c>
      <c r="B1933" s="20">
        <v>11389.65</v>
      </c>
      <c r="C1933" s="20">
        <v>11454.3</v>
      </c>
      <c r="D1933" s="20">
        <v>11273.6</v>
      </c>
      <c r="E1933">
        <f t="shared" si="60"/>
        <v>64.649999999999636</v>
      </c>
      <c r="F1933" s="15">
        <f t="shared" si="61"/>
        <v>3.0477465805240022E-3</v>
      </c>
    </row>
    <row r="1934" spans="1:6" x14ac:dyDescent="0.3">
      <c r="A1934" s="26">
        <v>41458</v>
      </c>
      <c r="B1934" s="27">
        <v>11500.3</v>
      </c>
      <c r="C1934" s="27">
        <v>11505.75</v>
      </c>
      <c r="D1934" s="27">
        <v>11322.8</v>
      </c>
      <c r="E1934">
        <f t="shared" si="60"/>
        <v>5.4500000000007276</v>
      </c>
      <c r="F1934" s="15">
        <f t="shared" si="61"/>
        <v>2.3240017259130307E-3</v>
      </c>
    </row>
    <row r="1935" spans="1:6" x14ac:dyDescent="0.3">
      <c r="A1935" s="19">
        <v>41457</v>
      </c>
      <c r="B1935" s="20">
        <v>11703.95</v>
      </c>
      <c r="C1935" s="20">
        <v>11752.9</v>
      </c>
      <c r="D1935" s="20">
        <v>11590.5</v>
      </c>
      <c r="E1935">
        <f t="shared" si="60"/>
        <v>48.949999999998909</v>
      </c>
      <c r="F1935" s="15">
        <f t="shared" si="61"/>
        <v>7.9586460816816855E-3</v>
      </c>
    </row>
    <row r="1936" spans="1:6" x14ac:dyDescent="0.3">
      <c r="A1936" s="26">
        <v>41456</v>
      </c>
      <c r="B1936" s="27">
        <v>11597.45</v>
      </c>
      <c r="C1936" s="27">
        <v>11733.1</v>
      </c>
      <c r="D1936" s="27">
        <v>11597.45</v>
      </c>
      <c r="E1936">
        <f t="shared" si="60"/>
        <v>135.64999999999964</v>
      </c>
      <c r="F1936" s="15">
        <f t="shared" si="61"/>
        <v>1.8612763037511419E-2</v>
      </c>
    </row>
    <row r="1937" spans="1:6" x14ac:dyDescent="0.3">
      <c r="A1937" s="19">
        <v>41453</v>
      </c>
      <c r="B1937" s="20">
        <v>11367.2</v>
      </c>
      <c r="C1937" s="20">
        <v>11654.7</v>
      </c>
      <c r="D1937" s="20">
        <v>11367.2</v>
      </c>
      <c r="E1937">
        <f t="shared" si="60"/>
        <v>287.5</v>
      </c>
      <c r="F1937" s="15">
        <f t="shared" si="61"/>
        <v>1.5101777203687999E-2</v>
      </c>
    </row>
    <row r="1938" spans="1:6" x14ac:dyDescent="0.3">
      <c r="A1938" s="26">
        <v>41452</v>
      </c>
      <c r="B1938" s="27">
        <v>11225.5</v>
      </c>
      <c r="C1938" s="27">
        <v>11277.05</v>
      </c>
      <c r="D1938" s="27">
        <v>11164.75</v>
      </c>
      <c r="E1938">
        <f t="shared" si="60"/>
        <v>51.549999999999272</v>
      </c>
      <c r="F1938" s="15">
        <f t="shared" si="61"/>
        <v>4.5580233699045094E-3</v>
      </c>
    </row>
    <row r="1939" spans="1:6" x14ac:dyDescent="0.3">
      <c r="A1939" s="19">
        <v>41451</v>
      </c>
      <c r="B1939" s="20">
        <v>11211</v>
      </c>
      <c r="C1939" s="20">
        <v>11261.65</v>
      </c>
      <c r="D1939" s="20">
        <v>11033.75</v>
      </c>
      <c r="E1939">
        <f t="shared" si="60"/>
        <v>50.649999999999636</v>
      </c>
      <c r="F1939" s="15">
        <f t="shared" si="61"/>
        <v>7.2705139524306068E-3</v>
      </c>
    </row>
    <row r="1940" spans="1:6" x14ac:dyDescent="0.3">
      <c r="A1940" s="26">
        <v>41450</v>
      </c>
      <c r="B1940" s="27">
        <v>11213.1</v>
      </c>
      <c r="C1940" s="27">
        <v>11325.5</v>
      </c>
      <c r="D1940" s="27">
        <v>11107.8</v>
      </c>
      <c r="E1940">
        <f t="shared" si="60"/>
        <v>112.39999999999964</v>
      </c>
      <c r="F1940" s="15">
        <f t="shared" si="61"/>
        <v>5.1276591969623741E-3</v>
      </c>
    </row>
    <row r="1941" spans="1:6" x14ac:dyDescent="0.3">
      <c r="A1941" s="19">
        <v>41449</v>
      </c>
      <c r="B1941" s="20">
        <v>11272.2</v>
      </c>
      <c r="C1941" s="20">
        <v>11275.4</v>
      </c>
      <c r="D1941" s="20">
        <v>11134.2</v>
      </c>
      <c r="E1941">
        <f t="shared" si="60"/>
        <v>3.1999999999989086</v>
      </c>
      <c r="F1941" s="15">
        <f t="shared" si="61"/>
        <v>4.4200700322783691E-3</v>
      </c>
    </row>
    <row r="1942" spans="1:6" x14ac:dyDescent="0.3">
      <c r="A1942" s="26">
        <v>41446</v>
      </c>
      <c r="B1942" s="27">
        <v>11323.35</v>
      </c>
      <c r="C1942" s="27">
        <v>11420.25</v>
      </c>
      <c r="D1942" s="27">
        <v>11210.75</v>
      </c>
      <c r="E1942">
        <f t="shared" si="60"/>
        <v>96.899999999999636</v>
      </c>
      <c r="F1942" s="15">
        <f t="shared" si="61"/>
        <v>4.1490577913653199E-3</v>
      </c>
    </row>
    <row r="1943" spans="1:6" x14ac:dyDescent="0.3">
      <c r="A1943" s="19">
        <v>41445</v>
      </c>
      <c r="B1943" s="20">
        <v>11677.35</v>
      </c>
      <c r="C1943" s="20">
        <v>11677.35</v>
      </c>
      <c r="D1943" s="20">
        <v>11347.55</v>
      </c>
      <c r="E1943">
        <f t="shared" si="60"/>
        <v>0</v>
      </c>
      <c r="F1943" s="15">
        <f t="shared" si="61"/>
        <v>2.9049933678853552E-3</v>
      </c>
    </row>
    <row r="1944" spans="1:6" x14ac:dyDescent="0.3">
      <c r="A1944" s="26">
        <v>41444</v>
      </c>
      <c r="B1944" s="27">
        <v>11798.65</v>
      </c>
      <c r="C1944" s="27">
        <v>11867.2</v>
      </c>
      <c r="D1944" s="27">
        <v>11738.7</v>
      </c>
      <c r="E1944">
        <f t="shared" si="60"/>
        <v>68.550000000001091</v>
      </c>
      <c r="F1944" s="15">
        <f t="shared" si="61"/>
        <v>3.0679211799568519E-3</v>
      </c>
    </row>
    <row r="1945" spans="1:6" x14ac:dyDescent="0.3">
      <c r="A1945" s="19">
        <v>41443</v>
      </c>
      <c r="B1945" s="20">
        <v>11946.2</v>
      </c>
      <c r="C1945" s="20">
        <v>11950.95</v>
      </c>
      <c r="D1945" s="20">
        <v>11795.2</v>
      </c>
      <c r="E1945">
        <f t="shared" si="60"/>
        <v>4.75</v>
      </c>
      <c r="F1945" s="15">
        <f t="shared" si="61"/>
        <v>2.9090482298400216E-3</v>
      </c>
    </row>
    <row r="1946" spans="1:6" x14ac:dyDescent="0.3">
      <c r="A1946" s="26">
        <v>41442</v>
      </c>
      <c r="B1946" s="27">
        <v>11928.3</v>
      </c>
      <c r="C1946" s="27">
        <v>11992.95</v>
      </c>
      <c r="D1946" s="27">
        <v>11735.25</v>
      </c>
      <c r="E1946">
        <f t="shared" si="60"/>
        <v>64.650000000001455</v>
      </c>
      <c r="F1946" s="15">
        <f t="shared" si="61"/>
        <v>7.8060596836992836E-3</v>
      </c>
    </row>
    <row r="1947" spans="1:6" x14ac:dyDescent="0.3">
      <c r="A1947" s="19">
        <v>41439</v>
      </c>
      <c r="B1947" s="20">
        <v>11827.35</v>
      </c>
      <c r="C1947" s="20">
        <v>11947.35</v>
      </c>
      <c r="D1947" s="20">
        <v>11803.8</v>
      </c>
      <c r="E1947">
        <f t="shared" si="60"/>
        <v>120</v>
      </c>
      <c r="F1947" s="15">
        <f t="shared" si="61"/>
        <v>9.3809593035685118E-3</v>
      </c>
    </row>
    <row r="1948" spans="1:6" x14ac:dyDescent="0.3">
      <c r="A1948" s="26">
        <v>41438</v>
      </c>
      <c r="B1948" s="27">
        <v>11693.9</v>
      </c>
      <c r="C1948" s="27">
        <v>11793.3</v>
      </c>
      <c r="D1948" s="27">
        <v>11656.9</v>
      </c>
      <c r="E1948">
        <f t="shared" si="60"/>
        <v>99.399999999999636</v>
      </c>
      <c r="F1948" s="15">
        <f t="shared" si="61"/>
        <v>8.7926486926579589E-3</v>
      </c>
    </row>
    <row r="1949" spans="1:6" x14ac:dyDescent="0.3">
      <c r="A1949" s="19">
        <v>41437</v>
      </c>
      <c r="B1949" s="20">
        <v>11791.1</v>
      </c>
      <c r="C1949" s="20">
        <v>11899.05</v>
      </c>
      <c r="D1949" s="20">
        <v>11732.35</v>
      </c>
      <c r="E1949">
        <f t="shared" si="60"/>
        <v>107.94999999999891</v>
      </c>
      <c r="F1949" s="15">
        <f t="shared" si="61"/>
        <v>5.5006141866710476E-3</v>
      </c>
    </row>
    <row r="1950" spans="1:6" x14ac:dyDescent="0.3">
      <c r="A1950" s="26">
        <v>41436</v>
      </c>
      <c r="B1950" s="27">
        <v>12007.75</v>
      </c>
      <c r="C1950" s="27">
        <v>12031.9</v>
      </c>
      <c r="D1950" s="27">
        <v>11795.45</v>
      </c>
      <c r="E1950">
        <f t="shared" si="60"/>
        <v>24.149999999999636</v>
      </c>
      <c r="F1950" s="15">
        <f t="shared" si="61"/>
        <v>3.8763000654862571E-3</v>
      </c>
    </row>
    <row r="1951" spans="1:6" x14ac:dyDescent="0.3">
      <c r="A1951" s="19">
        <v>41435</v>
      </c>
      <c r="B1951" s="20">
        <v>12292.65</v>
      </c>
      <c r="C1951" s="20">
        <v>12363.8</v>
      </c>
      <c r="D1951" s="20">
        <v>12017.9</v>
      </c>
      <c r="E1951">
        <f t="shared" si="60"/>
        <v>71.149999999999636</v>
      </c>
      <c r="F1951" s="15">
        <f t="shared" si="61"/>
        <v>8.5927977614992743E-3</v>
      </c>
    </row>
    <row r="1952" spans="1:6" x14ac:dyDescent="0.3">
      <c r="A1952" s="26">
        <v>41432</v>
      </c>
      <c r="B1952" s="27">
        <v>12347.55</v>
      </c>
      <c r="C1952" s="27">
        <v>12488.6</v>
      </c>
      <c r="D1952" s="27">
        <v>12209.25</v>
      </c>
      <c r="E1952">
        <f t="shared" si="60"/>
        <v>141.05000000000109</v>
      </c>
      <c r="F1952" s="15">
        <f t="shared" si="61"/>
        <v>1.5981137554344046E-2</v>
      </c>
    </row>
    <row r="1953" spans="1:6" x14ac:dyDescent="0.3">
      <c r="A1953" s="19">
        <v>41431</v>
      </c>
      <c r="B1953" s="20">
        <v>12225.35</v>
      </c>
      <c r="C1953" s="20">
        <v>12475.05</v>
      </c>
      <c r="D1953" s="20">
        <v>12184.05</v>
      </c>
      <c r="E1953">
        <f t="shared" si="60"/>
        <v>249.69999999999891</v>
      </c>
      <c r="F1953" s="15">
        <f t="shared" si="61"/>
        <v>1.4077236054374531E-2</v>
      </c>
    </row>
    <row r="1954" spans="1:6" x14ac:dyDescent="0.3">
      <c r="A1954" s="26">
        <v>41430</v>
      </c>
      <c r="B1954" s="27">
        <v>12252.05</v>
      </c>
      <c r="C1954" s="27">
        <v>12347.3</v>
      </c>
      <c r="D1954" s="27">
        <v>12196.75</v>
      </c>
      <c r="E1954">
        <f t="shared" si="60"/>
        <v>95.25</v>
      </c>
      <c r="F1954" s="15">
        <f t="shared" si="61"/>
        <v>8.631881113073149E-3</v>
      </c>
    </row>
    <row r="1955" spans="1:6" x14ac:dyDescent="0.3">
      <c r="A1955" s="19">
        <v>41429</v>
      </c>
      <c r="B1955" s="20">
        <v>12401.7</v>
      </c>
      <c r="C1955" s="20">
        <v>12520.55</v>
      </c>
      <c r="D1955" s="20">
        <v>12252.4</v>
      </c>
      <c r="E1955">
        <f t="shared" si="60"/>
        <v>118.84999999999854</v>
      </c>
      <c r="F1955" s="15">
        <f t="shared" si="61"/>
        <v>6.6367417733309486E-3</v>
      </c>
    </row>
    <row r="1956" spans="1:6" x14ac:dyDescent="0.3">
      <c r="A1956" s="26">
        <v>41428</v>
      </c>
      <c r="B1956" s="27">
        <v>12453.4</v>
      </c>
      <c r="C1956" s="27">
        <v>12499.85</v>
      </c>
      <c r="D1956" s="27">
        <v>12323.6</v>
      </c>
      <c r="E1956">
        <f t="shared" si="60"/>
        <v>46.450000000000728</v>
      </c>
      <c r="F1956" s="15">
        <f t="shared" si="61"/>
        <v>2.8505689358662113E-3</v>
      </c>
    </row>
    <row r="1957" spans="1:6" x14ac:dyDescent="0.3">
      <c r="A1957" s="19">
        <v>41425</v>
      </c>
      <c r="B1957" s="20">
        <v>12734.3</v>
      </c>
      <c r="C1957" s="20">
        <v>12760.45</v>
      </c>
      <c r="D1957" s="20">
        <v>12453.15</v>
      </c>
      <c r="E1957">
        <f t="shared" si="60"/>
        <v>26.150000000001455</v>
      </c>
      <c r="F1957" s="15">
        <f t="shared" si="61"/>
        <v>4.6140923132480423E-3</v>
      </c>
    </row>
    <row r="1958" spans="1:6" x14ac:dyDescent="0.3">
      <c r="A1958" s="26">
        <v>41424</v>
      </c>
      <c r="B1958" s="27">
        <v>12738.15</v>
      </c>
      <c r="C1958" s="27">
        <v>12829.55</v>
      </c>
      <c r="D1958" s="27">
        <v>12721.45</v>
      </c>
      <c r="E1958">
        <f t="shared" si="60"/>
        <v>91.399999999999636</v>
      </c>
      <c r="F1958" s="15">
        <f t="shared" si="61"/>
        <v>3.5340471025840162E-3</v>
      </c>
    </row>
    <row r="1959" spans="1:6" x14ac:dyDescent="0.3">
      <c r="A1959" s="19">
        <v>41423</v>
      </c>
      <c r="B1959" s="20">
        <v>12931.35</v>
      </c>
      <c r="C1959" s="20">
        <v>12931.35</v>
      </c>
      <c r="D1959" s="20">
        <v>12773.4</v>
      </c>
      <c r="E1959">
        <f t="shared" si="60"/>
        <v>0</v>
      </c>
      <c r="F1959" s="15">
        <f t="shared" si="61"/>
        <v>2.5113115184459247E-3</v>
      </c>
    </row>
    <row r="1960" spans="1:6" x14ac:dyDescent="0.3">
      <c r="A1960" s="26">
        <v>41422</v>
      </c>
      <c r="B1960" s="27">
        <v>12951.4</v>
      </c>
      <c r="C1960" s="27">
        <v>13016.45</v>
      </c>
      <c r="D1960" s="27">
        <v>12872.9</v>
      </c>
      <c r="E1960">
        <f t="shared" si="60"/>
        <v>65.050000000001091</v>
      </c>
      <c r="F1960" s="15">
        <f t="shared" si="61"/>
        <v>1.2872995333882331E-2</v>
      </c>
    </row>
    <row r="1961" spans="1:6" x14ac:dyDescent="0.3">
      <c r="A1961" s="19">
        <v>41421</v>
      </c>
      <c r="B1961" s="20">
        <v>12751.5</v>
      </c>
      <c r="C1961" s="20">
        <v>13014.75</v>
      </c>
      <c r="D1961" s="20">
        <v>12735.05</v>
      </c>
      <c r="E1961">
        <f t="shared" si="60"/>
        <v>263.25</v>
      </c>
      <c r="F1961" s="15">
        <f t="shared" si="61"/>
        <v>1.3150313373339552E-2</v>
      </c>
    </row>
    <row r="1962" spans="1:6" x14ac:dyDescent="0.3">
      <c r="A1962" s="26">
        <v>41418</v>
      </c>
      <c r="B1962" s="27">
        <v>12756.35</v>
      </c>
      <c r="C1962" s="27">
        <v>12828.6</v>
      </c>
      <c r="D1962" s="27">
        <v>12582.5</v>
      </c>
      <c r="E1962">
        <f t="shared" si="60"/>
        <v>72.25</v>
      </c>
      <c r="F1962" s="15">
        <f t="shared" si="61"/>
        <v>4.1970421214915041E-3</v>
      </c>
    </row>
    <row r="1963" spans="1:6" x14ac:dyDescent="0.3">
      <c r="A1963" s="19">
        <v>41417</v>
      </c>
      <c r="B1963" s="20">
        <v>12907.9</v>
      </c>
      <c r="C1963" s="20">
        <v>12944</v>
      </c>
      <c r="D1963" s="20">
        <v>12594.9</v>
      </c>
      <c r="E1963">
        <f t="shared" si="60"/>
        <v>36.100000000000364</v>
      </c>
      <c r="F1963" s="15">
        <f t="shared" si="61"/>
        <v>4.0690265621780696E-3</v>
      </c>
    </row>
    <row r="1964" spans="1:6" x14ac:dyDescent="0.3">
      <c r="A1964" s="26">
        <v>41416</v>
      </c>
      <c r="B1964" s="27">
        <v>13105.1</v>
      </c>
      <c r="C1964" s="27">
        <v>13175.65</v>
      </c>
      <c r="D1964" s="27">
        <v>12932.2</v>
      </c>
      <c r="E1964">
        <f t="shared" si="60"/>
        <v>70.549999999999272</v>
      </c>
      <c r="F1964" s="15">
        <f t="shared" si="61"/>
        <v>5.9398279498110535E-3</v>
      </c>
    </row>
    <row r="1965" spans="1:6" x14ac:dyDescent="0.3">
      <c r="A1965" s="19">
        <v>41415</v>
      </c>
      <c r="B1965" s="20">
        <v>13182.2</v>
      </c>
      <c r="C1965" s="20">
        <v>13268.25</v>
      </c>
      <c r="D1965" s="20">
        <v>13038</v>
      </c>
      <c r="E1965">
        <f t="shared" si="60"/>
        <v>86.049999999999272</v>
      </c>
      <c r="F1965" s="15">
        <f t="shared" si="61"/>
        <v>6.2871736407478533E-3</v>
      </c>
    </row>
    <row r="1966" spans="1:6" x14ac:dyDescent="0.3">
      <c r="A1966" s="26">
        <v>41414</v>
      </c>
      <c r="B1966" s="27">
        <v>13332.7</v>
      </c>
      <c r="C1966" s="27">
        <v>13414.3</v>
      </c>
      <c r="D1966" s="27">
        <v>13150.3</v>
      </c>
      <c r="E1966">
        <f t="shared" si="60"/>
        <v>81.599999999998545</v>
      </c>
      <c r="F1966" s="15">
        <f t="shared" si="61"/>
        <v>7.8962488093258006E-3</v>
      </c>
    </row>
    <row r="1967" spans="1:6" x14ac:dyDescent="0.3">
      <c r="A1967" s="19">
        <v>41411</v>
      </c>
      <c r="B1967" s="20">
        <v>13227.8</v>
      </c>
      <c r="C1967" s="20">
        <v>13355.1</v>
      </c>
      <c r="D1967" s="20">
        <v>13116.85</v>
      </c>
      <c r="E1967">
        <f t="shared" si="60"/>
        <v>127.30000000000109</v>
      </c>
      <c r="F1967" s="15">
        <f t="shared" si="61"/>
        <v>1.4853423947474529E-2</v>
      </c>
    </row>
    <row r="1968" spans="1:6" x14ac:dyDescent="0.3">
      <c r="A1968" s="26">
        <v>41410</v>
      </c>
      <c r="B1968" s="27">
        <v>13022.25</v>
      </c>
      <c r="C1968" s="27">
        <v>13281.8</v>
      </c>
      <c r="D1968" s="27">
        <v>13022.25</v>
      </c>
      <c r="E1968">
        <f t="shared" si="60"/>
        <v>259.54999999999927</v>
      </c>
      <c r="F1968" s="15">
        <f t="shared" si="61"/>
        <v>2.817216034666126E-2</v>
      </c>
    </row>
    <row r="1969" spans="1:6" x14ac:dyDescent="0.3">
      <c r="A1969" s="19">
        <v>41409</v>
      </c>
      <c r="B1969" s="20">
        <v>12646.35</v>
      </c>
      <c r="C1969" s="20">
        <v>13099.35</v>
      </c>
      <c r="D1969" s="20">
        <v>12646.35</v>
      </c>
      <c r="E1969">
        <f t="shared" si="60"/>
        <v>453</v>
      </c>
      <c r="F1969" s="15">
        <f t="shared" si="61"/>
        <v>2.3226484080031553E-2</v>
      </c>
    </row>
    <row r="1970" spans="1:6" x14ac:dyDescent="0.3">
      <c r="A1970" s="26">
        <v>41408</v>
      </c>
      <c r="B1970" s="27">
        <v>12567.55</v>
      </c>
      <c r="C1970" s="27">
        <v>12698.35</v>
      </c>
      <c r="D1970" s="27">
        <v>12516.1</v>
      </c>
      <c r="E1970">
        <f t="shared" si="60"/>
        <v>130.80000000000109</v>
      </c>
      <c r="F1970" s="15">
        <f t="shared" si="61"/>
        <v>9.2355677111700882E-3</v>
      </c>
    </row>
    <row r="1971" spans="1:6" x14ac:dyDescent="0.3">
      <c r="A1971" s="19">
        <v>41407</v>
      </c>
      <c r="B1971" s="20">
        <v>12760.45</v>
      </c>
      <c r="C1971" s="20">
        <v>12865.35</v>
      </c>
      <c r="D1971" s="20">
        <v>12546.25</v>
      </c>
      <c r="E1971">
        <f t="shared" si="60"/>
        <v>104.89999999999964</v>
      </c>
      <c r="F1971" s="15">
        <f t="shared" si="61"/>
        <v>7.2975212778909953E-3</v>
      </c>
    </row>
    <row r="1972" spans="1:6" x14ac:dyDescent="0.3">
      <c r="A1972" s="26">
        <v>41405</v>
      </c>
      <c r="B1972" s="27">
        <v>12730.35</v>
      </c>
      <c r="C1972" s="27">
        <v>12811.25</v>
      </c>
      <c r="D1972" s="27">
        <v>12730.35</v>
      </c>
      <c r="E1972">
        <f t="shared" si="60"/>
        <v>80.899999999999636</v>
      </c>
      <c r="F1972" s="15">
        <f t="shared" si="61"/>
        <v>1.1269514482846304E-2</v>
      </c>
    </row>
    <row r="1973" spans="1:6" x14ac:dyDescent="0.3">
      <c r="A1973" s="19">
        <v>41404</v>
      </c>
      <c r="B1973" s="20">
        <v>12580.4</v>
      </c>
      <c r="C1973" s="20">
        <v>12783.05</v>
      </c>
      <c r="D1973" s="20">
        <v>12580.4</v>
      </c>
      <c r="E1973">
        <f t="shared" si="60"/>
        <v>202.64999999999964</v>
      </c>
      <c r="F1973" s="15">
        <f t="shared" si="61"/>
        <v>1.0178659559767022E-2</v>
      </c>
    </row>
    <row r="1974" spans="1:6" x14ac:dyDescent="0.3">
      <c r="A1974" s="26">
        <v>41403</v>
      </c>
      <c r="B1974" s="27">
        <v>12663.75</v>
      </c>
      <c r="C1974" s="27">
        <v>12718.9</v>
      </c>
      <c r="D1974" s="27">
        <v>12541.8</v>
      </c>
      <c r="E1974">
        <f t="shared" si="60"/>
        <v>55.149999999999636</v>
      </c>
      <c r="F1974" s="15">
        <f t="shared" si="61"/>
        <v>3.4532186604117367E-3</v>
      </c>
    </row>
    <row r="1975" spans="1:6" x14ac:dyDescent="0.3">
      <c r="A1975" s="19">
        <v>41402</v>
      </c>
      <c r="B1975" s="20">
        <v>12662.1</v>
      </c>
      <c r="C1975" s="20">
        <v>12694.4</v>
      </c>
      <c r="D1975" s="20">
        <v>12514.7</v>
      </c>
      <c r="E1975">
        <f t="shared" si="60"/>
        <v>32.299999999999272</v>
      </c>
      <c r="F1975" s="15">
        <f t="shared" si="61"/>
        <v>1.1173319467453504E-2</v>
      </c>
    </row>
    <row r="1976" spans="1:6" x14ac:dyDescent="0.3">
      <c r="A1976" s="26">
        <v>41401</v>
      </c>
      <c r="B1976" s="27">
        <v>12404.55</v>
      </c>
      <c r="C1976" s="27">
        <v>12649.45</v>
      </c>
      <c r="D1976" s="27">
        <v>12404.55</v>
      </c>
      <c r="E1976">
        <f t="shared" si="60"/>
        <v>244.90000000000146</v>
      </c>
      <c r="F1976" s="15">
        <f t="shared" si="61"/>
        <v>1.3049881254374616E-2</v>
      </c>
    </row>
    <row r="1977" spans="1:6" x14ac:dyDescent="0.3">
      <c r="A1977" s="19">
        <v>41400</v>
      </c>
      <c r="B1977" s="20">
        <v>12358.35</v>
      </c>
      <c r="C1977" s="20">
        <v>12436</v>
      </c>
      <c r="D1977" s="20">
        <v>12188.3</v>
      </c>
      <c r="E1977">
        <f t="shared" si="60"/>
        <v>77.649999999999636</v>
      </c>
      <c r="F1977" s="15">
        <f t="shared" si="61"/>
        <v>3.0621741633737802E-3</v>
      </c>
    </row>
    <row r="1978" spans="1:6" x14ac:dyDescent="0.3">
      <c r="A1978" s="26">
        <v>41397</v>
      </c>
      <c r="B1978" s="27">
        <v>12678.9</v>
      </c>
      <c r="C1978" s="27">
        <v>12678.9</v>
      </c>
      <c r="D1978" s="27">
        <v>12364.7</v>
      </c>
      <c r="E1978">
        <f t="shared" si="60"/>
        <v>0</v>
      </c>
      <c r="F1978" s="15">
        <f t="shared" si="61"/>
        <v>9.1041601949866796E-3</v>
      </c>
    </row>
    <row r="1979" spans="1:6" x14ac:dyDescent="0.3">
      <c r="A1979" s="19">
        <v>41396</v>
      </c>
      <c r="B1979" s="20">
        <v>12554.7</v>
      </c>
      <c r="C1979" s="20">
        <v>12783.3</v>
      </c>
      <c r="D1979" s="20">
        <v>12552.85</v>
      </c>
      <c r="E1979">
        <f t="shared" si="60"/>
        <v>228.59999999999854</v>
      </c>
      <c r="F1979" s="15">
        <f t="shared" si="61"/>
        <v>9.8591549295774222E-3</v>
      </c>
    </row>
    <row r="1980" spans="1:6" x14ac:dyDescent="0.3">
      <c r="A1980" s="26">
        <v>41394</v>
      </c>
      <c r="B1980" s="27">
        <v>12638</v>
      </c>
      <c r="C1980" s="27">
        <v>12658.6</v>
      </c>
      <c r="D1980" s="27">
        <v>12402.15</v>
      </c>
      <c r="E1980">
        <f t="shared" si="60"/>
        <v>20.600000000000364</v>
      </c>
      <c r="F1980" s="15">
        <f t="shared" si="61"/>
        <v>4.8366486602682245E-3</v>
      </c>
    </row>
    <row r="1981" spans="1:6" x14ac:dyDescent="0.3">
      <c r="A1981" s="19">
        <v>41393</v>
      </c>
      <c r="B1981" s="20">
        <v>12560.35</v>
      </c>
      <c r="C1981" s="20">
        <v>12661.25</v>
      </c>
      <c r="D1981" s="20">
        <v>12508.4</v>
      </c>
      <c r="E1981">
        <f t="shared" si="60"/>
        <v>100.89999999999964</v>
      </c>
      <c r="F1981" s="15">
        <f t="shared" si="61"/>
        <v>4.0025868935982273E-3</v>
      </c>
    </row>
    <row r="1982" spans="1:6" x14ac:dyDescent="0.3">
      <c r="A1982" s="26">
        <v>41390</v>
      </c>
      <c r="B1982" s="27">
        <v>12679.3</v>
      </c>
      <c r="C1982" s="27">
        <v>12679.9</v>
      </c>
      <c r="D1982" s="27">
        <v>12470</v>
      </c>
      <c r="E1982">
        <f t="shared" si="60"/>
        <v>0.6000000000003638</v>
      </c>
      <c r="F1982" s="15">
        <f t="shared" si="61"/>
        <v>4.9140097765639386E-3</v>
      </c>
    </row>
    <row r="1983" spans="1:6" x14ac:dyDescent="0.3">
      <c r="A1983" s="19">
        <v>41389</v>
      </c>
      <c r="B1983" s="20">
        <v>12632.25</v>
      </c>
      <c r="C1983" s="20">
        <v>12755.8</v>
      </c>
      <c r="D1983" s="20">
        <v>12611.5</v>
      </c>
      <c r="E1983">
        <f t="shared" si="60"/>
        <v>123.54999999999927</v>
      </c>
      <c r="F1983" s="15">
        <f t="shared" si="61"/>
        <v>5.0868776808282142E-3</v>
      </c>
    </row>
    <row r="1984" spans="1:6" x14ac:dyDescent="0.3">
      <c r="A1984" s="26">
        <v>41387</v>
      </c>
      <c r="B1984" s="27">
        <v>12601.05</v>
      </c>
      <c r="C1984" s="27">
        <v>12605.7</v>
      </c>
      <c r="D1984" s="27">
        <v>12333</v>
      </c>
      <c r="E1984">
        <f t="shared" si="60"/>
        <v>4.6500000000014552</v>
      </c>
      <c r="F1984" s="15">
        <f t="shared" si="61"/>
        <v>1.3200837839154472E-2</v>
      </c>
    </row>
    <row r="1985" spans="1:6" x14ac:dyDescent="0.3">
      <c r="A1985" s="19">
        <v>41386</v>
      </c>
      <c r="B1985" s="20">
        <v>12317.4</v>
      </c>
      <c r="C1985" s="20">
        <v>12637.95</v>
      </c>
      <c r="D1985" s="20">
        <v>12317.4</v>
      </c>
      <c r="E1985">
        <f t="shared" si="60"/>
        <v>320.55000000000109</v>
      </c>
      <c r="F1985" s="15">
        <f t="shared" si="61"/>
        <v>3.0707705491680431E-2</v>
      </c>
    </row>
    <row r="1986" spans="1:6" x14ac:dyDescent="0.3">
      <c r="A1986" s="26">
        <v>41382</v>
      </c>
      <c r="B1986" s="27">
        <v>11902.55</v>
      </c>
      <c r="C1986" s="27">
        <v>12313</v>
      </c>
      <c r="D1986" s="27">
        <v>11891.95</v>
      </c>
      <c r="E1986">
        <f t="shared" ref="E1986:E2049" si="62">C1986-B1986</f>
        <v>410.45000000000073</v>
      </c>
      <c r="F1986" s="15">
        <f t="shared" si="61"/>
        <v>2.5074006054659655E-2</v>
      </c>
    </row>
    <row r="1987" spans="1:6" x14ac:dyDescent="0.3">
      <c r="A1987" s="19">
        <v>41381</v>
      </c>
      <c r="B1987" s="20">
        <v>11924.7</v>
      </c>
      <c r="C1987" s="20">
        <v>12112.25</v>
      </c>
      <c r="D1987" s="20">
        <v>11913.95</v>
      </c>
      <c r="E1987">
        <f t="shared" si="62"/>
        <v>187.54999999999927</v>
      </c>
      <c r="F1987" s="15">
        <f t="shared" ref="F1987:F2050" si="63">((SUM(E1987:E1988)/2)/B1988)</f>
        <v>2.5000217053455911E-2</v>
      </c>
    </row>
    <row r="1988" spans="1:6" x14ac:dyDescent="0.3">
      <c r="A1988" s="26">
        <v>41380</v>
      </c>
      <c r="B1988" s="27">
        <v>11517.9</v>
      </c>
      <c r="C1988" s="27">
        <v>11906.25</v>
      </c>
      <c r="D1988" s="27">
        <v>11515.3</v>
      </c>
      <c r="E1988">
        <f t="shared" si="62"/>
        <v>388.35000000000036</v>
      </c>
      <c r="F1988" s="15">
        <f t="shared" si="63"/>
        <v>2.9657640683397924E-2</v>
      </c>
    </row>
    <row r="1989" spans="1:6" x14ac:dyDescent="0.3">
      <c r="A1989" s="19">
        <v>41379</v>
      </c>
      <c r="B1989" s="20">
        <v>11357.95</v>
      </c>
      <c r="C1989" s="20">
        <v>11643.3</v>
      </c>
      <c r="D1989" s="20">
        <v>11334.75</v>
      </c>
      <c r="E1989">
        <f t="shared" si="62"/>
        <v>285.34999999999854</v>
      </c>
      <c r="F1989" s="15">
        <f t="shared" si="63"/>
        <v>2.1758762895770525E-2</v>
      </c>
    </row>
    <row r="1990" spans="1:6" x14ac:dyDescent="0.3">
      <c r="A1990" s="26">
        <v>41376</v>
      </c>
      <c r="B1990" s="27">
        <v>11239.15</v>
      </c>
      <c r="C1990" s="27">
        <v>11442.9</v>
      </c>
      <c r="D1990" s="27">
        <v>11236.05</v>
      </c>
      <c r="E1990">
        <f t="shared" si="62"/>
        <v>203.75</v>
      </c>
      <c r="F1990" s="15">
        <f t="shared" si="63"/>
        <v>1.4486876698899353E-2</v>
      </c>
    </row>
    <row r="1991" spans="1:6" x14ac:dyDescent="0.3">
      <c r="A1991" s="19">
        <v>41375</v>
      </c>
      <c r="B1991" s="20">
        <v>11220.5</v>
      </c>
      <c r="C1991" s="20">
        <v>11341.85</v>
      </c>
      <c r="D1991" s="20">
        <v>11154.05</v>
      </c>
      <c r="E1991">
        <f t="shared" si="62"/>
        <v>121.35000000000036</v>
      </c>
      <c r="F1991" s="15">
        <f t="shared" si="63"/>
        <v>1.1603667758153222E-2</v>
      </c>
    </row>
    <row r="1992" spans="1:6" x14ac:dyDescent="0.3">
      <c r="A1992" s="26">
        <v>41374</v>
      </c>
      <c r="B1992" s="27">
        <v>11009.45</v>
      </c>
      <c r="C1992" s="27">
        <v>11143.6</v>
      </c>
      <c r="D1992" s="27">
        <v>10888.75</v>
      </c>
      <c r="E1992">
        <f t="shared" si="62"/>
        <v>134.14999999999964</v>
      </c>
      <c r="F1992" s="15">
        <f t="shared" si="63"/>
        <v>1.1668079885980297E-2</v>
      </c>
    </row>
    <row r="1993" spans="1:6" x14ac:dyDescent="0.3">
      <c r="A1993" s="19">
        <v>41373</v>
      </c>
      <c r="B1993" s="20">
        <v>11085.8</v>
      </c>
      <c r="C1993" s="20">
        <v>11210.35</v>
      </c>
      <c r="D1993" s="20">
        <v>10897.15</v>
      </c>
      <c r="E1993">
        <f t="shared" si="62"/>
        <v>124.55000000000109</v>
      </c>
      <c r="F1993" s="15">
        <f t="shared" si="63"/>
        <v>8.2409025040968004E-3</v>
      </c>
    </row>
    <row r="1994" spans="1:6" x14ac:dyDescent="0.3">
      <c r="A1994" s="26">
        <v>41372</v>
      </c>
      <c r="B1994" s="27">
        <v>11075.85</v>
      </c>
      <c r="C1994" s="27">
        <v>11133.85</v>
      </c>
      <c r="D1994" s="27">
        <v>11002.1</v>
      </c>
      <c r="E1994">
        <f t="shared" si="62"/>
        <v>58</v>
      </c>
      <c r="F1994" s="15">
        <f t="shared" si="63"/>
        <v>4.7706191013610596E-3</v>
      </c>
    </row>
    <row r="1995" spans="1:6" x14ac:dyDescent="0.3">
      <c r="A1995" s="19">
        <v>41369</v>
      </c>
      <c r="B1995" s="20">
        <v>11120.15</v>
      </c>
      <c r="C1995" s="20">
        <v>11168.25</v>
      </c>
      <c r="D1995" s="20">
        <v>11021.4</v>
      </c>
      <c r="E1995">
        <f t="shared" si="62"/>
        <v>48.100000000000364</v>
      </c>
      <c r="F1995" s="15">
        <f t="shared" si="63"/>
        <v>2.6304788672263961E-3</v>
      </c>
    </row>
    <row r="1996" spans="1:6" x14ac:dyDescent="0.3">
      <c r="A1996" s="26">
        <v>41368</v>
      </c>
      <c r="B1996" s="27">
        <v>11243.2</v>
      </c>
      <c r="C1996" s="27">
        <v>11254.25</v>
      </c>
      <c r="D1996" s="27">
        <v>11105.1</v>
      </c>
      <c r="E1996">
        <f t="shared" si="62"/>
        <v>11.049999999999272</v>
      </c>
      <c r="F1996" s="15">
        <f t="shared" si="63"/>
        <v>3.8609367874747405E-3</v>
      </c>
    </row>
    <row r="1997" spans="1:6" x14ac:dyDescent="0.3">
      <c r="A1997" s="19">
        <v>41367</v>
      </c>
      <c r="B1997" s="20">
        <v>11512.75</v>
      </c>
      <c r="C1997" s="20">
        <v>11590.6</v>
      </c>
      <c r="D1997" s="20">
        <v>11283.4</v>
      </c>
      <c r="E1997">
        <f t="shared" si="62"/>
        <v>77.850000000000364</v>
      </c>
      <c r="F1997" s="15">
        <f t="shared" si="63"/>
        <v>8.5317364850382629E-3</v>
      </c>
    </row>
    <row r="1998" spans="1:6" x14ac:dyDescent="0.3">
      <c r="A1998" s="26">
        <v>41366</v>
      </c>
      <c r="B1998" s="27">
        <v>11430.85</v>
      </c>
      <c r="C1998" s="27">
        <v>11548.05</v>
      </c>
      <c r="D1998" s="27">
        <v>11361.15</v>
      </c>
      <c r="E1998">
        <f t="shared" si="62"/>
        <v>117.19999999999891</v>
      </c>
      <c r="F1998" s="15">
        <f t="shared" si="63"/>
        <v>7.1331893700804002E-3</v>
      </c>
    </row>
    <row r="1999" spans="1:6" x14ac:dyDescent="0.3">
      <c r="A1999" s="19">
        <v>41365</v>
      </c>
      <c r="B1999" s="20">
        <v>11414.95</v>
      </c>
      <c r="C1999" s="20">
        <v>11460.6</v>
      </c>
      <c r="D1999" s="20">
        <v>11330.85</v>
      </c>
      <c r="E1999">
        <f t="shared" si="62"/>
        <v>45.649999999999636</v>
      </c>
      <c r="F1999" s="15">
        <f t="shared" si="63"/>
        <v>1.2063240965416723E-2</v>
      </c>
    </row>
    <row r="2000" spans="1:6" x14ac:dyDescent="0.3">
      <c r="A2000" s="26">
        <v>41361</v>
      </c>
      <c r="B2000" s="27">
        <v>11188.95</v>
      </c>
      <c r="C2000" s="27">
        <v>11413.25</v>
      </c>
      <c r="D2000" s="27">
        <v>11080.05</v>
      </c>
      <c r="E2000">
        <f t="shared" si="62"/>
        <v>224.29999999999927</v>
      </c>
      <c r="F2000" s="15">
        <f t="shared" si="63"/>
        <v>1.6056237491359704E-2</v>
      </c>
    </row>
    <row r="2001" spans="1:6" x14ac:dyDescent="0.3">
      <c r="A2001" s="19">
        <v>41359</v>
      </c>
      <c r="B2001" s="20">
        <v>11067.35</v>
      </c>
      <c r="C2001" s="20">
        <v>11198.45</v>
      </c>
      <c r="D2001" s="20">
        <v>11048.4</v>
      </c>
      <c r="E2001">
        <f t="shared" si="62"/>
        <v>131.10000000000036</v>
      </c>
      <c r="F2001" s="15">
        <f t="shared" si="63"/>
        <v>7.790843441566467E-3</v>
      </c>
    </row>
    <row r="2002" spans="1:6" x14ac:dyDescent="0.3">
      <c r="A2002" s="26">
        <v>41358</v>
      </c>
      <c r="B2002" s="27">
        <v>11327.4</v>
      </c>
      <c r="C2002" s="27">
        <v>11372.8</v>
      </c>
      <c r="D2002" s="27">
        <v>11097.95</v>
      </c>
      <c r="E2002">
        <f t="shared" si="62"/>
        <v>45.399999999999636</v>
      </c>
      <c r="F2002" s="15">
        <f t="shared" si="63"/>
        <v>4.4854085646248987E-3</v>
      </c>
    </row>
    <row r="2003" spans="1:6" x14ac:dyDescent="0.3">
      <c r="A2003" s="19">
        <v>41355</v>
      </c>
      <c r="B2003" s="20">
        <v>11275.45</v>
      </c>
      <c r="C2003" s="20">
        <v>11331.2</v>
      </c>
      <c r="D2003" s="20">
        <v>11173.35</v>
      </c>
      <c r="E2003">
        <f t="shared" si="62"/>
        <v>55.75</v>
      </c>
      <c r="F2003" s="15">
        <f t="shared" si="63"/>
        <v>1.2502602862927733E-2</v>
      </c>
    </row>
    <row r="2004" spans="1:6" x14ac:dyDescent="0.3">
      <c r="A2004" s="26">
        <v>41354</v>
      </c>
      <c r="B2004" s="27">
        <v>11285.65</v>
      </c>
      <c r="C2004" s="27">
        <v>11512.1</v>
      </c>
      <c r="D2004" s="27">
        <v>11209.65</v>
      </c>
      <c r="E2004">
        <f t="shared" si="62"/>
        <v>226.45000000000073</v>
      </c>
      <c r="F2004" s="15">
        <f t="shared" si="63"/>
        <v>9.8526775613916335E-3</v>
      </c>
    </row>
    <row r="2005" spans="1:6" x14ac:dyDescent="0.3">
      <c r="A2005" s="19">
        <v>41353</v>
      </c>
      <c r="B2005" s="20">
        <v>11491.8</v>
      </c>
      <c r="C2005" s="20">
        <v>11491.8</v>
      </c>
      <c r="D2005" s="20">
        <v>11231.75</v>
      </c>
      <c r="E2005">
        <f t="shared" si="62"/>
        <v>0</v>
      </c>
      <c r="F2005" s="15">
        <f t="shared" si="63"/>
        <v>7.8627015479558124E-4</v>
      </c>
    </row>
    <row r="2006" spans="1:6" x14ac:dyDescent="0.3">
      <c r="A2006" s="26">
        <v>41352</v>
      </c>
      <c r="B2006" s="27">
        <v>11796.2</v>
      </c>
      <c r="C2006" s="27">
        <v>11814.75</v>
      </c>
      <c r="D2006" s="27">
        <v>11416.75</v>
      </c>
      <c r="E2006">
        <f t="shared" si="62"/>
        <v>18.549999999999272</v>
      </c>
      <c r="F2006" s="15">
        <f t="shared" si="63"/>
        <v>6.4044660019606627E-3</v>
      </c>
    </row>
    <row r="2007" spans="1:6" x14ac:dyDescent="0.3">
      <c r="A2007" s="19">
        <v>41351</v>
      </c>
      <c r="B2007" s="20">
        <v>11679.35</v>
      </c>
      <c r="C2007" s="20">
        <v>11810.4</v>
      </c>
      <c r="D2007" s="20">
        <v>11625.6</v>
      </c>
      <c r="E2007">
        <f t="shared" si="62"/>
        <v>131.04999999999927</v>
      </c>
      <c r="F2007" s="15">
        <f t="shared" si="63"/>
        <v>8.0704098891232166E-3</v>
      </c>
    </row>
    <row r="2008" spans="1:6" x14ac:dyDescent="0.3">
      <c r="A2008" s="26">
        <v>41348</v>
      </c>
      <c r="B2008" s="27">
        <v>11972.75</v>
      </c>
      <c r="C2008" s="27">
        <v>12034.95</v>
      </c>
      <c r="D2008" s="27">
        <v>11749.85</v>
      </c>
      <c r="E2008">
        <f t="shared" si="62"/>
        <v>62.200000000000728</v>
      </c>
      <c r="F2008" s="15">
        <f t="shared" si="63"/>
        <v>1.4793012499522157E-2</v>
      </c>
    </row>
    <row r="2009" spans="1:6" x14ac:dyDescent="0.3">
      <c r="A2009" s="19">
        <v>41347</v>
      </c>
      <c r="B2009" s="20">
        <v>11772.45</v>
      </c>
      <c r="C2009" s="20">
        <v>12058.55</v>
      </c>
      <c r="D2009" s="20">
        <v>11555.45</v>
      </c>
      <c r="E2009">
        <f t="shared" si="62"/>
        <v>286.09999999999854</v>
      </c>
      <c r="F2009" s="15">
        <f t="shared" si="63"/>
        <v>1.1931223440412633E-2</v>
      </c>
    </row>
    <row r="2010" spans="1:6" x14ac:dyDescent="0.3">
      <c r="A2010" s="26">
        <v>41346</v>
      </c>
      <c r="B2010" s="27">
        <v>11989.55</v>
      </c>
      <c r="C2010" s="27">
        <v>11989.55</v>
      </c>
      <c r="D2010" s="27">
        <v>11754.3</v>
      </c>
      <c r="E2010">
        <f t="shared" si="62"/>
        <v>0</v>
      </c>
      <c r="F2010" s="15">
        <f t="shared" si="63"/>
        <v>1.3497164772399643E-3</v>
      </c>
    </row>
    <row r="2011" spans="1:6" x14ac:dyDescent="0.3">
      <c r="A2011" s="19">
        <v>41345</v>
      </c>
      <c r="B2011" s="20">
        <v>12150.7</v>
      </c>
      <c r="C2011" s="20">
        <v>12183.5</v>
      </c>
      <c r="D2011" s="20">
        <v>11970.9</v>
      </c>
      <c r="E2011">
        <f t="shared" si="62"/>
        <v>32.799999999999272</v>
      </c>
      <c r="F2011" s="15">
        <f t="shared" si="63"/>
        <v>2.1519453422247084E-3</v>
      </c>
    </row>
    <row r="2012" spans="1:6" x14ac:dyDescent="0.3">
      <c r="A2012" s="26">
        <v>41344</v>
      </c>
      <c r="B2012" s="27">
        <v>12221.5</v>
      </c>
      <c r="C2012" s="27">
        <v>12241.3</v>
      </c>
      <c r="D2012" s="27">
        <v>12130.25</v>
      </c>
      <c r="E2012">
        <f t="shared" si="62"/>
        <v>19.799999999999272</v>
      </c>
      <c r="F2012" s="15">
        <f t="shared" si="63"/>
        <v>9.5950469655586221E-3</v>
      </c>
    </row>
    <row r="2013" spans="1:6" x14ac:dyDescent="0.3">
      <c r="A2013" s="19">
        <v>41341</v>
      </c>
      <c r="B2013" s="20">
        <v>12008.8</v>
      </c>
      <c r="C2013" s="20">
        <v>12219.45</v>
      </c>
      <c r="D2013" s="20">
        <v>12008.8</v>
      </c>
      <c r="E2013">
        <f t="shared" si="62"/>
        <v>210.65000000000146</v>
      </c>
      <c r="F2013" s="15">
        <f t="shared" si="63"/>
        <v>1.5694214317113628E-2</v>
      </c>
    </row>
    <row r="2014" spans="1:6" x14ac:dyDescent="0.3">
      <c r="A2014" s="26">
        <v>41340</v>
      </c>
      <c r="B2014" s="27">
        <v>11829.2</v>
      </c>
      <c r="C2014" s="27">
        <v>11989.85</v>
      </c>
      <c r="D2014" s="27">
        <v>11819.6</v>
      </c>
      <c r="E2014">
        <f t="shared" si="62"/>
        <v>160.64999999999964</v>
      </c>
      <c r="F2014" s="15">
        <f t="shared" si="63"/>
        <v>8.1392067590163042E-3</v>
      </c>
    </row>
    <row r="2015" spans="1:6" x14ac:dyDescent="0.3">
      <c r="A2015" s="19">
        <v>41339</v>
      </c>
      <c r="B2015" s="20">
        <v>11871.55</v>
      </c>
      <c r="C2015" s="20">
        <v>11904.15</v>
      </c>
      <c r="D2015" s="20">
        <v>11822.35</v>
      </c>
      <c r="E2015">
        <f t="shared" si="62"/>
        <v>32.600000000000364</v>
      </c>
      <c r="F2015" s="15">
        <f t="shared" si="63"/>
        <v>8.7543374446009715E-3</v>
      </c>
    </row>
    <row r="2016" spans="1:6" x14ac:dyDescent="0.3">
      <c r="A2016" s="26">
        <v>41338</v>
      </c>
      <c r="B2016" s="27">
        <v>11642.8</v>
      </c>
      <c r="C2016" s="27">
        <v>11814.05</v>
      </c>
      <c r="D2016" s="27">
        <v>11623.65</v>
      </c>
      <c r="E2016">
        <f t="shared" si="62"/>
        <v>171.25</v>
      </c>
      <c r="F2016" s="15">
        <f t="shared" si="63"/>
        <v>1.1217586883651475E-2</v>
      </c>
    </row>
    <row r="2017" spans="1:6" x14ac:dyDescent="0.3">
      <c r="A2017" s="19">
        <v>41337</v>
      </c>
      <c r="B2017" s="20">
        <v>11515.4</v>
      </c>
      <c r="C2017" s="20">
        <v>11602.5</v>
      </c>
      <c r="D2017" s="20">
        <v>11453.1</v>
      </c>
      <c r="E2017">
        <f t="shared" si="62"/>
        <v>87.100000000000364</v>
      </c>
      <c r="F2017" s="15">
        <f t="shared" si="63"/>
        <v>6.3556474653279219E-3</v>
      </c>
    </row>
    <row r="2018" spans="1:6" x14ac:dyDescent="0.3">
      <c r="A2018" s="26">
        <v>41334</v>
      </c>
      <c r="B2018" s="27">
        <v>11533.05</v>
      </c>
      <c r="C2018" s="27">
        <v>11592.55</v>
      </c>
      <c r="D2018" s="27">
        <v>11458.7</v>
      </c>
      <c r="E2018">
        <f t="shared" si="62"/>
        <v>59.5</v>
      </c>
      <c r="F2018" s="15">
        <f t="shared" si="63"/>
        <v>3.9123011576580628E-3</v>
      </c>
    </row>
    <row r="2019" spans="1:6" x14ac:dyDescent="0.3">
      <c r="A2019" s="19">
        <v>41333</v>
      </c>
      <c r="B2019" s="20">
        <v>12007</v>
      </c>
      <c r="C2019" s="20">
        <v>12041.45</v>
      </c>
      <c r="D2019" s="20">
        <v>11401.2</v>
      </c>
      <c r="E2019">
        <f t="shared" si="62"/>
        <v>34.450000000000728</v>
      </c>
      <c r="F2019" s="15">
        <f t="shared" si="63"/>
        <v>5.1797992038846536E-3</v>
      </c>
    </row>
    <row r="2020" spans="1:6" x14ac:dyDescent="0.3">
      <c r="A2020" s="26">
        <v>41332</v>
      </c>
      <c r="B2020" s="27">
        <v>11882.7</v>
      </c>
      <c r="C2020" s="27">
        <v>11971.35</v>
      </c>
      <c r="D2020" s="27">
        <v>11838.35</v>
      </c>
      <c r="E2020">
        <f t="shared" si="62"/>
        <v>88.649999999999636</v>
      </c>
      <c r="F2020" s="15">
        <f t="shared" si="63"/>
        <v>3.6952897040433363E-3</v>
      </c>
    </row>
    <row r="2021" spans="1:6" x14ac:dyDescent="0.3">
      <c r="A2021" s="19">
        <v>41331</v>
      </c>
      <c r="B2021" s="20">
        <v>11995</v>
      </c>
      <c r="C2021" s="20">
        <v>11995</v>
      </c>
      <c r="D2021" s="20">
        <v>11808.8</v>
      </c>
      <c r="E2021">
        <f t="shared" si="62"/>
        <v>0</v>
      </c>
      <c r="F2021" s="15">
        <f t="shared" si="63"/>
        <v>7.384518913031669E-4</v>
      </c>
    </row>
    <row r="2022" spans="1:6" x14ac:dyDescent="0.3">
      <c r="A2022" s="26">
        <v>41330</v>
      </c>
      <c r="B2022" s="27">
        <v>12119.95</v>
      </c>
      <c r="C2022" s="27">
        <v>12137.85</v>
      </c>
      <c r="D2022" s="27">
        <v>11961.5</v>
      </c>
      <c r="E2022">
        <f t="shared" si="62"/>
        <v>17.899999999999636</v>
      </c>
      <c r="F2022" s="15">
        <f t="shared" si="63"/>
        <v>5.5366587937859535E-3</v>
      </c>
    </row>
    <row r="2023" spans="1:6" x14ac:dyDescent="0.3">
      <c r="A2023" s="19">
        <v>41327</v>
      </c>
      <c r="B2023" s="20">
        <v>12024.4</v>
      </c>
      <c r="C2023" s="20">
        <v>12139.65</v>
      </c>
      <c r="D2023" s="20">
        <v>12024.4</v>
      </c>
      <c r="E2023">
        <f t="shared" si="62"/>
        <v>115.25</v>
      </c>
      <c r="F2023" s="15">
        <f t="shared" si="63"/>
        <v>4.9348726937044427E-3</v>
      </c>
    </row>
    <row r="2024" spans="1:6" x14ac:dyDescent="0.3">
      <c r="A2024" s="26">
        <v>41326</v>
      </c>
      <c r="B2024" s="27">
        <v>12295.15</v>
      </c>
      <c r="C2024" s="27">
        <v>12301.25</v>
      </c>
      <c r="D2024" s="27">
        <v>12036.45</v>
      </c>
      <c r="E2024">
        <f t="shared" si="62"/>
        <v>6.1000000000003638</v>
      </c>
      <c r="F2024" s="15">
        <f t="shared" si="63"/>
        <v>6.580848126866495E-4</v>
      </c>
    </row>
    <row r="2025" spans="1:6" x14ac:dyDescent="0.3">
      <c r="A2025" s="19">
        <v>41325</v>
      </c>
      <c r="B2025" s="20">
        <v>12460.4</v>
      </c>
      <c r="C2025" s="20">
        <v>12470.7</v>
      </c>
      <c r="D2025" s="20">
        <v>12351.7</v>
      </c>
      <c r="E2025">
        <f t="shared" si="62"/>
        <v>10.300000000001091</v>
      </c>
      <c r="F2025" s="15">
        <f t="shared" si="63"/>
        <v>3.6302748318492923E-3</v>
      </c>
    </row>
    <row r="2026" spans="1:6" x14ac:dyDescent="0.3">
      <c r="A2026" s="26">
        <v>41324</v>
      </c>
      <c r="B2026" s="27">
        <v>12347.55</v>
      </c>
      <c r="C2026" s="27">
        <v>12426.9</v>
      </c>
      <c r="D2026" s="27">
        <v>12303.7</v>
      </c>
      <c r="E2026">
        <f t="shared" si="62"/>
        <v>79.350000000000364</v>
      </c>
      <c r="F2026" s="15">
        <f t="shared" si="63"/>
        <v>5.108070913948058E-3</v>
      </c>
    </row>
    <row r="2027" spans="1:6" x14ac:dyDescent="0.3">
      <c r="A2027" s="19">
        <v>41323</v>
      </c>
      <c r="B2027" s="20">
        <v>12353</v>
      </c>
      <c r="C2027" s="20">
        <v>12399.85</v>
      </c>
      <c r="D2027" s="20">
        <v>12329.35</v>
      </c>
      <c r="E2027">
        <f t="shared" si="62"/>
        <v>46.850000000000364</v>
      </c>
      <c r="F2027" s="15">
        <f t="shared" si="63"/>
        <v>5.5171375193842319E-3</v>
      </c>
    </row>
    <row r="2028" spans="1:6" x14ac:dyDescent="0.3">
      <c r="A2028" s="26">
        <v>41320</v>
      </c>
      <c r="B2028" s="27">
        <v>12284.45</v>
      </c>
      <c r="C2028" s="27">
        <v>12373.15</v>
      </c>
      <c r="D2028" s="27">
        <v>12256.8</v>
      </c>
      <c r="E2028">
        <f t="shared" si="62"/>
        <v>88.699999999998909</v>
      </c>
      <c r="F2028" s="15">
        <f t="shared" si="63"/>
        <v>4.9211130061730347E-3</v>
      </c>
    </row>
    <row r="2029" spans="1:6" x14ac:dyDescent="0.3">
      <c r="A2029" s="19">
        <v>41319</v>
      </c>
      <c r="B2029" s="20">
        <v>12400.65</v>
      </c>
      <c r="C2029" s="20">
        <v>12434</v>
      </c>
      <c r="D2029" s="20">
        <v>12284.5</v>
      </c>
      <c r="E2029">
        <f t="shared" si="62"/>
        <v>33.350000000000364</v>
      </c>
      <c r="F2029" s="15">
        <f t="shared" si="63"/>
        <v>3.7967959629616362E-3</v>
      </c>
    </row>
    <row r="2030" spans="1:6" x14ac:dyDescent="0.3">
      <c r="A2030" s="26">
        <v>41318</v>
      </c>
      <c r="B2030" s="27">
        <v>12424.95</v>
      </c>
      <c r="C2030" s="27">
        <v>12485.95</v>
      </c>
      <c r="D2030" s="27">
        <v>12361.9</v>
      </c>
      <c r="E2030">
        <f t="shared" si="62"/>
        <v>61</v>
      </c>
      <c r="F2030" s="15">
        <f t="shared" si="63"/>
        <v>5.8955187569943255E-3</v>
      </c>
    </row>
    <row r="2031" spans="1:6" x14ac:dyDescent="0.3">
      <c r="A2031" s="19">
        <v>41317</v>
      </c>
      <c r="B2031" s="20">
        <v>12331.4</v>
      </c>
      <c r="C2031" s="20">
        <v>12415.8</v>
      </c>
      <c r="D2031" s="20">
        <v>12301.65</v>
      </c>
      <c r="E2031">
        <f t="shared" si="62"/>
        <v>84.399999999999636</v>
      </c>
      <c r="F2031" s="15">
        <f t="shared" si="63"/>
        <v>5.99279563509809E-3</v>
      </c>
    </row>
    <row r="2032" spans="1:6" x14ac:dyDescent="0.3">
      <c r="A2032" s="26">
        <v>41316</v>
      </c>
      <c r="B2032" s="27">
        <v>12298.1</v>
      </c>
      <c r="C2032" s="27">
        <v>12361.1</v>
      </c>
      <c r="D2032" s="27">
        <v>12273.65</v>
      </c>
      <c r="E2032">
        <f t="shared" si="62"/>
        <v>63</v>
      </c>
      <c r="F2032" s="15">
        <f t="shared" si="63"/>
        <v>4.5112203185200496E-3</v>
      </c>
    </row>
    <row r="2033" spans="1:6" x14ac:dyDescent="0.3">
      <c r="A2033" s="19">
        <v>41313</v>
      </c>
      <c r="B2033" s="20">
        <v>12341.45</v>
      </c>
      <c r="C2033" s="20">
        <v>12389.8</v>
      </c>
      <c r="D2033" s="20">
        <v>12245.95</v>
      </c>
      <c r="E2033">
        <f t="shared" si="62"/>
        <v>48.349999999998545</v>
      </c>
      <c r="F2033" s="15">
        <f t="shared" si="63"/>
        <v>6.0759749444331598E-3</v>
      </c>
    </row>
    <row r="2034" spans="1:6" x14ac:dyDescent="0.3">
      <c r="A2034" s="26">
        <v>41312</v>
      </c>
      <c r="B2034" s="27">
        <v>12372.5</v>
      </c>
      <c r="C2034" s="27">
        <v>12474.5</v>
      </c>
      <c r="D2034" s="27">
        <v>12305.45</v>
      </c>
      <c r="E2034">
        <f t="shared" si="62"/>
        <v>102</v>
      </c>
      <c r="F2034" s="15">
        <f t="shared" si="63"/>
        <v>4.0717262522554174E-3</v>
      </c>
    </row>
    <row r="2035" spans="1:6" x14ac:dyDescent="0.3">
      <c r="A2035" s="19">
        <v>41311</v>
      </c>
      <c r="B2035" s="20">
        <v>12525.4</v>
      </c>
      <c r="C2035" s="20">
        <v>12525.4</v>
      </c>
      <c r="D2035" s="20">
        <v>12396.8</v>
      </c>
      <c r="E2035">
        <f t="shared" si="62"/>
        <v>0</v>
      </c>
      <c r="F2035" s="15">
        <f t="shared" si="63"/>
        <v>3.0197683167758802E-3</v>
      </c>
    </row>
    <row r="2036" spans="1:6" x14ac:dyDescent="0.3">
      <c r="A2036" s="26">
        <v>41310</v>
      </c>
      <c r="B2036" s="27">
        <v>12426.45</v>
      </c>
      <c r="C2036" s="27">
        <v>12501.5</v>
      </c>
      <c r="D2036" s="27">
        <v>12415.15</v>
      </c>
      <c r="E2036">
        <f t="shared" si="62"/>
        <v>75.049999999999272</v>
      </c>
      <c r="F2036" s="15">
        <f t="shared" si="63"/>
        <v>5.589858456092874E-3</v>
      </c>
    </row>
    <row r="2037" spans="1:6" x14ac:dyDescent="0.3">
      <c r="A2037" s="19">
        <v>41309</v>
      </c>
      <c r="B2037" s="20">
        <v>12656.85</v>
      </c>
      <c r="C2037" s="20">
        <v>12723.3</v>
      </c>
      <c r="D2037" s="20">
        <v>12515.35</v>
      </c>
      <c r="E2037">
        <f t="shared" si="62"/>
        <v>66.449999999998909</v>
      </c>
      <c r="F2037" s="15">
        <f t="shared" si="63"/>
        <v>3.5813830979160503E-3</v>
      </c>
    </row>
    <row r="2038" spans="1:6" x14ac:dyDescent="0.3">
      <c r="A2038" s="26">
        <v>41306</v>
      </c>
      <c r="B2038" s="27">
        <v>12718.55</v>
      </c>
      <c r="C2038" s="27">
        <v>12743.2</v>
      </c>
      <c r="D2038" s="27">
        <v>12580.85</v>
      </c>
      <c r="E2038">
        <f t="shared" si="62"/>
        <v>24.650000000001455</v>
      </c>
      <c r="F2038" s="15">
        <f t="shared" si="63"/>
        <v>5.3310886644220836E-3</v>
      </c>
    </row>
    <row r="2039" spans="1:6" x14ac:dyDescent="0.3">
      <c r="A2039" s="19">
        <v>41305</v>
      </c>
      <c r="B2039" s="20">
        <v>12741.3</v>
      </c>
      <c r="C2039" s="20">
        <v>12852.5</v>
      </c>
      <c r="D2039" s="20">
        <v>12688.75</v>
      </c>
      <c r="E2039">
        <f t="shared" si="62"/>
        <v>111.20000000000073</v>
      </c>
      <c r="F2039" s="15">
        <f t="shared" si="63"/>
        <v>7.1345409785297355E-3</v>
      </c>
    </row>
    <row r="2040" spans="1:6" x14ac:dyDescent="0.3">
      <c r="A2040" s="26">
        <v>41304</v>
      </c>
      <c r="B2040" s="27">
        <v>12754.85</v>
      </c>
      <c r="C2040" s="27">
        <v>12825.65</v>
      </c>
      <c r="D2040" s="27">
        <v>12726.65</v>
      </c>
      <c r="E2040">
        <f t="shared" si="62"/>
        <v>70.799999999999272</v>
      </c>
      <c r="F2040" s="15">
        <f t="shared" si="63"/>
        <v>8.8660929055636838E-3</v>
      </c>
    </row>
    <row r="2041" spans="1:6" x14ac:dyDescent="0.3">
      <c r="A2041" s="19">
        <v>41303</v>
      </c>
      <c r="B2041" s="20">
        <v>12804.4</v>
      </c>
      <c r="C2041" s="20">
        <v>12960.65</v>
      </c>
      <c r="D2041" s="20">
        <v>12685.9</v>
      </c>
      <c r="E2041">
        <f t="shared" si="62"/>
        <v>156.25</v>
      </c>
      <c r="F2041" s="15">
        <f t="shared" si="63"/>
        <v>1.0723449133466607E-2</v>
      </c>
    </row>
    <row r="2042" spans="1:6" x14ac:dyDescent="0.3">
      <c r="A2042" s="26">
        <v>41302</v>
      </c>
      <c r="B2042" s="27">
        <v>12705.8</v>
      </c>
      <c r="C2042" s="27">
        <v>12822.05</v>
      </c>
      <c r="D2042" s="27">
        <v>12698.85</v>
      </c>
      <c r="E2042">
        <f t="shared" si="62"/>
        <v>116.25</v>
      </c>
      <c r="F2042" s="15">
        <f t="shared" si="63"/>
        <v>1.0269683560156938E-2</v>
      </c>
    </row>
    <row r="2043" spans="1:6" x14ac:dyDescent="0.3">
      <c r="A2043" s="19">
        <v>41299</v>
      </c>
      <c r="B2043" s="20">
        <v>12575.85</v>
      </c>
      <c r="C2043" s="20">
        <v>12717.9</v>
      </c>
      <c r="D2043" s="20">
        <v>12535.75</v>
      </c>
      <c r="E2043">
        <f t="shared" si="62"/>
        <v>142.04999999999927</v>
      </c>
      <c r="F2043" s="15">
        <f t="shared" si="63"/>
        <v>7.1468460012118901E-3</v>
      </c>
    </row>
    <row r="2044" spans="1:6" x14ac:dyDescent="0.3">
      <c r="A2044" s="26">
        <v>41298</v>
      </c>
      <c r="B2044" s="27">
        <v>12624.45</v>
      </c>
      <c r="C2044" s="27">
        <v>12662.85</v>
      </c>
      <c r="D2044" s="27">
        <v>12534.25</v>
      </c>
      <c r="E2044">
        <f t="shared" si="62"/>
        <v>38.399999999999636</v>
      </c>
      <c r="F2044" s="15">
        <f t="shared" si="63"/>
        <v>3.9215686274509951E-3</v>
      </c>
    </row>
    <row r="2045" spans="1:6" x14ac:dyDescent="0.3">
      <c r="A2045" s="19">
        <v>41297</v>
      </c>
      <c r="B2045" s="20">
        <v>12635.25</v>
      </c>
      <c r="C2045" s="20">
        <v>12695.95</v>
      </c>
      <c r="D2045" s="20">
        <v>12509.45</v>
      </c>
      <c r="E2045">
        <f t="shared" si="62"/>
        <v>60.700000000000728</v>
      </c>
      <c r="F2045" s="15">
        <f t="shared" si="63"/>
        <v>6.6948039619000119E-3</v>
      </c>
    </row>
    <row r="2046" spans="1:6" x14ac:dyDescent="0.3">
      <c r="A2046" s="26">
        <v>41296</v>
      </c>
      <c r="B2046" s="27">
        <v>12640.4</v>
      </c>
      <c r="C2046" s="27">
        <v>12748.95</v>
      </c>
      <c r="D2046" s="27">
        <v>12544.4</v>
      </c>
      <c r="E2046">
        <f t="shared" si="62"/>
        <v>108.55000000000109</v>
      </c>
      <c r="F2046" s="15">
        <f t="shared" si="63"/>
        <v>4.7700741441868092E-3</v>
      </c>
    </row>
    <row r="2047" spans="1:6" x14ac:dyDescent="0.3">
      <c r="A2047" s="19">
        <v>41295</v>
      </c>
      <c r="B2047" s="20">
        <v>12678</v>
      </c>
      <c r="C2047" s="20">
        <v>12690.4</v>
      </c>
      <c r="D2047" s="20">
        <v>12608.5</v>
      </c>
      <c r="E2047">
        <f t="shared" si="62"/>
        <v>12.399999999999636</v>
      </c>
      <c r="F2047" s="15">
        <f t="shared" si="63"/>
        <v>4.0431426173240534E-3</v>
      </c>
    </row>
    <row r="2048" spans="1:6" x14ac:dyDescent="0.3">
      <c r="A2048" s="26">
        <v>41292</v>
      </c>
      <c r="B2048" s="27">
        <v>12688.15</v>
      </c>
      <c r="C2048" s="27">
        <v>12778.35</v>
      </c>
      <c r="D2048" s="27">
        <v>12624.4</v>
      </c>
      <c r="E2048">
        <f t="shared" si="62"/>
        <v>90.200000000000728</v>
      </c>
      <c r="F2048" s="15">
        <f t="shared" si="63"/>
        <v>7.7703359148534844E-3</v>
      </c>
    </row>
    <row r="2049" spans="1:6" x14ac:dyDescent="0.3">
      <c r="A2049" s="19">
        <v>41291</v>
      </c>
      <c r="B2049" s="20">
        <v>12608.85</v>
      </c>
      <c r="C2049" s="20">
        <v>12714.6</v>
      </c>
      <c r="D2049" s="20">
        <v>12583.35</v>
      </c>
      <c r="E2049">
        <f t="shared" si="62"/>
        <v>105.75</v>
      </c>
      <c r="F2049" s="15">
        <f t="shared" si="63"/>
        <v>4.1192097349682924E-3</v>
      </c>
    </row>
    <row r="2050" spans="1:6" x14ac:dyDescent="0.3">
      <c r="A2050" s="26">
        <v>41290</v>
      </c>
      <c r="B2050" s="27">
        <v>12836.2</v>
      </c>
      <c r="C2050" s="27">
        <v>12836.2</v>
      </c>
      <c r="D2050" s="27">
        <v>12616.2</v>
      </c>
      <c r="E2050">
        <f t="shared" ref="E2050:E2113" si="64">C2050-B2050</f>
        <v>0</v>
      </c>
      <c r="F2050" s="15">
        <f t="shared" si="63"/>
        <v>5.5477008275533115E-3</v>
      </c>
    </row>
    <row r="2051" spans="1:6" x14ac:dyDescent="0.3">
      <c r="A2051" s="19">
        <v>41289</v>
      </c>
      <c r="B2051" s="20">
        <v>12766.55</v>
      </c>
      <c r="C2051" s="20">
        <v>12908.2</v>
      </c>
      <c r="D2051" s="20">
        <v>12718.4</v>
      </c>
      <c r="E2051">
        <f t="shared" si="64"/>
        <v>141.65000000000146</v>
      </c>
      <c r="F2051" s="15">
        <f t="shared" ref="F2051:F2114" si="65">((SUM(E2051:E2052)/2)/B2052)</f>
        <v>1.1604691789368706E-2</v>
      </c>
    </row>
    <row r="2052" spans="1:6" x14ac:dyDescent="0.3">
      <c r="A2052" s="26">
        <v>41288</v>
      </c>
      <c r="B2052" s="27">
        <v>12622.05</v>
      </c>
      <c r="C2052" s="27">
        <v>12773.35</v>
      </c>
      <c r="D2052" s="27">
        <v>12609.9</v>
      </c>
      <c r="E2052">
        <f t="shared" si="64"/>
        <v>151.30000000000109</v>
      </c>
      <c r="F2052" s="15">
        <f t="shared" si="65"/>
        <v>5.977034782913615E-3</v>
      </c>
    </row>
    <row r="2053" spans="1:6" x14ac:dyDescent="0.3">
      <c r="A2053" s="19">
        <v>41285</v>
      </c>
      <c r="B2053" s="20">
        <v>12832.45</v>
      </c>
      <c r="C2053" s="20">
        <v>12834.55</v>
      </c>
      <c r="D2053" s="20">
        <v>12582.65</v>
      </c>
      <c r="E2053">
        <f t="shared" si="64"/>
        <v>2.0999999999985448</v>
      </c>
      <c r="F2053" s="15">
        <f t="shared" si="65"/>
        <v>1.9432105046867114E-3</v>
      </c>
    </row>
    <row r="2054" spans="1:6" x14ac:dyDescent="0.3">
      <c r="A2054" s="26">
        <v>41284</v>
      </c>
      <c r="B2054" s="27">
        <v>12775.25</v>
      </c>
      <c r="C2054" s="27">
        <v>12822.8</v>
      </c>
      <c r="D2054" s="27">
        <v>12697.75</v>
      </c>
      <c r="E2054">
        <f t="shared" si="64"/>
        <v>47.549999999999272</v>
      </c>
      <c r="F2054" s="15">
        <f t="shared" si="65"/>
        <v>4.512982930432884E-3</v>
      </c>
    </row>
    <row r="2055" spans="1:6" x14ac:dyDescent="0.3">
      <c r="A2055" s="19">
        <v>41283</v>
      </c>
      <c r="B2055" s="20">
        <v>12724.4</v>
      </c>
      <c r="C2055" s="20">
        <v>12791.7</v>
      </c>
      <c r="D2055" s="20">
        <v>12687.95</v>
      </c>
      <c r="E2055">
        <f t="shared" si="64"/>
        <v>67.300000000001091</v>
      </c>
      <c r="F2055" s="15">
        <f t="shared" si="65"/>
        <v>4.6342251213210379E-3</v>
      </c>
    </row>
    <row r="2056" spans="1:6" x14ac:dyDescent="0.3">
      <c r="A2056" s="26">
        <v>41282</v>
      </c>
      <c r="B2056" s="27">
        <v>12693.6</v>
      </c>
      <c r="C2056" s="27">
        <v>12743.95</v>
      </c>
      <c r="D2056" s="27">
        <v>12632.35</v>
      </c>
      <c r="E2056">
        <f t="shared" si="64"/>
        <v>50.350000000000364</v>
      </c>
      <c r="F2056" s="15">
        <f t="shared" si="65"/>
        <v>1.9610592446319308E-3</v>
      </c>
    </row>
    <row r="2057" spans="1:6" x14ac:dyDescent="0.3">
      <c r="A2057" s="19">
        <v>41281</v>
      </c>
      <c r="B2057" s="20">
        <v>12837.45</v>
      </c>
      <c r="C2057" s="20">
        <v>12837.45</v>
      </c>
      <c r="D2057" s="20">
        <v>12682.8</v>
      </c>
      <c r="E2057">
        <f t="shared" si="64"/>
        <v>0</v>
      </c>
      <c r="F2057" s="15">
        <f t="shared" si="65"/>
        <v>1.0528540564236409E-3</v>
      </c>
    </row>
    <row r="2058" spans="1:6" x14ac:dyDescent="0.3">
      <c r="A2058" s="26">
        <v>41278</v>
      </c>
      <c r="B2058" s="27">
        <v>12774.8</v>
      </c>
      <c r="C2058" s="27">
        <v>12801.7</v>
      </c>
      <c r="D2058" s="27">
        <v>12684.65</v>
      </c>
      <c r="E2058">
        <f t="shared" si="64"/>
        <v>26.900000000001455</v>
      </c>
      <c r="F2058" s="15">
        <f t="shared" si="65"/>
        <v>1.4187382583819156E-3</v>
      </c>
    </row>
    <row r="2059" spans="1:6" x14ac:dyDescent="0.3">
      <c r="A2059" s="19">
        <v>41277</v>
      </c>
      <c r="B2059" s="20">
        <v>12828.3</v>
      </c>
      <c r="C2059" s="20">
        <v>12837.8</v>
      </c>
      <c r="D2059" s="20">
        <v>12722.45</v>
      </c>
      <c r="E2059">
        <f t="shared" si="64"/>
        <v>9.5</v>
      </c>
      <c r="F2059" s="15">
        <f t="shared" si="65"/>
        <v>2.8277060283868885E-3</v>
      </c>
    </row>
    <row r="2060" spans="1:6" x14ac:dyDescent="0.3">
      <c r="A2060" s="26">
        <v>41276</v>
      </c>
      <c r="B2060" s="27">
        <v>12748.85</v>
      </c>
      <c r="C2060" s="27">
        <v>12811.45</v>
      </c>
      <c r="D2060" s="27">
        <v>12748.85</v>
      </c>
      <c r="E2060">
        <f t="shared" si="64"/>
        <v>62.600000000000364</v>
      </c>
      <c r="F2060" s="15">
        <f t="shared" si="65"/>
        <v>7.0179562468376221E-3</v>
      </c>
    </row>
    <row r="2061" spans="1:6" x14ac:dyDescent="0.3">
      <c r="A2061" s="19">
        <v>41275</v>
      </c>
      <c r="B2061" s="20">
        <v>12549.95</v>
      </c>
      <c r="C2061" s="20">
        <v>12663.5</v>
      </c>
      <c r="D2061" s="20">
        <v>12547.15</v>
      </c>
      <c r="E2061">
        <f t="shared" si="64"/>
        <v>113.54999999999927</v>
      </c>
      <c r="F2061" s="15">
        <f t="shared" si="65"/>
        <v>7.3696942420747513E-3</v>
      </c>
    </row>
    <row r="2062" spans="1:6" x14ac:dyDescent="0.3">
      <c r="A2062" s="26">
        <v>41274</v>
      </c>
      <c r="B2062" s="27">
        <v>12442.85</v>
      </c>
      <c r="C2062" s="27">
        <v>12512.7</v>
      </c>
      <c r="D2062" s="27">
        <v>12427.7</v>
      </c>
      <c r="E2062">
        <f t="shared" si="64"/>
        <v>69.850000000000364</v>
      </c>
      <c r="F2062" s="15">
        <f t="shared" si="65"/>
        <v>2.7953082042395986E-3</v>
      </c>
    </row>
    <row r="2063" spans="1:6" x14ac:dyDescent="0.3">
      <c r="A2063" s="19">
        <v>41271</v>
      </c>
      <c r="B2063" s="20">
        <v>12494.15</v>
      </c>
      <c r="C2063" s="20">
        <v>12494.15</v>
      </c>
      <c r="D2063" s="20">
        <v>12394.15</v>
      </c>
      <c r="E2063">
        <f t="shared" si="64"/>
        <v>0</v>
      </c>
      <c r="F2063" s="15">
        <f t="shared" si="65"/>
        <v>2.9761785866949751E-4</v>
      </c>
    </row>
    <row r="2064" spans="1:6" x14ac:dyDescent="0.3">
      <c r="A2064" s="26">
        <v>41270</v>
      </c>
      <c r="B2064" s="27">
        <v>12516.05</v>
      </c>
      <c r="C2064" s="27">
        <v>12523.5</v>
      </c>
      <c r="D2064" s="27">
        <v>12436.65</v>
      </c>
      <c r="E2064">
        <f t="shared" si="64"/>
        <v>7.4500000000007276</v>
      </c>
      <c r="F2064" s="15">
        <f t="shared" si="65"/>
        <v>7.1334588368656797E-3</v>
      </c>
    </row>
    <row r="2065" spans="1:6" x14ac:dyDescent="0.3">
      <c r="A2065" s="19">
        <v>41269</v>
      </c>
      <c r="B2065" s="20">
        <v>12350.25</v>
      </c>
      <c r="C2065" s="20">
        <v>12519</v>
      </c>
      <c r="D2065" s="20">
        <v>12304.7</v>
      </c>
      <c r="E2065">
        <f t="shared" si="64"/>
        <v>168.75</v>
      </c>
      <c r="F2065" s="15">
        <f t="shared" si="65"/>
        <v>6.9213877554321519E-3</v>
      </c>
    </row>
    <row r="2066" spans="1:6" x14ac:dyDescent="0.3">
      <c r="A2066" s="26">
        <v>41267</v>
      </c>
      <c r="B2066" s="27">
        <v>12363.85</v>
      </c>
      <c r="C2066" s="27">
        <v>12366.25</v>
      </c>
      <c r="D2066" s="27">
        <v>12265.75</v>
      </c>
      <c r="E2066">
        <f t="shared" si="64"/>
        <v>2.3999999999996362</v>
      </c>
      <c r="F2066" s="15">
        <f t="shared" si="65"/>
        <v>4.4270581795936766E-4</v>
      </c>
    </row>
    <row r="2067" spans="1:6" x14ac:dyDescent="0.3">
      <c r="A2067" s="19">
        <v>41264</v>
      </c>
      <c r="B2067" s="20">
        <v>12423.6</v>
      </c>
      <c r="C2067" s="20">
        <v>12432.2</v>
      </c>
      <c r="D2067" s="20">
        <v>12288.9</v>
      </c>
      <c r="E2067">
        <f t="shared" si="64"/>
        <v>8.6000000000003638</v>
      </c>
      <c r="F2067" s="15">
        <f t="shared" si="65"/>
        <v>3.4359867674557573E-4</v>
      </c>
    </row>
    <row r="2068" spans="1:6" x14ac:dyDescent="0.3">
      <c r="A2068" s="26">
        <v>41263</v>
      </c>
      <c r="B2068" s="27">
        <v>12514.6</v>
      </c>
      <c r="C2068" s="27">
        <v>12514.6</v>
      </c>
      <c r="D2068" s="27">
        <v>12385.1</v>
      </c>
      <c r="E2068">
        <f t="shared" si="64"/>
        <v>0</v>
      </c>
      <c r="F2068" s="15">
        <f t="shared" si="65"/>
        <v>2.3014224069042816E-3</v>
      </c>
    </row>
    <row r="2069" spans="1:6" x14ac:dyDescent="0.3">
      <c r="A2069" s="19">
        <v>41262</v>
      </c>
      <c r="B2069" s="20">
        <v>12514</v>
      </c>
      <c r="C2069" s="20">
        <v>12571.6</v>
      </c>
      <c r="D2069" s="20">
        <v>12455.55</v>
      </c>
      <c r="E2069">
        <f t="shared" si="64"/>
        <v>57.600000000000364</v>
      </c>
      <c r="F2069" s="15">
        <f t="shared" si="65"/>
        <v>4.9997190041506804E-3</v>
      </c>
    </row>
    <row r="2070" spans="1:6" x14ac:dyDescent="0.3">
      <c r="A2070" s="26">
        <v>41261</v>
      </c>
      <c r="B2070" s="27">
        <v>12455.7</v>
      </c>
      <c r="C2070" s="27">
        <v>12522.65</v>
      </c>
      <c r="D2070" s="27">
        <v>12197.2</v>
      </c>
      <c r="E2070">
        <f t="shared" si="64"/>
        <v>66.949999999998909</v>
      </c>
      <c r="F2070" s="15">
        <f t="shared" si="65"/>
        <v>5.0610102671390794E-3</v>
      </c>
    </row>
    <row r="2071" spans="1:6" x14ac:dyDescent="0.3">
      <c r="A2071" s="19">
        <v>41260</v>
      </c>
      <c r="B2071" s="20">
        <v>12403.65</v>
      </c>
      <c r="C2071" s="20">
        <v>12462.25</v>
      </c>
      <c r="D2071" s="20">
        <v>12402.7</v>
      </c>
      <c r="E2071">
        <f t="shared" si="64"/>
        <v>58.600000000000364</v>
      </c>
      <c r="F2071" s="15">
        <f t="shared" si="65"/>
        <v>1.0561554634713945E-2</v>
      </c>
    </row>
    <row r="2072" spans="1:6" x14ac:dyDescent="0.3">
      <c r="A2072" s="26">
        <v>41257</v>
      </c>
      <c r="B2072" s="27">
        <v>12247.25</v>
      </c>
      <c r="C2072" s="27">
        <v>12447.35</v>
      </c>
      <c r="D2072" s="27">
        <v>12242.8</v>
      </c>
      <c r="E2072">
        <f t="shared" si="64"/>
        <v>200.10000000000036</v>
      </c>
      <c r="F2072" s="15">
        <f t="shared" si="65"/>
        <v>1.2223046278171583E-2</v>
      </c>
    </row>
    <row r="2073" spans="1:6" x14ac:dyDescent="0.3">
      <c r="A2073" s="19">
        <v>41256</v>
      </c>
      <c r="B2073" s="20">
        <v>12337.35</v>
      </c>
      <c r="C2073" s="20">
        <v>12438.85</v>
      </c>
      <c r="D2073" s="20">
        <v>12251.05</v>
      </c>
      <c r="E2073">
        <f t="shared" si="64"/>
        <v>101.5</v>
      </c>
      <c r="F2073" s="15">
        <f t="shared" si="65"/>
        <v>4.5395039879754066E-3</v>
      </c>
    </row>
    <row r="2074" spans="1:6" x14ac:dyDescent="0.3">
      <c r="A2074" s="26">
        <v>41255</v>
      </c>
      <c r="B2074" s="27">
        <v>12374.7</v>
      </c>
      <c r="C2074" s="27">
        <v>12385.55</v>
      </c>
      <c r="D2074" s="27">
        <v>12271.35</v>
      </c>
      <c r="E2074">
        <f t="shared" si="64"/>
        <v>10.849999999998545</v>
      </c>
      <c r="F2074" s="15">
        <f t="shared" si="65"/>
        <v>5.2661456886450722E-3</v>
      </c>
    </row>
    <row r="2075" spans="1:6" x14ac:dyDescent="0.3">
      <c r="A2075" s="19">
        <v>41254</v>
      </c>
      <c r="B2075" s="20">
        <v>12418.95</v>
      </c>
      <c r="C2075" s="20">
        <v>12538.9</v>
      </c>
      <c r="D2075" s="20">
        <v>12238</v>
      </c>
      <c r="E2075">
        <f t="shared" si="64"/>
        <v>119.94999999999891</v>
      </c>
      <c r="F2075" s="15">
        <f t="shared" si="65"/>
        <v>6.0460420032309734E-3</v>
      </c>
    </row>
    <row r="2076" spans="1:6" x14ac:dyDescent="0.3">
      <c r="A2076" s="26">
        <v>41253</v>
      </c>
      <c r="B2076" s="27">
        <v>12380</v>
      </c>
      <c r="C2076" s="27">
        <v>12409.75</v>
      </c>
      <c r="D2076" s="27">
        <v>12341.15</v>
      </c>
      <c r="E2076">
        <f t="shared" si="64"/>
        <v>29.75</v>
      </c>
      <c r="F2076" s="15">
        <f t="shared" si="65"/>
        <v>1.8134548722557745E-3</v>
      </c>
    </row>
    <row r="2077" spans="1:6" x14ac:dyDescent="0.3">
      <c r="A2077" s="19">
        <v>41250</v>
      </c>
      <c r="B2077" s="20">
        <v>12462.4</v>
      </c>
      <c r="C2077" s="20">
        <v>12477.85</v>
      </c>
      <c r="D2077" s="20">
        <v>12305.65</v>
      </c>
      <c r="E2077">
        <f t="shared" si="64"/>
        <v>15.450000000000728</v>
      </c>
      <c r="F2077" s="15">
        <f t="shared" si="65"/>
        <v>5.57113206860142E-3</v>
      </c>
    </row>
    <row r="2078" spans="1:6" x14ac:dyDescent="0.3">
      <c r="A2078" s="26">
        <v>41249</v>
      </c>
      <c r="B2078" s="27">
        <v>12358.35</v>
      </c>
      <c r="C2078" s="27">
        <v>12480.6</v>
      </c>
      <c r="D2078" s="27">
        <v>12142.6</v>
      </c>
      <c r="E2078">
        <f t="shared" si="64"/>
        <v>122.25</v>
      </c>
      <c r="F2078" s="15">
        <f t="shared" si="65"/>
        <v>8.0141493442039934E-3</v>
      </c>
    </row>
    <row r="2079" spans="1:6" x14ac:dyDescent="0.3">
      <c r="A2079" s="19">
        <v>41248</v>
      </c>
      <c r="B2079" s="20">
        <v>12240.85</v>
      </c>
      <c r="C2079" s="20">
        <v>12314.8</v>
      </c>
      <c r="D2079" s="20">
        <v>12219.3</v>
      </c>
      <c r="E2079">
        <f t="shared" si="64"/>
        <v>73.949999999998909</v>
      </c>
      <c r="F2079" s="15">
        <f t="shared" si="65"/>
        <v>8.1329722354302747E-3</v>
      </c>
    </row>
    <row r="2080" spans="1:6" x14ac:dyDescent="0.3">
      <c r="A2080" s="26">
        <v>41247</v>
      </c>
      <c r="B2080" s="27">
        <v>12092.75</v>
      </c>
      <c r="C2080" s="27">
        <v>12215.5</v>
      </c>
      <c r="D2080" s="27">
        <v>12075.9</v>
      </c>
      <c r="E2080">
        <f t="shared" si="64"/>
        <v>122.75</v>
      </c>
      <c r="F2080" s="15">
        <f t="shared" si="65"/>
        <v>6.6712846139890519E-3</v>
      </c>
    </row>
    <row r="2081" spans="1:6" x14ac:dyDescent="0.3">
      <c r="A2081" s="19">
        <v>41246</v>
      </c>
      <c r="B2081" s="20">
        <v>12126.6</v>
      </c>
      <c r="C2081" s="20">
        <v>12165.65</v>
      </c>
      <c r="D2081" s="20">
        <v>12053.45</v>
      </c>
      <c r="E2081">
        <f t="shared" si="64"/>
        <v>39.049999999999272</v>
      </c>
      <c r="F2081" s="15">
        <f t="shared" si="65"/>
        <v>5.4541466826124978E-3</v>
      </c>
    </row>
    <row r="2082" spans="1:6" x14ac:dyDescent="0.3">
      <c r="A2082" s="26">
        <v>41243</v>
      </c>
      <c r="B2082" s="27">
        <v>12082.55</v>
      </c>
      <c r="C2082" s="27">
        <v>12175.3</v>
      </c>
      <c r="D2082" s="27">
        <v>12001.15</v>
      </c>
      <c r="E2082">
        <f t="shared" si="64"/>
        <v>92.75</v>
      </c>
      <c r="F2082" s="15">
        <f t="shared" si="65"/>
        <v>1.7991526364793411E-2</v>
      </c>
    </row>
    <row r="2083" spans="1:6" x14ac:dyDescent="0.3">
      <c r="A2083" s="19">
        <v>41242</v>
      </c>
      <c r="B2083" s="20">
        <v>11706.9</v>
      </c>
      <c r="C2083" s="20">
        <v>12035.4</v>
      </c>
      <c r="D2083" s="20">
        <v>11703.25</v>
      </c>
      <c r="E2083">
        <f t="shared" si="64"/>
        <v>328.5</v>
      </c>
      <c r="F2083" s="15">
        <f t="shared" si="65"/>
        <v>2.1291579002277791E-2</v>
      </c>
    </row>
    <row r="2084" spans="1:6" x14ac:dyDescent="0.3">
      <c r="A2084" s="26">
        <v>41240</v>
      </c>
      <c r="B2084" s="27">
        <v>11502.2</v>
      </c>
      <c r="C2084" s="27">
        <v>11663.5</v>
      </c>
      <c r="D2084" s="27">
        <v>11502.2</v>
      </c>
      <c r="E2084">
        <f t="shared" si="64"/>
        <v>161.29999999999927</v>
      </c>
      <c r="F2084" s="15">
        <f t="shared" si="65"/>
        <v>6.9922491373480286E-3</v>
      </c>
    </row>
    <row r="2085" spans="1:6" x14ac:dyDescent="0.3">
      <c r="A2085" s="19">
        <v>41239</v>
      </c>
      <c r="B2085" s="20">
        <v>11534.2</v>
      </c>
      <c r="C2085" s="20">
        <v>11534.2</v>
      </c>
      <c r="D2085" s="20">
        <v>11411.1</v>
      </c>
      <c r="E2085">
        <f t="shared" si="64"/>
        <v>0</v>
      </c>
      <c r="F2085" s="15">
        <f t="shared" si="65"/>
        <v>3.6393255116716792E-4</v>
      </c>
    </row>
    <row r="2086" spans="1:6" x14ac:dyDescent="0.3">
      <c r="A2086" s="26">
        <v>41236</v>
      </c>
      <c r="B2086" s="27">
        <v>11540.6</v>
      </c>
      <c r="C2086" s="27">
        <v>11549</v>
      </c>
      <c r="D2086" s="27">
        <v>11392</v>
      </c>
      <c r="E2086">
        <f t="shared" si="64"/>
        <v>8.3999999999996362</v>
      </c>
      <c r="F2086" s="15">
        <f t="shared" si="65"/>
        <v>3.5616903025479625E-3</v>
      </c>
    </row>
    <row r="2087" spans="1:6" x14ac:dyDescent="0.3">
      <c r="A2087" s="19">
        <v>41235</v>
      </c>
      <c r="B2087" s="20">
        <v>11497.35</v>
      </c>
      <c r="C2087" s="20">
        <v>11570.85</v>
      </c>
      <c r="D2087" s="20">
        <v>11495.05</v>
      </c>
      <c r="E2087">
        <f t="shared" si="64"/>
        <v>73.5</v>
      </c>
      <c r="F2087" s="15">
        <f t="shared" si="65"/>
        <v>8.7494054015961505E-3</v>
      </c>
    </row>
    <row r="2088" spans="1:6" x14ac:dyDescent="0.3">
      <c r="A2088" s="26">
        <v>41234</v>
      </c>
      <c r="B2088" s="27">
        <v>11352.2</v>
      </c>
      <c r="C2088" s="27">
        <v>11477.35</v>
      </c>
      <c r="D2088" s="27">
        <v>11303.75</v>
      </c>
      <c r="E2088">
        <f t="shared" si="64"/>
        <v>125.14999999999964</v>
      </c>
      <c r="F2088" s="15">
        <f t="shared" si="65"/>
        <v>7.0775763916668425E-3</v>
      </c>
    </row>
    <row r="2089" spans="1:6" x14ac:dyDescent="0.3">
      <c r="A2089" s="19">
        <v>41233</v>
      </c>
      <c r="B2089" s="20">
        <v>11373.95</v>
      </c>
      <c r="C2089" s="20">
        <v>11409.8</v>
      </c>
      <c r="D2089" s="20">
        <v>11269.7</v>
      </c>
      <c r="E2089">
        <f t="shared" si="64"/>
        <v>35.849999999998545</v>
      </c>
      <c r="F2089" s="15">
        <f t="shared" si="65"/>
        <v>3.1496167121439394E-3</v>
      </c>
    </row>
    <row r="2090" spans="1:6" x14ac:dyDescent="0.3">
      <c r="A2090" s="26">
        <v>41232</v>
      </c>
      <c r="B2090" s="27">
        <v>11342.65</v>
      </c>
      <c r="C2090" s="27">
        <v>11378.25</v>
      </c>
      <c r="D2090" s="27">
        <v>11256.4</v>
      </c>
      <c r="E2090">
        <f t="shared" si="64"/>
        <v>35.600000000000364</v>
      </c>
      <c r="F2090" s="15">
        <f t="shared" si="65"/>
        <v>3.7083625316103406E-3</v>
      </c>
    </row>
    <row r="2091" spans="1:6" x14ac:dyDescent="0.3">
      <c r="A2091" s="19">
        <v>41229</v>
      </c>
      <c r="B2091" s="20">
        <v>11487.55</v>
      </c>
      <c r="C2091" s="20">
        <v>11537.15</v>
      </c>
      <c r="D2091" s="20">
        <v>11306.05</v>
      </c>
      <c r="E2091">
        <f t="shared" si="64"/>
        <v>49.600000000000364</v>
      </c>
      <c r="F2091" s="15">
        <f t="shared" si="65"/>
        <v>3.774003532554315E-3</v>
      </c>
    </row>
    <row r="2092" spans="1:6" x14ac:dyDescent="0.3">
      <c r="A2092" s="26">
        <v>41228</v>
      </c>
      <c r="B2092" s="27">
        <v>11493.1</v>
      </c>
      <c r="C2092" s="27">
        <v>11530.25</v>
      </c>
      <c r="D2092" s="27">
        <v>11419.05</v>
      </c>
      <c r="E2092">
        <f t="shared" si="64"/>
        <v>37.149999999999636</v>
      </c>
      <c r="F2092" s="15">
        <f t="shared" si="65"/>
        <v>2.1622228168455011E-3</v>
      </c>
    </row>
    <row r="2093" spans="1:6" x14ac:dyDescent="0.3">
      <c r="A2093" s="19">
        <v>41226</v>
      </c>
      <c r="B2093" s="20">
        <v>11585.3</v>
      </c>
      <c r="C2093" s="20">
        <v>11598.25</v>
      </c>
      <c r="D2093" s="20">
        <v>11513.4</v>
      </c>
      <c r="E2093">
        <f t="shared" si="64"/>
        <v>12.950000000000728</v>
      </c>
      <c r="F2093" s="15">
        <f t="shared" si="65"/>
        <v>5.8168887805642201E-3</v>
      </c>
    </row>
    <row r="2094" spans="1:6" x14ac:dyDescent="0.3">
      <c r="A2094" s="26">
        <v>41225</v>
      </c>
      <c r="B2094" s="27">
        <v>11488.1</v>
      </c>
      <c r="C2094" s="27">
        <v>11608.8</v>
      </c>
      <c r="D2094" s="27">
        <v>11462.3</v>
      </c>
      <c r="E2094">
        <f t="shared" si="64"/>
        <v>120.69999999999891</v>
      </c>
      <c r="F2094" s="15">
        <f t="shared" si="65"/>
        <v>7.571842050857939E-3</v>
      </c>
    </row>
    <row r="2095" spans="1:6" x14ac:dyDescent="0.3">
      <c r="A2095" s="19">
        <v>41222</v>
      </c>
      <c r="B2095" s="20">
        <v>11608.8</v>
      </c>
      <c r="C2095" s="20">
        <v>11663.9</v>
      </c>
      <c r="D2095" s="20">
        <v>11427.2</v>
      </c>
      <c r="E2095">
        <f t="shared" si="64"/>
        <v>55.100000000000364</v>
      </c>
      <c r="F2095" s="15">
        <f t="shared" si="65"/>
        <v>5.6957016265401844E-3</v>
      </c>
    </row>
    <row r="2096" spans="1:6" x14ac:dyDescent="0.3">
      <c r="A2096" s="26">
        <v>41221</v>
      </c>
      <c r="B2096" s="27">
        <v>11561.35</v>
      </c>
      <c r="C2096" s="27">
        <v>11637.95</v>
      </c>
      <c r="D2096" s="27">
        <v>11533.3</v>
      </c>
      <c r="E2096">
        <f t="shared" si="64"/>
        <v>76.600000000000364</v>
      </c>
      <c r="F2096" s="15">
        <f t="shared" si="65"/>
        <v>1.0842027309696127E-2</v>
      </c>
    </row>
    <row r="2097" spans="1:6" x14ac:dyDescent="0.3">
      <c r="A2097" s="19">
        <v>41220</v>
      </c>
      <c r="B2097" s="20">
        <v>11545.35</v>
      </c>
      <c r="C2097" s="20">
        <v>11719.1</v>
      </c>
      <c r="D2097" s="20">
        <v>11519.6</v>
      </c>
      <c r="E2097">
        <f t="shared" si="64"/>
        <v>173.75</v>
      </c>
      <c r="F2097" s="15">
        <f t="shared" si="65"/>
        <v>1.3749185111940461E-2</v>
      </c>
    </row>
    <row r="2098" spans="1:6" x14ac:dyDescent="0.3">
      <c r="A2098" s="26">
        <v>41219</v>
      </c>
      <c r="B2098" s="27">
        <v>11427.95</v>
      </c>
      <c r="C2098" s="27">
        <v>11568.45</v>
      </c>
      <c r="D2098" s="27">
        <v>11427.95</v>
      </c>
      <c r="E2098">
        <f t="shared" si="64"/>
        <v>140.5</v>
      </c>
      <c r="F2098" s="15">
        <f t="shared" si="65"/>
        <v>7.8648348865035123E-3</v>
      </c>
    </row>
    <row r="2099" spans="1:6" x14ac:dyDescent="0.3">
      <c r="A2099" s="19">
        <v>41218</v>
      </c>
      <c r="B2099" s="20">
        <v>11449.7</v>
      </c>
      <c r="C2099" s="20">
        <v>11489.3</v>
      </c>
      <c r="D2099" s="20">
        <v>11401.3</v>
      </c>
      <c r="E2099">
        <f t="shared" si="64"/>
        <v>39.599999999998545</v>
      </c>
      <c r="F2099" s="15">
        <f t="shared" si="65"/>
        <v>2.9037652884333284E-3</v>
      </c>
    </row>
    <row r="2100" spans="1:6" x14ac:dyDescent="0.3">
      <c r="A2100" s="26">
        <v>41215</v>
      </c>
      <c r="B2100" s="27">
        <v>11450.65</v>
      </c>
      <c r="C2100" s="27">
        <v>11477.55</v>
      </c>
      <c r="D2100" s="27">
        <v>11394.15</v>
      </c>
      <c r="E2100">
        <f t="shared" si="64"/>
        <v>26.899999999999636</v>
      </c>
      <c r="F2100" s="15">
        <f t="shared" si="65"/>
        <v>4.872853148715185E-3</v>
      </c>
    </row>
    <row r="2101" spans="1:6" x14ac:dyDescent="0.3">
      <c r="A2101" s="19">
        <v>41214</v>
      </c>
      <c r="B2101" s="20">
        <v>11266.5</v>
      </c>
      <c r="C2101" s="20">
        <v>11349.4</v>
      </c>
      <c r="D2101" s="20">
        <v>11230.2</v>
      </c>
      <c r="E2101">
        <f t="shared" si="64"/>
        <v>82.899999999999636</v>
      </c>
      <c r="F2101" s="15">
        <f t="shared" si="65"/>
        <v>7.4944555754375922E-3</v>
      </c>
    </row>
    <row r="2102" spans="1:6" x14ac:dyDescent="0.3">
      <c r="A2102" s="26">
        <v>41213</v>
      </c>
      <c r="B2102" s="27">
        <v>11204.95</v>
      </c>
      <c r="C2102" s="27">
        <v>11290</v>
      </c>
      <c r="D2102" s="27">
        <v>11125.2</v>
      </c>
      <c r="E2102">
        <f t="shared" si="64"/>
        <v>85.049999999999272</v>
      </c>
      <c r="F2102" s="15">
        <f t="shared" si="65"/>
        <v>9.5010115808566078E-3</v>
      </c>
    </row>
    <row r="2103" spans="1:6" x14ac:dyDescent="0.3">
      <c r="A2103" s="19">
        <v>41212</v>
      </c>
      <c r="B2103" s="20">
        <v>11467.2</v>
      </c>
      <c r="C2103" s="20">
        <v>11600.05</v>
      </c>
      <c r="D2103" s="20">
        <v>11173.8</v>
      </c>
      <c r="E2103">
        <f t="shared" si="64"/>
        <v>132.84999999999854</v>
      </c>
      <c r="F2103" s="15">
        <f t="shared" si="65"/>
        <v>9.2187024725154405E-3</v>
      </c>
    </row>
    <row r="2104" spans="1:6" x14ac:dyDescent="0.3">
      <c r="A2104" s="26">
        <v>41211</v>
      </c>
      <c r="B2104" s="27">
        <v>11506.5</v>
      </c>
      <c r="C2104" s="27">
        <v>11585.8</v>
      </c>
      <c r="D2104" s="27">
        <v>11431.95</v>
      </c>
      <c r="E2104">
        <f t="shared" si="64"/>
        <v>79.299999999999272</v>
      </c>
      <c r="F2104" s="15">
        <f t="shared" si="65"/>
        <v>5.5997616755246336E-3</v>
      </c>
    </row>
    <row r="2105" spans="1:6" x14ac:dyDescent="0.3">
      <c r="A2105" s="19">
        <v>41208</v>
      </c>
      <c r="B2105" s="20">
        <v>11580.85</v>
      </c>
      <c r="C2105" s="20">
        <v>11631.25</v>
      </c>
      <c r="D2105" s="20">
        <v>11468.25</v>
      </c>
      <c r="E2105">
        <f t="shared" si="64"/>
        <v>50.399999999999636</v>
      </c>
      <c r="F2105" s="15">
        <f t="shared" si="65"/>
        <v>6.5628167696213068E-3</v>
      </c>
    </row>
    <row r="2106" spans="1:6" x14ac:dyDescent="0.3">
      <c r="A2106" s="26">
        <v>41207</v>
      </c>
      <c r="B2106" s="27">
        <v>11542.3</v>
      </c>
      <c r="C2106" s="27">
        <v>11643.4</v>
      </c>
      <c r="D2106" s="27">
        <v>11542.3</v>
      </c>
      <c r="E2106">
        <f t="shared" si="64"/>
        <v>101.10000000000036</v>
      </c>
      <c r="F2106" s="15">
        <f t="shared" si="65"/>
        <v>6.5527581037067833E-3</v>
      </c>
    </row>
    <row r="2107" spans="1:6" x14ac:dyDescent="0.3">
      <c r="A2107" s="19">
        <v>41205</v>
      </c>
      <c r="B2107" s="20">
        <v>11605.8</v>
      </c>
      <c r="C2107" s="20">
        <v>11656.8</v>
      </c>
      <c r="D2107" s="20">
        <v>11534.55</v>
      </c>
      <c r="E2107">
        <f t="shared" si="64"/>
        <v>51</v>
      </c>
      <c r="F2107" s="15">
        <f t="shared" si="65"/>
        <v>1.0862713511525885E-2</v>
      </c>
    </row>
    <row r="2108" spans="1:6" x14ac:dyDescent="0.3">
      <c r="A2108" s="26">
        <v>41204</v>
      </c>
      <c r="B2108" s="27">
        <v>11422.1</v>
      </c>
      <c r="C2108" s="27">
        <v>11619.25</v>
      </c>
      <c r="D2108" s="27">
        <v>11419.4</v>
      </c>
      <c r="E2108">
        <f t="shared" si="64"/>
        <v>197.14999999999964</v>
      </c>
      <c r="F2108" s="15">
        <f t="shared" si="65"/>
        <v>1.1428583808892414E-2</v>
      </c>
    </row>
    <row r="2109" spans="1:6" x14ac:dyDescent="0.3">
      <c r="A2109" s="19">
        <v>41201</v>
      </c>
      <c r="B2109" s="20">
        <v>11539.05</v>
      </c>
      <c r="C2109" s="20">
        <v>11605.65</v>
      </c>
      <c r="D2109" s="20">
        <v>11424.25</v>
      </c>
      <c r="E2109">
        <f t="shared" si="64"/>
        <v>66.600000000000364</v>
      </c>
      <c r="F2109" s="15">
        <f t="shared" si="65"/>
        <v>1.1166927484011239E-2</v>
      </c>
    </row>
    <row r="2110" spans="1:6" x14ac:dyDescent="0.3">
      <c r="A2110" s="26">
        <v>41200</v>
      </c>
      <c r="B2110" s="27">
        <v>11406.45</v>
      </c>
      <c r="C2110" s="27">
        <v>11594.6</v>
      </c>
      <c r="D2110" s="27">
        <v>11364.2</v>
      </c>
      <c r="E2110">
        <f t="shared" si="64"/>
        <v>188.14999999999964</v>
      </c>
      <c r="F2110" s="15">
        <f t="shared" si="65"/>
        <v>8.6055127834563944E-3</v>
      </c>
    </row>
    <row r="2111" spans="1:6" x14ac:dyDescent="0.3">
      <c r="A2111" s="19">
        <v>41199</v>
      </c>
      <c r="B2111" s="20">
        <v>11417.1</v>
      </c>
      <c r="C2111" s="20">
        <v>11425.45</v>
      </c>
      <c r="D2111" s="20">
        <v>11302.9</v>
      </c>
      <c r="E2111">
        <f t="shared" si="64"/>
        <v>8.3500000000003638</v>
      </c>
      <c r="F2111" s="15">
        <f t="shared" si="65"/>
        <v>9.2862424426951257E-4</v>
      </c>
    </row>
    <row r="2112" spans="1:6" x14ac:dyDescent="0.3">
      <c r="A2112" s="26">
        <v>41198</v>
      </c>
      <c r="B2112" s="27">
        <v>11495.5</v>
      </c>
      <c r="C2112" s="27">
        <v>11508.5</v>
      </c>
      <c r="D2112" s="27">
        <v>11328.25</v>
      </c>
      <c r="E2112">
        <f t="shared" si="64"/>
        <v>13</v>
      </c>
      <c r="F2112" s="15">
        <f t="shared" si="65"/>
        <v>3.0751818349315451E-3</v>
      </c>
    </row>
    <row r="2113" spans="1:6" x14ac:dyDescent="0.3">
      <c r="A2113" s="19">
        <v>41197</v>
      </c>
      <c r="B2113" s="20">
        <v>11397.7</v>
      </c>
      <c r="C2113" s="20">
        <v>11454.8</v>
      </c>
      <c r="D2113" s="20">
        <v>11288.4</v>
      </c>
      <c r="E2113">
        <f t="shared" si="64"/>
        <v>57.099999999998545</v>
      </c>
      <c r="F2113" s="15">
        <f t="shared" si="65"/>
        <v>5.01560701705426E-3</v>
      </c>
    </row>
    <row r="2114" spans="1:6" x14ac:dyDescent="0.3">
      <c r="A2114" s="26">
        <v>41194</v>
      </c>
      <c r="B2114" s="27">
        <v>11469.2</v>
      </c>
      <c r="C2114" s="27">
        <v>11527.15</v>
      </c>
      <c r="D2114" s="27">
        <v>11372.1</v>
      </c>
      <c r="E2114">
        <f t="shared" ref="E2114:E2177" si="66">C2114-B2114</f>
        <v>57.949999999998909</v>
      </c>
      <c r="F2114" s="15">
        <f t="shared" si="65"/>
        <v>8.8223098571668032E-3</v>
      </c>
    </row>
    <row r="2115" spans="1:6" x14ac:dyDescent="0.3">
      <c r="A2115" s="19">
        <v>41193</v>
      </c>
      <c r="B2115" s="20">
        <v>11334.9</v>
      </c>
      <c r="C2115" s="20">
        <v>11476.95</v>
      </c>
      <c r="D2115" s="20">
        <v>11244.7</v>
      </c>
      <c r="E2115">
        <f t="shared" si="66"/>
        <v>142.05000000000109</v>
      </c>
      <c r="F2115" s="15">
        <f t="shared" ref="F2115:F2178" si="67">((SUM(E2115:E2116)/2)/B2116)</f>
        <v>6.2410755475495305E-3</v>
      </c>
    </row>
    <row r="2116" spans="1:6" x14ac:dyDescent="0.3">
      <c r="A2116" s="26">
        <v>41192</v>
      </c>
      <c r="B2116" s="27">
        <v>11380.25</v>
      </c>
      <c r="C2116" s="27">
        <v>11380.25</v>
      </c>
      <c r="D2116" s="27">
        <v>11271.15</v>
      </c>
      <c r="E2116">
        <f t="shared" si="66"/>
        <v>0</v>
      </c>
      <c r="F2116" s="15">
        <f t="shared" si="67"/>
        <v>3.7403596163509806E-3</v>
      </c>
    </row>
    <row r="2117" spans="1:6" x14ac:dyDescent="0.3">
      <c r="A2117" s="19">
        <v>41191</v>
      </c>
      <c r="B2117" s="20">
        <v>11442.75</v>
      </c>
      <c r="C2117" s="20">
        <v>11528.35</v>
      </c>
      <c r="D2117" s="20">
        <v>11373.7</v>
      </c>
      <c r="E2117">
        <f t="shared" si="66"/>
        <v>85.600000000000364</v>
      </c>
      <c r="F2117" s="15">
        <f t="shared" si="67"/>
        <v>3.7118462532467972E-3</v>
      </c>
    </row>
    <row r="2118" spans="1:6" x14ac:dyDescent="0.3">
      <c r="A2118" s="26">
        <v>41190</v>
      </c>
      <c r="B2118" s="27">
        <v>11530.65</v>
      </c>
      <c r="C2118" s="27">
        <v>11530.65</v>
      </c>
      <c r="D2118" s="27">
        <v>11342.85</v>
      </c>
      <c r="E2118">
        <f t="shared" si="66"/>
        <v>0</v>
      </c>
      <c r="F2118" s="15">
        <f t="shared" si="67"/>
        <v>0</v>
      </c>
    </row>
    <row r="2119" spans="1:6" x14ac:dyDescent="0.3">
      <c r="A2119" s="19">
        <v>41187</v>
      </c>
      <c r="B2119" s="20">
        <v>11745.2</v>
      </c>
      <c r="C2119" s="20">
        <v>11745.2</v>
      </c>
      <c r="D2119" s="20">
        <v>10043.6</v>
      </c>
      <c r="E2119">
        <f t="shared" si="66"/>
        <v>0</v>
      </c>
      <c r="F2119" s="15">
        <f t="shared" si="67"/>
        <v>9.8340772153941991E-3</v>
      </c>
    </row>
    <row r="2120" spans="1:6" x14ac:dyDescent="0.3">
      <c r="A2120" s="26">
        <v>41186</v>
      </c>
      <c r="B2120" s="27">
        <v>11460.15</v>
      </c>
      <c r="C2120" s="27">
        <v>11685.55</v>
      </c>
      <c r="D2120" s="27">
        <v>11460.15</v>
      </c>
      <c r="E2120">
        <f t="shared" si="66"/>
        <v>225.39999999999964</v>
      </c>
      <c r="F2120" s="15">
        <f t="shared" si="67"/>
        <v>1.1234506389748398E-2</v>
      </c>
    </row>
    <row r="2121" spans="1:6" x14ac:dyDescent="0.3">
      <c r="A2121" s="19">
        <v>41185</v>
      </c>
      <c r="B2121" s="20">
        <v>11440.2</v>
      </c>
      <c r="C2121" s="20">
        <v>11471.85</v>
      </c>
      <c r="D2121" s="20">
        <v>11361.65</v>
      </c>
      <c r="E2121">
        <f t="shared" si="66"/>
        <v>31.649999999999636</v>
      </c>
      <c r="F2121" s="15">
        <f t="shared" si="67"/>
        <v>1.5529440503920984E-3</v>
      </c>
    </row>
    <row r="2122" spans="1:6" x14ac:dyDescent="0.3">
      <c r="A2122" s="26">
        <v>41183</v>
      </c>
      <c r="B2122" s="27">
        <v>11462.1</v>
      </c>
      <c r="C2122" s="27">
        <v>11466.05</v>
      </c>
      <c r="D2122" s="27">
        <v>11366.4</v>
      </c>
      <c r="E2122">
        <f t="shared" si="66"/>
        <v>3.9499999999989086</v>
      </c>
      <c r="F2122" s="15">
        <f t="shared" si="67"/>
        <v>2.361457530764242E-3</v>
      </c>
    </row>
    <row r="2123" spans="1:6" x14ac:dyDescent="0.3">
      <c r="A2123" s="19">
        <v>41180</v>
      </c>
      <c r="B2123" s="20">
        <v>11486.55</v>
      </c>
      <c r="C2123" s="20">
        <v>11536.85</v>
      </c>
      <c r="D2123" s="20">
        <v>11437.9</v>
      </c>
      <c r="E2123">
        <f t="shared" si="66"/>
        <v>50.300000000001091</v>
      </c>
      <c r="F2123" s="15">
        <f t="shared" si="67"/>
        <v>3.2399433118936484E-3</v>
      </c>
    </row>
    <row r="2124" spans="1:6" x14ac:dyDescent="0.3">
      <c r="A2124" s="26">
        <v>41179</v>
      </c>
      <c r="B2124" s="27">
        <v>11466.25</v>
      </c>
      <c r="C2124" s="27">
        <v>11490.25</v>
      </c>
      <c r="D2124" s="27">
        <v>11378.35</v>
      </c>
      <c r="E2124">
        <f t="shared" si="66"/>
        <v>24</v>
      </c>
      <c r="F2124" s="15">
        <f t="shared" si="67"/>
        <v>3.4846342341708697E-3</v>
      </c>
    </row>
    <row r="2125" spans="1:6" x14ac:dyDescent="0.3">
      <c r="A2125" s="19">
        <v>41178</v>
      </c>
      <c r="B2125" s="20">
        <v>11385.7</v>
      </c>
      <c r="C2125" s="20">
        <v>11441.05</v>
      </c>
      <c r="D2125" s="20">
        <v>11322.25</v>
      </c>
      <c r="E2125">
        <f t="shared" si="66"/>
        <v>55.349999999998545</v>
      </c>
      <c r="F2125" s="15">
        <f t="shared" si="67"/>
        <v>5.3513180704687349E-3</v>
      </c>
    </row>
    <row r="2126" spans="1:6" x14ac:dyDescent="0.3">
      <c r="A2126" s="26">
        <v>41177</v>
      </c>
      <c r="B2126" s="27">
        <v>11450.45</v>
      </c>
      <c r="C2126" s="27">
        <v>11517.65</v>
      </c>
      <c r="D2126" s="27">
        <v>11321.2</v>
      </c>
      <c r="E2126">
        <f t="shared" si="66"/>
        <v>67.199999999998909</v>
      </c>
      <c r="F2126" s="15">
        <f t="shared" si="67"/>
        <v>1.0636658949054944E-2</v>
      </c>
    </row>
    <row r="2127" spans="1:6" x14ac:dyDescent="0.3">
      <c r="A2127" s="19">
        <v>41176</v>
      </c>
      <c r="B2127" s="20">
        <v>11359.3</v>
      </c>
      <c r="C2127" s="20">
        <v>11533.75</v>
      </c>
      <c r="D2127" s="20">
        <v>11359.3</v>
      </c>
      <c r="E2127">
        <f t="shared" si="66"/>
        <v>174.45000000000073</v>
      </c>
      <c r="F2127" s="15">
        <f t="shared" si="67"/>
        <v>2.8906922807033598E-2</v>
      </c>
    </row>
    <row r="2128" spans="1:6" x14ac:dyDescent="0.3">
      <c r="A2128" s="26">
        <v>41173</v>
      </c>
      <c r="B2128" s="27">
        <v>10973.15</v>
      </c>
      <c r="C2128" s="27">
        <v>11433.1</v>
      </c>
      <c r="D2128" s="27">
        <v>10973.15</v>
      </c>
      <c r="E2128">
        <f t="shared" si="66"/>
        <v>459.95000000000073</v>
      </c>
      <c r="F2128" s="15">
        <f t="shared" si="67"/>
        <v>2.6772371810739166E-2</v>
      </c>
    </row>
    <row r="2129" spans="1:6" x14ac:dyDescent="0.3">
      <c r="A2129" s="19">
        <v>41172</v>
      </c>
      <c r="B2129" s="20">
        <v>10907.7</v>
      </c>
      <c r="C2129" s="20">
        <v>11031.8</v>
      </c>
      <c r="D2129" s="20">
        <v>10887</v>
      </c>
      <c r="E2129">
        <f t="shared" si="66"/>
        <v>124.09999999999854</v>
      </c>
      <c r="F2129" s="15">
        <f t="shared" si="67"/>
        <v>1.0920141187859205E-2</v>
      </c>
    </row>
    <row r="2130" spans="1:6" x14ac:dyDescent="0.3">
      <c r="A2130" s="26">
        <v>41170</v>
      </c>
      <c r="B2130" s="27">
        <v>10949.95</v>
      </c>
      <c r="C2130" s="27">
        <v>11065</v>
      </c>
      <c r="D2130" s="27">
        <v>10922.7</v>
      </c>
      <c r="E2130">
        <f t="shared" si="66"/>
        <v>115.04999999999927</v>
      </c>
      <c r="F2130" s="15">
        <f t="shared" si="67"/>
        <v>1.6828592862898353E-2</v>
      </c>
    </row>
    <row r="2131" spans="1:6" x14ac:dyDescent="0.3">
      <c r="A2131" s="19">
        <v>41169</v>
      </c>
      <c r="B2131" s="20">
        <v>10797.1</v>
      </c>
      <c r="C2131" s="20">
        <v>11045.45</v>
      </c>
      <c r="D2131" s="20">
        <v>10797.1</v>
      </c>
      <c r="E2131">
        <f t="shared" si="66"/>
        <v>248.35000000000036</v>
      </c>
      <c r="F2131" s="15">
        <f t="shared" si="67"/>
        <v>2.424278817284364E-2</v>
      </c>
    </row>
    <row r="2132" spans="1:6" x14ac:dyDescent="0.3">
      <c r="A2132" s="26">
        <v>41166</v>
      </c>
      <c r="B2132" s="27">
        <v>10408.25</v>
      </c>
      <c r="C2132" s="27">
        <v>10664.55</v>
      </c>
      <c r="D2132" s="27">
        <v>10408.25</v>
      </c>
      <c r="E2132">
        <f t="shared" si="66"/>
        <v>256.29999999999927</v>
      </c>
      <c r="F2132" s="15">
        <f t="shared" si="67"/>
        <v>1.4776504452287753E-2</v>
      </c>
    </row>
    <row r="2133" spans="1:6" x14ac:dyDescent="0.3">
      <c r="A2133" s="19">
        <v>41165</v>
      </c>
      <c r="B2133" s="20">
        <v>10213.85</v>
      </c>
      <c r="C2133" s="20">
        <v>10259.4</v>
      </c>
      <c r="D2133" s="20">
        <v>10171.25</v>
      </c>
      <c r="E2133">
        <f t="shared" si="66"/>
        <v>45.549999999999272</v>
      </c>
      <c r="F2133" s="15">
        <f t="shared" si="67"/>
        <v>4.5718300586156894E-3</v>
      </c>
    </row>
    <row r="2134" spans="1:6" x14ac:dyDescent="0.3">
      <c r="A2134" s="26">
        <v>41164</v>
      </c>
      <c r="B2134" s="27">
        <v>10176.450000000001</v>
      </c>
      <c r="C2134" s="27">
        <v>10223.950000000001</v>
      </c>
      <c r="D2134" s="27">
        <v>10109.6</v>
      </c>
      <c r="E2134">
        <f t="shared" si="66"/>
        <v>47.5</v>
      </c>
      <c r="F2134" s="15">
        <f t="shared" si="67"/>
        <v>9.0287653119776826E-3</v>
      </c>
    </row>
    <row r="2135" spans="1:6" x14ac:dyDescent="0.3">
      <c r="A2135" s="19">
        <v>41163</v>
      </c>
      <c r="B2135" s="20">
        <v>10020.75</v>
      </c>
      <c r="C2135" s="20">
        <v>10154.200000000001</v>
      </c>
      <c r="D2135" s="20">
        <v>10006.5</v>
      </c>
      <c r="E2135">
        <f t="shared" si="66"/>
        <v>133.45000000000073</v>
      </c>
      <c r="F2135" s="15">
        <f t="shared" si="67"/>
        <v>7.9526876637318958E-3</v>
      </c>
    </row>
    <row r="2136" spans="1:6" x14ac:dyDescent="0.3">
      <c r="A2136" s="26">
        <v>41162</v>
      </c>
      <c r="B2136" s="27">
        <v>10153.799999999999</v>
      </c>
      <c r="C2136" s="27">
        <v>10181.85</v>
      </c>
      <c r="D2136" s="27">
        <v>10041.25</v>
      </c>
      <c r="E2136">
        <f t="shared" si="66"/>
        <v>28.050000000001091</v>
      </c>
      <c r="F2136" s="15">
        <f t="shared" si="67"/>
        <v>3.090564398277991E-3</v>
      </c>
    </row>
    <row r="2137" spans="1:6" x14ac:dyDescent="0.3">
      <c r="A2137" s="19">
        <v>41160</v>
      </c>
      <c r="B2137" s="20">
        <v>10127.6</v>
      </c>
      <c r="C2137" s="20">
        <v>10162.15</v>
      </c>
      <c r="D2137" s="20">
        <v>10127.6</v>
      </c>
      <c r="E2137">
        <f t="shared" si="66"/>
        <v>34.549999999999272</v>
      </c>
      <c r="F2137" s="15">
        <f t="shared" si="67"/>
        <v>6.0788382775214681E-3</v>
      </c>
    </row>
    <row r="2138" spans="1:6" x14ac:dyDescent="0.3">
      <c r="A2138" s="26">
        <v>41159</v>
      </c>
      <c r="B2138" s="27">
        <v>10047.15</v>
      </c>
      <c r="C2138" s="27">
        <v>10134.75</v>
      </c>
      <c r="D2138" s="27">
        <v>10036.450000000001</v>
      </c>
      <c r="E2138">
        <f t="shared" si="66"/>
        <v>87.600000000000364</v>
      </c>
      <c r="F2138" s="15">
        <f t="shared" si="67"/>
        <v>9.5718805063703446E-3</v>
      </c>
    </row>
    <row r="2139" spans="1:6" x14ac:dyDescent="0.3">
      <c r="A2139" s="19">
        <v>41158</v>
      </c>
      <c r="B2139" s="20">
        <v>9846.5499999999993</v>
      </c>
      <c r="C2139" s="20">
        <v>9947.4500000000007</v>
      </c>
      <c r="D2139" s="20">
        <v>9831.35</v>
      </c>
      <c r="E2139">
        <f t="shared" si="66"/>
        <v>100.90000000000146</v>
      </c>
      <c r="F2139" s="15">
        <f t="shared" si="67"/>
        <v>5.63472152533874E-3</v>
      </c>
    </row>
    <row r="2140" spans="1:6" x14ac:dyDescent="0.3">
      <c r="A2140" s="26">
        <v>41157</v>
      </c>
      <c r="B2140" s="27">
        <v>9965</v>
      </c>
      <c r="C2140" s="27">
        <v>9976.4</v>
      </c>
      <c r="D2140" s="27">
        <v>9814.0499999999993</v>
      </c>
      <c r="E2140">
        <f t="shared" si="66"/>
        <v>11.399999999999636</v>
      </c>
      <c r="F2140" s="15">
        <f t="shared" si="67"/>
        <v>3.8600645099799297E-3</v>
      </c>
    </row>
    <row r="2141" spans="1:6" x14ac:dyDescent="0.3">
      <c r="A2141" s="19">
        <v>41156</v>
      </c>
      <c r="B2141" s="20">
        <v>9967.4500000000007</v>
      </c>
      <c r="C2141" s="20">
        <v>10033</v>
      </c>
      <c r="D2141" s="20">
        <v>9916.85</v>
      </c>
      <c r="E2141">
        <f t="shared" si="66"/>
        <v>65.549999999999272</v>
      </c>
      <c r="F2141" s="15">
        <f t="shared" si="67"/>
        <v>5.8419774994142521E-3</v>
      </c>
    </row>
    <row r="2142" spans="1:6" x14ac:dyDescent="0.3">
      <c r="A2142" s="26">
        <v>41155</v>
      </c>
      <c r="B2142" s="27">
        <v>10030.85</v>
      </c>
      <c r="C2142" s="27">
        <v>10082.5</v>
      </c>
      <c r="D2142" s="27">
        <v>9941.5</v>
      </c>
      <c r="E2142">
        <f t="shared" si="66"/>
        <v>51.649999999999636</v>
      </c>
      <c r="F2142" s="15">
        <f t="shared" si="67"/>
        <v>7.253163295805538E-3</v>
      </c>
    </row>
    <row r="2143" spans="1:6" x14ac:dyDescent="0.3">
      <c r="A2143" s="19">
        <v>41152</v>
      </c>
      <c r="B2143" s="20">
        <v>10037</v>
      </c>
      <c r="C2143" s="20">
        <v>10130.950000000001</v>
      </c>
      <c r="D2143" s="20">
        <v>9948.7000000000007</v>
      </c>
      <c r="E2143">
        <f t="shared" si="66"/>
        <v>93.950000000000728</v>
      </c>
      <c r="F2143" s="15">
        <f t="shared" si="67"/>
        <v>1.2359443587019684E-2</v>
      </c>
    </row>
    <row r="2144" spans="1:6" x14ac:dyDescent="0.3">
      <c r="A2144" s="26">
        <v>41151</v>
      </c>
      <c r="B2144" s="27">
        <v>9978.2000000000007</v>
      </c>
      <c r="C2144" s="27">
        <v>10130.9</v>
      </c>
      <c r="D2144" s="27">
        <v>9959.0499999999993</v>
      </c>
      <c r="E2144">
        <f t="shared" si="66"/>
        <v>152.69999999999891</v>
      </c>
      <c r="F2144" s="15">
        <f t="shared" si="67"/>
        <v>1.0037311211225083E-2</v>
      </c>
    </row>
    <row r="2145" spans="1:6" x14ac:dyDescent="0.3">
      <c r="A2145" s="19">
        <v>41150</v>
      </c>
      <c r="B2145" s="20">
        <v>10077.4</v>
      </c>
      <c r="C2145" s="20">
        <v>10127</v>
      </c>
      <c r="D2145" s="20">
        <v>9998.1</v>
      </c>
      <c r="E2145">
        <f t="shared" si="66"/>
        <v>49.600000000000364</v>
      </c>
      <c r="F2145" s="15">
        <f t="shared" si="67"/>
        <v>2.512327646934221E-3</v>
      </c>
    </row>
    <row r="2146" spans="1:6" x14ac:dyDescent="0.3">
      <c r="A2146" s="26">
        <v>41149</v>
      </c>
      <c r="B2146" s="27">
        <v>10149.950000000001</v>
      </c>
      <c r="C2146" s="27">
        <v>10151.35</v>
      </c>
      <c r="D2146" s="27">
        <v>10022.85</v>
      </c>
      <c r="E2146">
        <f t="shared" si="66"/>
        <v>1.3999999999996362</v>
      </c>
      <c r="F2146" s="15">
        <f t="shared" si="67"/>
        <v>6.770971876282912E-5</v>
      </c>
    </row>
    <row r="2147" spans="1:6" x14ac:dyDescent="0.3">
      <c r="A2147" s="19">
        <v>41148</v>
      </c>
      <c r="B2147" s="20">
        <v>10338.25</v>
      </c>
      <c r="C2147" s="20">
        <v>10338.25</v>
      </c>
      <c r="D2147" s="20">
        <v>10134.4</v>
      </c>
      <c r="E2147">
        <f t="shared" si="66"/>
        <v>0</v>
      </c>
      <c r="F2147" s="15">
        <f t="shared" si="67"/>
        <v>3.7243500408477099E-4</v>
      </c>
    </row>
    <row r="2148" spans="1:6" x14ac:dyDescent="0.3">
      <c r="A2148" s="26">
        <v>41145</v>
      </c>
      <c r="B2148" s="27">
        <v>10404.5</v>
      </c>
      <c r="C2148" s="27">
        <v>10412.25</v>
      </c>
      <c r="D2148" s="27">
        <v>10318.549999999999</v>
      </c>
      <c r="E2148">
        <f t="shared" si="66"/>
        <v>7.75</v>
      </c>
      <c r="F2148" s="15">
        <f t="shared" si="67"/>
        <v>2.8476269775187515E-3</v>
      </c>
    </row>
    <row r="2149" spans="1:6" x14ac:dyDescent="0.3">
      <c r="A2149" s="19">
        <v>41144</v>
      </c>
      <c r="B2149" s="20">
        <v>10508.75</v>
      </c>
      <c r="C2149" s="20">
        <v>10560.85</v>
      </c>
      <c r="D2149" s="20">
        <v>10413.299999999999</v>
      </c>
      <c r="E2149">
        <f t="shared" si="66"/>
        <v>52.100000000000364</v>
      </c>
      <c r="F2149" s="15">
        <f t="shared" si="67"/>
        <v>8.2509518482420385E-3</v>
      </c>
    </row>
    <row r="2150" spans="1:6" x14ac:dyDescent="0.3">
      <c r="A2150" s="26">
        <v>41143</v>
      </c>
      <c r="B2150" s="27">
        <v>10413.950000000001</v>
      </c>
      <c r="C2150" s="27">
        <v>10533.7</v>
      </c>
      <c r="D2150" s="27">
        <v>10401.75</v>
      </c>
      <c r="E2150">
        <f t="shared" si="66"/>
        <v>119.75</v>
      </c>
      <c r="F2150" s="15">
        <f t="shared" si="67"/>
        <v>8.0220564633964701E-3</v>
      </c>
    </row>
    <row r="2151" spans="1:6" x14ac:dyDescent="0.3">
      <c r="A2151" s="19">
        <v>41142</v>
      </c>
      <c r="B2151" s="20">
        <v>10436.85</v>
      </c>
      <c r="C2151" s="20">
        <v>10484.549999999999</v>
      </c>
      <c r="D2151" s="20">
        <v>10353.85</v>
      </c>
      <c r="E2151">
        <f t="shared" si="66"/>
        <v>47.699999999998909</v>
      </c>
      <c r="F2151" s="15">
        <f t="shared" si="67"/>
        <v>6.1242009044825555E-3</v>
      </c>
    </row>
    <row r="2152" spans="1:6" x14ac:dyDescent="0.3">
      <c r="A2152" s="26">
        <v>41138</v>
      </c>
      <c r="B2152" s="27">
        <v>10425.85</v>
      </c>
      <c r="C2152" s="27">
        <v>10505.85</v>
      </c>
      <c r="D2152" s="27">
        <v>10354.700000000001</v>
      </c>
      <c r="E2152">
        <f t="shared" si="66"/>
        <v>80</v>
      </c>
      <c r="F2152" s="15">
        <f t="shared" si="67"/>
        <v>4.4173677043447034E-3</v>
      </c>
    </row>
    <row r="2153" spans="1:6" x14ac:dyDescent="0.3">
      <c r="A2153" s="19">
        <v>41137</v>
      </c>
      <c r="B2153" s="20">
        <v>10537.95</v>
      </c>
      <c r="C2153" s="20">
        <v>10551.05</v>
      </c>
      <c r="D2153" s="20">
        <v>10405.700000000001</v>
      </c>
      <c r="E2153">
        <f t="shared" si="66"/>
        <v>13.099999999998545</v>
      </c>
      <c r="F2153" s="15">
        <f t="shared" si="67"/>
        <v>7.1387065326488199E-3</v>
      </c>
    </row>
    <row r="2154" spans="1:6" x14ac:dyDescent="0.3">
      <c r="A2154" s="26">
        <v>41135</v>
      </c>
      <c r="B2154" s="27">
        <v>10411.549999999999</v>
      </c>
      <c r="C2154" s="27">
        <v>10547.1</v>
      </c>
      <c r="D2154" s="27">
        <v>10387.950000000001</v>
      </c>
      <c r="E2154">
        <f t="shared" si="66"/>
        <v>135.55000000000109</v>
      </c>
      <c r="F2154" s="15">
        <f t="shared" si="67"/>
        <v>1.0230482048901321E-2</v>
      </c>
    </row>
    <row r="2155" spans="1:6" x14ac:dyDescent="0.3">
      <c r="A2155" s="19">
        <v>41134</v>
      </c>
      <c r="B2155" s="20">
        <v>10339.200000000001</v>
      </c>
      <c r="C2155" s="20">
        <v>10415.200000000001</v>
      </c>
      <c r="D2155" s="20">
        <v>10284.049999999999</v>
      </c>
      <c r="E2155">
        <f t="shared" si="66"/>
        <v>76</v>
      </c>
      <c r="F2155" s="15">
        <f t="shared" si="67"/>
        <v>4.6943854382944673E-3</v>
      </c>
    </row>
    <row r="2156" spans="1:6" x14ac:dyDescent="0.3">
      <c r="A2156" s="26">
        <v>41131</v>
      </c>
      <c r="B2156" s="27">
        <v>10427.35</v>
      </c>
      <c r="C2156" s="27">
        <v>10449.25</v>
      </c>
      <c r="D2156" s="27">
        <v>10272.049999999999</v>
      </c>
      <c r="E2156">
        <f t="shared" si="66"/>
        <v>21.899999999999636</v>
      </c>
      <c r="F2156" s="15">
        <f t="shared" si="67"/>
        <v>3.012561007907416E-3</v>
      </c>
    </row>
    <row r="2157" spans="1:6" x14ac:dyDescent="0.3">
      <c r="A2157" s="19">
        <v>41130</v>
      </c>
      <c r="B2157" s="20">
        <v>10572.4</v>
      </c>
      <c r="C2157" s="20">
        <v>10614.2</v>
      </c>
      <c r="D2157" s="20">
        <v>10425.15</v>
      </c>
      <c r="E2157">
        <f t="shared" si="66"/>
        <v>41.800000000001091</v>
      </c>
      <c r="F2157" s="15">
        <f t="shared" si="67"/>
        <v>2.8975614348931878E-3</v>
      </c>
    </row>
    <row r="2158" spans="1:6" x14ac:dyDescent="0.3">
      <c r="A2158" s="26">
        <v>41129</v>
      </c>
      <c r="B2158" s="27">
        <v>10621</v>
      </c>
      <c r="C2158" s="27">
        <v>10640.75</v>
      </c>
      <c r="D2158" s="27">
        <v>10511.35</v>
      </c>
      <c r="E2158">
        <f t="shared" si="66"/>
        <v>19.75</v>
      </c>
      <c r="F2158" s="15">
        <f t="shared" si="67"/>
        <v>6.5216149032828984E-3</v>
      </c>
    </row>
    <row r="2159" spans="1:6" x14ac:dyDescent="0.3">
      <c r="A2159" s="19">
        <v>41128</v>
      </c>
      <c r="B2159" s="20">
        <v>10499.7</v>
      </c>
      <c r="C2159" s="20">
        <v>10616.9</v>
      </c>
      <c r="D2159" s="20">
        <v>10463.549999999999</v>
      </c>
      <c r="E2159">
        <f t="shared" si="66"/>
        <v>117.19999999999891</v>
      </c>
      <c r="F2159" s="15">
        <f t="shared" si="67"/>
        <v>9.2022921811686122E-3</v>
      </c>
    </row>
    <row r="2160" spans="1:6" x14ac:dyDescent="0.3">
      <c r="A2160" s="26">
        <v>41127</v>
      </c>
      <c r="B2160" s="27">
        <v>10426.75</v>
      </c>
      <c r="C2160" s="27">
        <v>10501.45</v>
      </c>
      <c r="D2160" s="27">
        <v>10426.75</v>
      </c>
      <c r="E2160">
        <f t="shared" si="66"/>
        <v>74.700000000000728</v>
      </c>
      <c r="F2160" s="15">
        <f t="shared" si="67"/>
        <v>4.7586494453495396E-3</v>
      </c>
    </row>
    <row r="2161" spans="1:6" x14ac:dyDescent="0.3">
      <c r="A2161" s="19">
        <v>41124</v>
      </c>
      <c r="B2161" s="20">
        <v>10312.799999999999</v>
      </c>
      <c r="C2161" s="20">
        <v>10336.25</v>
      </c>
      <c r="D2161" s="20">
        <v>10209.15</v>
      </c>
      <c r="E2161">
        <f t="shared" si="66"/>
        <v>23.450000000000728</v>
      </c>
      <c r="F2161" s="15">
        <f t="shared" si="67"/>
        <v>1.5371387123581147E-3</v>
      </c>
    </row>
    <row r="2162" spans="1:6" x14ac:dyDescent="0.3">
      <c r="A2162" s="26">
        <v>41123</v>
      </c>
      <c r="B2162" s="27">
        <v>10408.950000000001</v>
      </c>
      <c r="C2162" s="27">
        <v>10417.5</v>
      </c>
      <c r="D2162" s="27">
        <v>10310.85</v>
      </c>
      <c r="E2162">
        <f t="shared" si="66"/>
        <v>8.5499999999992724</v>
      </c>
      <c r="F2162" s="15">
        <f t="shared" si="67"/>
        <v>5.1194456792748571E-3</v>
      </c>
    </row>
    <row r="2163" spans="1:6" x14ac:dyDescent="0.3">
      <c r="A2163" s="19">
        <v>41122</v>
      </c>
      <c r="B2163" s="20">
        <v>10347.799999999999</v>
      </c>
      <c r="C2163" s="20">
        <v>10445.200000000001</v>
      </c>
      <c r="D2163" s="20">
        <v>10324.6</v>
      </c>
      <c r="E2163">
        <f t="shared" si="66"/>
        <v>97.400000000001455</v>
      </c>
      <c r="F2163" s="15">
        <f t="shared" si="67"/>
        <v>4.9006957984479736E-3</v>
      </c>
    </row>
    <row r="2164" spans="1:6" x14ac:dyDescent="0.3">
      <c r="A2164" s="26">
        <v>41121</v>
      </c>
      <c r="B2164" s="27">
        <v>10462.799999999999</v>
      </c>
      <c r="C2164" s="27">
        <v>10467.950000000001</v>
      </c>
      <c r="D2164" s="27">
        <v>10239.700000000001</v>
      </c>
      <c r="E2164">
        <f t="shared" si="66"/>
        <v>5.1500000000014552</v>
      </c>
      <c r="F2164" s="15">
        <f t="shared" si="67"/>
        <v>1.0254290759155077E-2</v>
      </c>
    </row>
    <row r="2165" spans="1:6" x14ac:dyDescent="0.3">
      <c r="A2165" s="19">
        <v>41120</v>
      </c>
      <c r="B2165" s="20">
        <v>10222.549999999999</v>
      </c>
      <c r="C2165" s="20">
        <v>10427.049999999999</v>
      </c>
      <c r="D2165" s="20">
        <v>10222.549999999999</v>
      </c>
      <c r="E2165">
        <f t="shared" si="66"/>
        <v>204.5</v>
      </c>
      <c r="F2165" s="15">
        <f t="shared" si="67"/>
        <v>1.7057891529555131E-2</v>
      </c>
    </row>
    <row r="2166" spans="1:6" x14ac:dyDescent="0.3">
      <c r="A2166" s="26">
        <v>41117</v>
      </c>
      <c r="B2166" s="27">
        <v>10256.25</v>
      </c>
      <c r="C2166" s="27">
        <v>10401.65</v>
      </c>
      <c r="D2166" s="27">
        <v>10102.75</v>
      </c>
      <c r="E2166">
        <f t="shared" si="66"/>
        <v>145.39999999999964</v>
      </c>
      <c r="F2166" s="15">
        <f t="shared" si="67"/>
        <v>7.4200747101343285E-3</v>
      </c>
    </row>
    <row r="2167" spans="1:6" x14ac:dyDescent="0.3">
      <c r="A2167" s="19">
        <v>41116</v>
      </c>
      <c r="B2167" s="20">
        <v>10306.5</v>
      </c>
      <c r="C2167" s="20">
        <v>10314.049999999999</v>
      </c>
      <c r="D2167" s="20">
        <v>10056.15</v>
      </c>
      <c r="E2167">
        <f t="shared" si="66"/>
        <v>7.5499999999992724</v>
      </c>
      <c r="F2167" s="15">
        <f t="shared" si="67"/>
        <v>1.7693006887634648E-3</v>
      </c>
    </row>
    <row r="2168" spans="1:6" x14ac:dyDescent="0.3">
      <c r="A2168" s="26">
        <v>41115</v>
      </c>
      <c r="B2168" s="27">
        <v>10286.549999999999</v>
      </c>
      <c r="C2168" s="27">
        <v>10315.4</v>
      </c>
      <c r="D2168" s="27">
        <v>10224.75</v>
      </c>
      <c r="E2168">
        <f t="shared" si="66"/>
        <v>28.850000000000364</v>
      </c>
      <c r="F2168" s="15">
        <f t="shared" si="67"/>
        <v>4.6510383996344069E-3</v>
      </c>
    </row>
    <row r="2169" spans="1:6" x14ac:dyDescent="0.3">
      <c r="A2169" s="19">
        <v>41114</v>
      </c>
      <c r="B2169" s="20">
        <v>10282.65</v>
      </c>
      <c r="C2169" s="20">
        <v>10349.450000000001</v>
      </c>
      <c r="D2169" s="20">
        <v>10237.25</v>
      </c>
      <c r="E2169">
        <f t="shared" si="66"/>
        <v>66.800000000001091</v>
      </c>
      <c r="F2169" s="15">
        <f t="shared" si="67"/>
        <v>3.2374515704163913E-3</v>
      </c>
    </row>
    <row r="2170" spans="1:6" x14ac:dyDescent="0.3">
      <c r="A2170" s="26">
        <v>41113</v>
      </c>
      <c r="B2170" s="27">
        <v>10401.700000000001</v>
      </c>
      <c r="C2170" s="27">
        <v>10402.25</v>
      </c>
      <c r="D2170" s="27">
        <v>10254</v>
      </c>
      <c r="E2170">
        <f t="shared" si="66"/>
        <v>0.5499999999992724</v>
      </c>
      <c r="F2170" s="15">
        <f t="shared" si="67"/>
        <v>2.5887591371396207E-5</v>
      </c>
    </row>
    <row r="2171" spans="1:6" x14ac:dyDescent="0.3">
      <c r="A2171" s="19">
        <v>41110</v>
      </c>
      <c r="B2171" s="20">
        <v>10622.85</v>
      </c>
      <c r="C2171" s="20">
        <v>10622.85</v>
      </c>
      <c r="D2171" s="20">
        <v>10463.4</v>
      </c>
      <c r="E2171">
        <f t="shared" si="66"/>
        <v>0</v>
      </c>
      <c r="F2171" s="15">
        <f t="shared" si="67"/>
        <v>1.1324922316648912E-3</v>
      </c>
    </row>
    <row r="2172" spans="1:6" x14ac:dyDescent="0.3">
      <c r="A2172" s="26">
        <v>41109</v>
      </c>
      <c r="B2172" s="27">
        <v>10684.4</v>
      </c>
      <c r="C2172" s="27">
        <v>10708.6</v>
      </c>
      <c r="D2172" s="27">
        <v>10606.6</v>
      </c>
      <c r="E2172">
        <f t="shared" si="66"/>
        <v>24.200000000000728</v>
      </c>
      <c r="F2172" s="15">
        <f t="shared" si="67"/>
        <v>3.9880594755442112E-3</v>
      </c>
    </row>
    <row r="2173" spans="1:6" x14ac:dyDescent="0.3">
      <c r="A2173" s="19">
        <v>41108</v>
      </c>
      <c r="B2173" s="20">
        <v>10569.05</v>
      </c>
      <c r="C2173" s="20">
        <v>10629.15</v>
      </c>
      <c r="D2173" s="20">
        <v>10498.6</v>
      </c>
      <c r="E2173">
        <f t="shared" si="66"/>
        <v>60.100000000000364</v>
      </c>
      <c r="F2173" s="15">
        <f t="shared" si="67"/>
        <v>3.9864020960304839E-3</v>
      </c>
    </row>
    <row r="2174" spans="1:6" x14ac:dyDescent="0.3">
      <c r="A2174" s="26">
        <v>41107</v>
      </c>
      <c r="B2174" s="27">
        <v>10648.7</v>
      </c>
      <c r="C2174" s="27">
        <v>10673.5</v>
      </c>
      <c r="D2174" s="27">
        <v>10518.95</v>
      </c>
      <c r="E2174">
        <f t="shared" si="66"/>
        <v>24.799999999999272</v>
      </c>
      <c r="F2174" s="15">
        <f t="shared" si="67"/>
        <v>4.8755900170527021E-3</v>
      </c>
    </row>
    <row r="2175" spans="1:6" x14ac:dyDescent="0.3">
      <c r="A2175" s="19">
        <v>41106</v>
      </c>
      <c r="B2175" s="20">
        <v>10614.1</v>
      </c>
      <c r="C2175" s="20">
        <v>10692.8</v>
      </c>
      <c r="D2175" s="20">
        <v>10552.7</v>
      </c>
      <c r="E2175">
        <f t="shared" si="66"/>
        <v>78.699999999998909</v>
      </c>
      <c r="F2175" s="15">
        <f t="shared" si="67"/>
        <v>6.5204741480445107E-3</v>
      </c>
    </row>
    <row r="2176" spans="1:6" x14ac:dyDescent="0.3">
      <c r="A2176" s="26">
        <v>41103</v>
      </c>
      <c r="B2176" s="27">
        <v>10654.9</v>
      </c>
      <c r="C2176" s="27">
        <v>10715.15</v>
      </c>
      <c r="D2176" s="27">
        <v>10568.75</v>
      </c>
      <c r="E2176">
        <f t="shared" si="66"/>
        <v>60.25</v>
      </c>
      <c r="F2176" s="15">
        <f t="shared" si="67"/>
        <v>4.5159137794110217E-3</v>
      </c>
    </row>
    <row r="2177" spans="1:6" x14ac:dyDescent="0.3">
      <c r="A2177" s="19">
        <v>41102</v>
      </c>
      <c r="B2177" s="20">
        <v>10640.15</v>
      </c>
      <c r="C2177" s="20">
        <v>10676</v>
      </c>
      <c r="D2177" s="20">
        <v>10557.35</v>
      </c>
      <c r="E2177">
        <f t="shared" si="66"/>
        <v>35.850000000000364</v>
      </c>
      <c r="F2177" s="15">
        <f t="shared" si="67"/>
        <v>5.4571279061074634E-3</v>
      </c>
    </row>
    <row r="2178" spans="1:6" x14ac:dyDescent="0.3">
      <c r="A2178" s="26">
        <v>41101</v>
      </c>
      <c r="B2178" s="27">
        <v>10701.6</v>
      </c>
      <c r="C2178" s="27">
        <v>10782.55</v>
      </c>
      <c r="D2178" s="27">
        <v>10692.95</v>
      </c>
      <c r="E2178">
        <f t="shared" ref="E2178:E2241" si="68">C2178-B2178</f>
        <v>80.949999999998909</v>
      </c>
      <c r="F2178" s="15">
        <f t="shared" si="67"/>
        <v>1.0885792192746557E-2</v>
      </c>
    </row>
    <row r="2179" spans="1:6" x14ac:dyDescent="0.3">
      <c r="A2179" s="19">
        <v>41100</v>
      </c>
      <c r="B2179" s="20">
        <v>10617.05</v>
      </c>
      <c r="C2179" s="20">
        <v>10767.25</v>
      </c>
      <c r="D2179" s="20">
        <v>10615.3</v>
      </c>
      <c r="E2179">
        <f t="shared" si="68"/>
        <v>150.20000000000073</v>
      </c>
      <c r="F2179" s="15">
        <f t="shared" ref="F2179:F2242" si="69">((SUM(E2179:E2180)/2)/B2180)</f>
        <v>9.0208070826195315E-3</v>
      </c>
    </row>
    <row r="2180" spans="1:6" x14ac:dyDescent="0.3">
      <c r="A2180" s="26">
        <v>41099</v>
      </c>
      <c r="B2180" s="27">
        <v>10594.95</v>
      </c>
      <c r="C2180" s="27">
        <v>10635.9</v>
      </c>
      <c r="D2180" s="27">
        <v>10524.75</v>
      </c>
      <c r="E2180">
        <f t="shared" si="68"/>
        <v>40.949999999998909</v>
      </c>
      <c r="F2180" s="15">
        <f t="shared" si="69"/>
        <v>4.2724397087783739E-3</v>
      </c>
    </row>
    <row r="2181" spans="1:6" x14ac:dyDescent="0.3">
      <c r="A2181" s="19">
        <v>41096</v>
      </c>
      <c r="B2181" s="20">
        <v>10637.95</v>
      </c>
      <c r="C2181" s="20">
        <v>10687.9</v>
      </c>
      <c r="D2181" s="20">
        <v>10547.35</v>
      </c>
      <c r="E2181">
        <f t="shared" si="68"/>
        <v>49.949999999998909</v>
      </c>
      <c r="F2181" s="15">
        <f t="shared" si="69"/>
        <v>8.6073735390991661E-3</v>
      </c>
    </row>
    <row r="2182" spans="1:6" x14ac:dyDescent="0.3">
      <c r="A2182" s="26">
        <v>41095</v>
      </c>
      <c r="B2182" s="27">
        <v>10520.05</v>
      </c>
      <c r="C2182" s="27">
        <v>10651.2</v>
      </c>
      <c r="D2182" s="27">
        <v>10468.75</v>
      </c>
      <c r="E2182">
        <f t="shared" si="68"/>
        <v>131.15000000000146</v>
      </c>
      <c r="F2182" s="15">
        <f t="shared" si="69"/>
        <v>7.4911617121569919E-3</v>
      </c>
    </row>
    <row r="2183" spans="1:6" x14ac:dyDescent="0.3">
      <c r="A2183" s="19">
        <v>41094</v>
      </c>
      <c r="B2183" s="20">
        <v>10522.4</v>
      </c>
      <c r="C2183" s="20">
        <v>10548.9</v>
      </c>
      <c r="D2183" s="20">
        <v>10482.85</v>
      </c>
      <c r="E2183">
        <f t="shared" si="68"/>
        <v>26.5</v>
      </c>
      <c r="F2183" s="15">
        <f t="shared" si="69"/>
        <v>5.2963671128106729E-3</v>
      </c>
    </row>
    <row r="2184" spans="1:6" x14ac:dyDescent="0.3">
      <c r="A2184" s="26">
        <v>41093</v>
      </c>
      <c r="B2184" s="27">
        <v>10460</v>
      </c>
      <c r="C2184" s="27">
        <v>10544.3</v>
      </c>
      <c r="D2184" s="27">
        <v>10444.299999999999</v>
      </c>
      <c r="E2184">
        <f t="shared" si="68"/>
        <v>84.299999999999272</v>
      </c>
      <c r="F2184" s="15">
        <f t="shared" si="69"/>
        <v>8.1078473930448342E-3</v>
      </c>
    </row>
    <row r="2185" spans="1:6" x14ac:dyDescent="0.3">
      <c r="A2185" s="19">
        <v>41092</v>
      </c>
      <c r="B2185" s="20">
        <v>10366.5</v>
      </c>
      <c r="C2185" s="20">
        <v>10450.299999999999</v>
      </c>
      <c r="D2185" s="20">
        <v>10303.65</v>
      </c>
      <c r="E2185">
        <f t="shared" si="68"/>
        <v>83.799999999999272</v>
      </c>
      <c r="F2185" s="15">
        <f t="shared" si="69"/>
        <v>1.6740966508171262E-2</v>
      </c>
    </row>
    <row r="2186" spans="1:6" x14ac:dyDescent="0.3">
      <c r="A2186" s="26">
        <v>41089</v>
      </c>
      <c r="B2186" s="27">
        <v>10105.450000000001</v>
      </c>
      <c r="C2186" s="27">
        <v>10360</v>
      </c>
      <c r="D2186" s="27">
        <v>10105.450000000001</v>
      </c>
      <c r="E2186">
        <f t="shared" si="68"/>
        <v>254.54999999999927</v>
      </c>
      <c r="F2186" s="15">
        <f t="shared" si="69"/>
        <v>1.4108780015762346E-2</v>
      </c>
    </row>
    <row r="2187" spans="1:6" x14ac:dyDescent="0.3">
      <c r="A2187" s="19">
        <v>41088</v>
      </c>
      <c r="B2187" s="20">
        <v>10023.9</v>
      </c>
      <c r="C2187" s="20">
        <v>10052.200000000001</v>
      </c>
      <c r="D2187" s="20">
        <v>9950.1</v>
      </c>
      <c r="E2187">
        <f t="shared" si="68"/>
        <v>28.300000000001091</v>
      </c>
      <c r="F2187" s="15">
        <f t="shared" si="69"/>
        <v>5.6107207157783433E-3</v>
      </c>
    </row>
    <row r="2188" spans="1:6" x14ac:dyDescent="0.3">
      <c r="A2188" s="26">
        <v>41087</v>
      </c>
      <c r="B2188" s="27">
        <v>10025.450000000001</v>
      </c>
      <c r="C2188" s="27">
        <v>10109.65</v>
      </c>
      <c r="D2188" s="27">
        <v>9988.5</v>
      </c>
      <c r="E2188">
        <f t="shared" si="68"/>
        <v>84.199999999998909</v>
      </c>
      <c r="F2188" s="15">
        <f t="shared" si="69"/>
        <v>9.7858756606285201E-3</v>
      </c>
    </row>
    <row r="2189" spans="1:6" x14ac:dyDescent="0.3">
      <c r="A2189" s="19">
        <v>41086</v>
      </c>
      <c r="B2189" s="20">
        <v>9914.7999999999993</v>
      </c>
      <c r="C2189" s="20">
        <v>10024.65</v>
      </c>
      <c r="D2189" s="20">
        <v>9901.85</v>
      </c>
      <c r="E2189">
        <f t="shared" si="68"/>
        <v>109.85000000000036</v>
      </c>
      <c r="F2189" s="15">
        <f t="shared" si="69"/>
        <v>1.163980176583348E-2</v>
      </c>
    </row>
    <row r="2190" spans="1:6" x14ac:dyDescent="0.3">
      <c r="A2190" s="26">
        <v>41085</v>
      </c>
      <c r="B2190" s="27">
        <v>10068.9</v>
      </c>
      <c r="C2190" s="27">
        <v>10193.450000000001</v>
      </c>
      <c r="D2190" s="27">
        <v>9892.7999999999993</v>
      </c>
      <c r="E2190">
        <f t="shared" si="68"/>
        <v>124.55000000000109</v>
      </c>
      <c r="F2190" s="15">
        <f t="shared" si="69"/>
        <v>1.4668402751492652E-2</v>
      </c>
    </row>
    <row r="2191" spans="1:6" x14ac:dyDescent="0.3">
      <c r="A2191" s="19">
        <v>41082</v>
      </c>
      <c r="B2191" s="20">
        <v>9907.35</v>
      </c>
      <c r="C2191" s="20">
        <v>10073.450000000001</v>
      </c>
      <c r="D2191" s="20">
        <v>9873.85</v>
      </c>
      <c r="E2191">
        <f t="shared" si="68"/>
        <v>166.10000000000036</v>
      </c>
      <c r="F2191" s="15">
        <f t="shared" si="69"/>
        <v>2.1286858344519891E-2</v>
      </c>
    </row>
    <row r="2192" spans="1:6" x14ac:dyDescent="0.3">
      <c r="A2192" s="26">
        <v>41081</v>
      </c>
      <c r="B2192" s="27">
        <v>9795.9500000000007</v>
      </c>
      <c r="C2192" s="27">
        <v>10046.9</v>
      </c>
      <c r="D2192" s="27">
        <v>9769.2999999999993</v>
      </c>
      <c r="E2192">
        <f t="shared" si="68"/>
        <v>250.94999999999891</v>
      </c>
      <c r="F2192" s="15">
        <f t="shared" si="69"/>
        <v>1.5986690920578535E-2</v>
      </c>
    </row>
    <row r="2193" spans="1:6" x14ac:dyDescent="0.3">
      <c r="A2193" s="19">
        <v>41080</v>
      </c>
      <c r="B2193" s="20">
        <v>9812.85</v>
      </c>
      <c r="C2193" s="20">
        <v>9875.65</v>
      </c>
      <c r="D2193" s="20">
        <v>9764.4500000000007</v>
      </c>
      <c r="E2193">
        <f t="shared" si="68"/>
        <v>62.799999999999272</v>
      </c>
      <c r="F2193" s="15">
        <f t="shared" si="69"/>
        <v>7.2353545734840322E-3</v>
      </c>
    </row>
    <row r="2194" spans="1:6" x14ac:dyDescent="0.3">
      <c r="A2194" s="26">
        <v>41079</v>
      </c>
      <c r="B2194" s="27">
        <v>9730</v>
      </c>
      <c r="C2194" s="27">
        <v>9808</v>
      </c>
      <c r="D2194" s="27">
        <v>9619.15</v>
      </c>
      <c r="E2194">
        <f t="shared" si="68"/>
        <v>78</v>
      </c>
      <c r="F2194" s="15">
        <f t="shared" si="69"/>
        <v>4.7623258030130566E-3</v>
      </c>
    </row>
    <row r="2195" spans="1:6" x14ac:dyDescent="0.3">
      <c r="A2195" s="19">
        <v>41078</v>
      </c>
      <c r="B2195" s="20">
        <v>10178.85</v>
      </c>
      <c r="C2195" s="20">
        <v>10197.799999999999</v>
      </c>
      <c r="D2195" s="20">
        <v>9695.6</v>
      </c>
      <c r="E2195">
        <f t="shared" si="68"/>
        <v>18.949999999998909</v>
      </c>
      <c r="F2195" s="15">
        <f t="shared" si="69"/>
        <v>1.1964397757402743E-2</v>
      </c>
    </row>
    <row r="2196" spans="1:6" x14ac:dyDescent="0.3">
      <c r="A2196" s="26">
        <v>41075</v>
      </c>
      <c r="B2196" s="27">
        <v>9881.4</v>
      </c>
      <c r="C2196" s="27">
        <v>10098.9</v>
      </c>
      <c r="D2196" s="27">
        <v>9881.4</v>
      </c>
      <c r="E2196">
        <f t="shared" si="68"/>
        <v>217.5</v>
      </c>
      <c r="F2196" s="15">
        <f t="shared" si="69"/>
        <v>1.194966992604358E-2</v>
      </c>
    </row>
    <row r="2197" spans="1:6" x14ac:dyDescent="0.3">
      <c r="A2197" s="19">
        <v>41074</v>
      </c>
      <c r="B2197" s="20">
        <v>10073.5</v>
      </c>
      <c r="C2197" s="20">
        <v>10096.75</v>
      </c>
      <c r="D2197" s="20">
        <v>9813.65</v>
      </c>
      <c r="E2197">
        <f t="shared" si="68"/>
        <v>23.25</v>
      </c>
      <c r="F2197" s="15">
        <f t="shared" si="69"/>
        <v>4.817733990147747E-3</v>
      </c>
    </row>
    <row r="2198" spans="1:6" x14ac:dyDescent="0.3">
      <c r="A2198" s="26">
        <v>41073</v>
      </c>
      <c r="B2198" s="27">
        <v>10150</v>
      </c>
      <c r="C2198" s="27">
        <v>10224.549999999999</v>
      </c>
      <c r="D2198" s="27">
        <v>10075.200000000001</v>
      </c>
      <c r="E2198">
        <f t="shared" si="68"/>
        <v>74.549999999999272</v>
      </c>
      <c r="F2198" s="15">
        <f t="shared" si="69"/>
        <v>1.6743354428781304E-2</v>
      </c>
    </row>
    <row r="2199" spans="1:6" x14ac:dyDescent="0.3">
      <c r="A2199" s="19">
        <v>41072</v>
      </c>
      <c r="B2199" s="20">
        <v>9899.4500000000007</v>
      </c>
      <c r="C2199" s="20">
        <v>10156.4</v>
      </c>
      <c r="D2199" s="20">
        <v>9893.35</v>
      </c>
      <c r="E2199">
        <f t="shared" si="68"/>
        <v>256.94999999999891</v>
      </c>
      <c r="F2199" s="15">
        <f t="shared" si="69"/>
        <v>1.7107490950978847E-2</v>
      </c>
    </row>
    <row r="2200" spans="1:6" x14ac:dyDescent="0.3">
      <c r="A2200" s="26">
        <v>41071</v>
      </c>
      <c r="B2200" s="27">
        <v>10070.15</v>
      </c>
      <c r="C2200" s="27">
        <v>10157.75</v>
      </c>
      <c r="D2200" s="27">
        <v>9934.0499999999993</v>
      </c>
      <c r="E2200">
        <f t="shared" si="68"/>
        <v>87.600000000000364</v>
      </c>
      <c r="F2200" s="15">
        <f t="shared" si="69"/>
        <v>7.4852927163212898E-3</v>
      </c>
    </row>
    <row r="2201" spans="1:6" x14ac:dyDescent="0.3">
      <c r="A2201" s="19">
        <v>41068</v>
      </c>
      <c r="B2201" s="20">
        <v>9969.5499999999993</v>
      </c>
      <c r="C2201" s="20">
        <v>10031.200000000001</v>
      </c>
      <c r="D2201" s="20">
        <v>9809.9500000000007</v>
      </c>
      <c r="E2201">
        <f t="shared" si="68"/>
        <v>61.650000000001455</v>
      </c>
      <c r="F2201" s="15">
        <f t="shared" si="69"/>
        <v>1.0469965922384528E-2</v>
      </c>
    </row>
    <row r="2202" spans="1:6" x14ac:dyDescent="0.3">
      <c r="A2202" s="26">
        <v>41067</v>
      </c>
      <c r="B2202" s="27">
        <v>9830.5</v>
      </c>
      <c r="C2202" s="27">
        <v>9974.7000000000007</v>
      </c>
      <c r="D2202" s="27">
        <v>9787.9500000000007</v>
      </c>
      <c r="E2202">
        <f t="shared" si="68"/>
        <v>144.20000000000073</v>
      </c>
      <c r="F2202" s="15">
        <f t="shared" si="69"/>
        <v>2.0792625275764282E-2</v>
      </c>
    </row>
    <row r="2203" spans="1:6" x14ac:dyDescent="0.3">
      <c r="A2203" s="19">
        <v>41066</v>
      </c>
      <c r="B2203" s="20">
        <v>9519</v>
      </c>
      <c r="C2203" s="20">
        <v>9770.65</v>
      </c>
      <c r="D2203" s="20">
        <v>9519</v>
      </c>
      <c r="E2203">
        <f t="shared" si="68"/>
        <v>251.64999999999964</v>
      </c>
      <c r="F2203" s="15">
        <f t="shared" si="69"/>
        <v>1.9288156255797294E-2</v>
      </c>
    </row>
    <row r="2204" spans="1:6" x14ac:dyDescent="0.3">
      <c r="A2204" s="26">
        <v>41065</v>
      </c>
      <c r="B2204" s="27">
        <v>9433.25</v>
      </c>
      <c r="C2204" s="27">
        <v>9545.5</v>
      </c>
      <c r="D2204" s="27">
        <v>9400.35</v>
      </c>
      <c r="E2204">
        <f t="shared" si="68"/>
        <v>112.25</v>
      </c>
      <c r="F2204" s="15">
        <f t="shared" si="69"/>
        <v>1.8744788572736579E-2</v>
      </c>
    </row>
    <row r="2205" spans="1:6" x14ac:dyDescent="0.3">
      <c r="A2205" s="19">
        <v>41064</v>
      </c>
      <c r="B2205" s="20">
        <v>9174.5499999999993</v>
      </c>
      <c r="C2205" s="20">
        <v>9406.25</v>
      </c>
      <c r="D2205" s="20">
        <v>9110.4500000000007</v>
      </c>
      <c r="E2205">
        <f t="shared" si="68"/>
        <v>231.70000000000073</v>
      </c>
      <c r="F2205" s="15">
        <f t="shared" si="69"/>
        <v>1.5395704042101022E-2</v>
      </c>
    </row>
    <row r="2206" spans="1:6" x14ac:dyDescent="0.3">
      <c r="A2206" s="26">
        <v>41061</v>
      </c>
      <c r="B2206" s="27">
        <v>9434.4500000000007</v>
      </c>
      <c r="C2206" s="27">
        <v>9493.25</v>
      </c>
      <c r="D2206" s="27">
        <v>9252.6</v>
      </c>
      <c r="E2206">
        <f t="shared" si="68"/>
        <v>58.799999999999272</v>
      </c>
      <c r="F2206" s="15">
        <f t="shared" si="69"/>
        <v>6.575068910758537E-3</v>
      </c>
    </row>
    <row r="2207" spans="1:6" x14ac:dyDescent="0.3">
      <c r="A2207" s="19">
        <v>41060</v>
      </c>
      <c r="B2207" s="20">
        <v>9414.35</v>
      </c>
      <c r="C2207" s="20">
        <v>9479.35</v>
      </c>
      <c r="D2207" s="20">
        <v>9360.0499999999993</v>
      </c>
      <c r="E2207">
        <f t="shared" si="68"/>
        <v>65</v>
      </c>
      <c r="F2207" s="15">
        <f t="shared" si="69"/>
        <v>3.3706000705233242E-3</v>
      </c>
    </row>
    <row r="2208" spans="1:6" x14ac:dyDescent="0.3">
      <c r="A2208" s="26">
        <v>41059</v>
      </c>
      <c r="B2208" s="27">
        <v>9642.2000000000007</v>
      </c>
      <c r="C2208" s="27">
        <v>9642.2000000000007</v>
      </c>
      <c r="D2208" s="27">
        <v>9514.25</v>
      </c>
      <c r="E2208">
        <f t="shared" si="68"/>
        <v>0</v>
      </c>
      <c r="F2208" s="15">
        <f t="shared" si="69"/>
        <v>2.4961863819165349E-3</v>
      </c>
    </row>
    <row r="2209" spans="1:6" x14ac:dyDescent="0.3">
      <c r="A2209" s="19">
        <v>41058</v>
      </c>
      <c r="B2209" s="20">
        <v>9734.85</v>
      </c>
      <c r="C2209" s="20">
        <v>9783.4500000000007</v>
      </c>
      <c r="D2209" s="20">
        <v>9687.65</v>
      </c>
      <c r="E2209">
        <f t="shared" si="68"/>
        <v>48.600000000000364</v>
      </c>
      <c r="F2209" s="15">
        <f t="shared" si="69"/>
        <v>1.4868555641087829E-2</v>
      </c>
    </row>
    <row r="2210" spans="1:6" x14ac:dyDescent="0.3">
      <c r="A2210" s="26">
        <v>41057</v>
      </c>
      <c r="B2210" s="27">
        <v>9483.1</v>
      </c>
      <c r="C2210" s="27">
        <v>9716.5</v>
      </c>
      <c r="D2210" s="27">
        <v>9483.1</v>
      </c>
      <c r="E2210">
        <f t="shared" si="68"/>
        <v>233.39999999999964</v>
      </c>
      <c r="F2210" s="15">
        <f t="shared" si="69"/>
        <v>1.6341291277746174E-2</v>
      </c>
    </row>
    <row r="2211" spans="1:6" x14ac:dyDescent="0.3">
      <c r="A2211" s="19">
        <v>41054</v>
      </c>
      <c r="B2211" s="20">
        <v>9422.4500000000007</v>
      </c>
      <c r="C2211" s="20">
        <v>9497</v>
      </c>
      <c r="D2211" s="20">
        <v>9371.5499999999993</v>
      </c>
      <c r="E2211">
        <f t="shared" si="68"/>
        <v>74.549999999999272</v>
      </c>
      <c r="F2211" s="15">
        <f t="shared" si="69"/>
        <v>1.4066668463176049E-2</v>
      </c>
    </row>
    <row r="2212" spans="1:6" x14ac:dyDescent="0.3">
      <c r="A2212" s="26">
        <v>41053</v>
      </c>
      <c r="B2212" s="27">
        <v>9277.25</v>
      </c>
      <c r="C2212" s="27">
        <v>9463.7000000000007</v>
      </c>
      <c r="D2212" s="27">
        <v>9198.75</v>
      </c>
      <c r="E2212">
        <f t="shared" si="68"/>
        <v>186.45000000000073</v>
      </c>
      <c r="F2212" s="15">
        <f t="shared" si="69"/>
        <v>1.3247847055703204E-2</v>
      </c>
    </row>
    <row r="2213" spans="1:6" x14ac:dyDescent="0.3">
      <c r="A2213" s="19">
        <v>41052</v>
      </c>
      <c r="B2213" s="20">
        <v>9237.35</v>
      </c>
      <c r="C2213" s="20">
        <v>9295.65</v>
      </c>
      <c r="D2213" s="20">
        <v>9157.2000000000007</v>
      </c>
      <c r="E2213">
        <f t="shared" si="68"/>
        <v>58.299999999999272</v>
      </c>
      <c r="F2213" s="15">
        <f t="shared" si="69"/>
        <v>3.6880484099068821E-3</v>
      </c>
    </row>
    <row r="2214" spans="1:6" x14ac:dyDescent="0.3">
      <c r="A2214" s="26">
        <v>41051</v>
      </c>
      <c r="B2214" s="27">
        <v>9510.4500000000007</v>
      </c>
      <c r="C2214" s="27">
        <v>9522.2999999999993</v>
      </c>
      <c r="D2214" s="27">
        <v>9253.0499999999993</v>
      </c>
      <c r="E2214">
        <f t="shared" si="68"/>
        <v>11.849999999998545</v>
      </c>
      <c r="F2214" s="15">
        <f t="shared" si="69"/>
        <v>1.0263551220980851E-2</v>
      </c>
    </row>
    <row r="2215" spans="1:6" x14ac:dyDescent="0.3">
      <c r="A2215" s="19">
        <v>41050</v>
      </c>
      <c r="B2215" s="20">
        <v>9299.9</v>
      </c>
      <c r="C2215" s="20">
        <v>9478.9500000000007</v>
      </c>
      <c r="D2215" s="20">
        <v>9299.9</v>
      </c>
      <c r="E2215">
        <f t="shared" si="68"/>
        <v>179.05000000000109</v>
      </c>
      <c r="F2215" s="15">
        <f t="shared" si="69"/>
        <v>2.9437707337098305E-2</v>
      </c>
    </row>
    <row r="2216" spans="1:6" x14ac:dyDescent="0.3">
      <c r="A2216" s="26">
        <v>41047</v>
      </c>
      <c r="B2216" s="27">
        <v>9013.1</v>
      </c>
      <c r="C2216" s="27">
        <v>9364.7000000000007</v>
      </c>
      <c r="D2216" s="27">
        <v>8995.25</v>
      </c>
      <c r="E2216">
        <f t="shared" si="68"/>
        <v>351.60000000000036</v>
      </c>
      <c r="F2216" s="15">
        <f t="shared" si="69"/>
        <v>2.6120984836132417E-2</v>
      </c>
    </row>
    <row r="2217" spans="1:6" x14ac:dyDescent="0.3">
      <c r="A2217" s="19">
        <v>41046</v>
      </c>
      <c r="B2217" s="20">
        <v>9199.5</v>
      </c>
      <c r="C2217" s="20">
        <v>9328.5</v>
      </c>
      <c r="D2217" s="20">
        <v>9113.65</v>
      </c>
      <c r="E2217">
        <f t="shared" si="68"/>
        <v>129</v>
      </c>
      <c r="F2217" s="15">
        <f t="shared" si="69"/>
        <v>8.3129637593976173E-3</v>
      </c>
    </row>
    <row r="2218" spans="1:6" x14ac:dyDescent="0.3">
      <c r="A2218" s="26">
        <v>41045</v>
      </c>
      <c r="B2218" s="27">
        <v>9184.4500000000007</v>
      </c>
      <c r="C2218" s="27">
        <v>9208.15</v>
      </c>
      <c r="D2218" s="27">
        <v>9047.0499999999993</v>
      </c>
      <c r="E2218">
        <f t="shared" si="68"/>
        <v>23.699999999998909</v>
      </c>
      <c r="F2218" s="15">
        <f t="shared" si="69"/>
        <v>1.0814841424053845E-2</v>
      </c>
    </row>
    <row r="2219" spans="1:6" x14ac:dyDescent="0.3">
      <c r="A2219" s="19">
        <v>41044</v>
      </c>
      <c r="B2219" s="20">
        <v>9186.4500000000007</v>
      </c>
      <c r="C2219" s="20">
        <v>9361.4500000000007</v>
      </c>
      <c r="D2219" s="20">
        <v>9166.1</v>
      </c>
      <c r="E2219">
        <f t="shared" si="68"/>
        <v>175</v>
      </c>
      <c r="F2219" s="15">
        <f t="shared" si="69"/>
        <v>1.3875018592099893E-2</v>
      </c>
    </row>
    <row r="2220" spans="1:6" x14ac:dyDescent="0.3">
      <c r="A2220" s="26">
        <v>41043</v>
      </c>
      <c r="B2220" s="27">
        <v>9412.6</v>
      </c>
      <c r="C2220" s="27">
        <v>9498.7999999999993</v>
      </c>
      <c r="D2220" s="27">
        <v>9190.2999999999993</v>
      </c>
      <c r="E2220">
        <f t="shared" si="68"/>
        <v>86.199999999998909</v>
      </c>
      <c r="F2220" s="15">
        <f t="shared" si="69"/>
        <v>1.4187278490824124E-2</v>
      </c>
    </row>
    <row r="2221" spans="1:6" x14ac:dyDescent="0.3">
      <c r="A2221" s="19">
        <v>41040</v>
      </c>
      <c r="B2221" s="20">
        <v>9353.4500000000007</v>
      </c>
      <c r="C2221" s="20">
        <v>9532.65</v>
      </c>
      <c r="D2221" s="20">
        <v>9296.65</v>
      </c>
      <c r="E2221">
        <f t="shared" si="68"/>
        <v>179.19999999999891</v>
      </c>
      <c r="F2221" s="15">
        <f t="shared" si="69"/>
        <v>1.8479560124312618E-2</v>
      </c>
    </row>
    <row r="2222" spans="1:6" x14ac:dyDescent="0.3">
      <c r="A2222" s="26">
        <v>41039</v>
      </c>
      <c r="B2222" s="27">
        <v>9411.75</v>
      </c>
      <c r="C2222" s="27">
        <v>9580.4</v>
      </c>
      <c r="D2222" s="27">
        <v>9362.1</v>
      </c>
      <c r="E2222">
        <f t="shared" si="68"/>
        <v>168.64999999999964</v>
      </c>
      <c r="F2222" s="15">
        <f t="shared" si="69"/>
        <v>1.176841441630766E-2</v>
      </c>
    </row>
    <row r="2223" spans="1:6" x14ac:dyDescent="0.3">
      <c r="A2223" s="19">
        <v>41038</v>
      </c>
      <c r="B2223" s="20">
        <v>9517</v>
      </c>
      <c r="C2223" s="20">
        <v>9572.35</v>
      </c>
      <c r="D2223" s="20">
        <v>9340.4500000000007</v>
      </c>
      <c r="E2223">
        <f t="shared" si="68"/>
        <v>55.350000000000364</v>
      </c>
      <c r="F2223" s="15">
        <f t="shared" si="69"/>
        <v>3.5370456334389753E-3</v>
      </c>
    </row>
    <row r="2224" spans="1:6" x14ac:dyDescent="0.3">
      <c r="A2224" s="26">
        <v>41037</v>
      </c>
      <c r="B2224" s="27">
        <v>9909.4</v>
      </c>
      <c r="C2224" s="27">
        <v>9924.15</v>
      </c>
      <c r="D2224" s="27">
        <v>9526.65</v>
      </c>
      <c r="E2224">
        <f t="shared" si="68"/>
        <v>14.75</v>
      </c>
      <c r="F2224" s="15">
        <f t="shared" si="69"/>
        <v>1.3481844001717582E-2</v>
      </c>
    </row>
    <row r="2225" spans="1:6" x14ac:dyDescent="0.3">
      <c r="A2225" s="19">
        <v>41036</v>
      </c>
      <c r="B2225" s="20">
        <v>9664.85</v>
      </c>
      <c r="C2225" s="20">
        <v>9910.7000000000007</v>
      </c>
      <c r="D2225" s="20">
        <v>9480.5</v>
      </c>
      <c r="E2225">
        <f t="shared" si="68"/>
        <v>245.85000000000036</v>
      </c>
      <c r="F2225" s="15">
        <f t="shared" si="69"/>
        <v>1.247081035425051E-2</v>
      </c>
    </row>
    <row r="2226" spans="1:6" x14ac:dyDescent="0.3">
      <c r="A2226" s="26">
        <v>41033</v>
      </c>
      <c r="B2226" s="27">
        <v>10063.5</v>
      </c>
      <c r="C2226" s="27">
        <v>10068.65</v>
      </c>
      <c r="D2226" s="27">
        <v>9757.75</v>
      </c>
      <c r="E2226">
        <f t="shared" si="68"/>
        <v>5.1499999999996362</v>
      </c>
      <c r="F2226" s="15">
        <f t="shared" si="69"/>
        <v>1.4318246234740694E-3</v>
      </c>
    </row>
    <row r="2227" spans="1:6" x14ac:dyDescent="0.3">
      <c r="A2227" s="19">
        <v>41032</v>
      </c>
      <c r="B2227" s="20">
        <v>10231.700000000001</v>
      </c>
      <c r="C2227" s="20">
        <v>10255.85</v>
      </c>
      <c r="D2227" s="20">
        <v>10100.25</v>
      </c>
      <c r="E2227">
        <f t="shared" si="68"/>
        <v>24.149999999999636</v>
      </c>
      <c r="F2227" s="15">
        <f t="shared" si="69"/>
        <v>6.0198196971612159E-3</v>
      </c>
    </row>
    <row r="2228" spans="1:6" x14ac:dyDescent="0.3">
      <c r="A2228" s="26">
        <v>41031</v>
      </c>
      <c r="B2228" s="27">
        <v>10282.700000000001</v>
      </c>
      <c r="C2228" s="27">
        <v>10382.35</v>
      </c>
      <c r="D2228" s="27">
        <v>10278.450000000001</v>
      </c>
      <c r="E2228">
        <f t="shared" si="68"/>
        <v>99.649999999999636</v>
      </c>
      <c r="F2228" s="15">
        <f t="shared" si="69"/>
        <v>1.2247676320506095E-2</v>
      </c>
    </row>
    <row r="2229" spans="1:6" x14ac:dyDescent="0.3">
      <c r="A2229" s="19">
        <v>41029</v>
      </c>
      <c r="B2229" s="20">
        <v>10210.1</v>
      </c>
      <c r="C2229" s="20">
        <v>10360.549999999999</v>
      </c>
      <c r="D2229" s="20">
        <v>10210.1</v>
      </c>
      <c r="E2229">
        <f t="shared" si="68"/>
        <v>150.44999999999891</v>
      </c>
      <c r="F2229" s="15">
        <f t="shared" si="69"/>
        <v>1.2492484797114073E-2</v>
      </c>
    </row>
    <row r="2230" spans="1:6" x14ac:dyDescent="0.3">
      <c r="A2230" s="26">
        <v>41026</v>
      </c>
      <c r="B2230" s="27">
        <v>10146.1</v>
      </c>
      <c r="C2230" s="27">
        <v>10249.15</v>
      </c>
      <c r="D2230" s="27">
        <v>10029.450000000001</v>
      </c>
      <c r="E2230">
        <f t="shared" si="68"/>
        <v>103.04999999999927</v>
      </c>
      <c r="F2230" s="15">
        <f t="shared" si="69"/>
        <v>6.149323869305905E-3</v>
      </c>
    </row>
    <row r="2231" spans="1:6" x14ac:dyDescent="0.3">
      <c r="A2231" s="19">
        <v>41025</v>
      </c>
      <c r="B2231" s="20">
        <v>10171.85</v>
      </c>
      <c r="C2231" s="20">
        <v>10193.9</v>
      </c>
      <c r="D2231" s="20">
        <v>10083.5</v>
      </c>
      <c r="E2231">
        <f t="shared" si="68"/>
        <v>22.049999999999272</v>
      </c>
      <c r="F2231" s="15">
        <f t="shared" si="69"/>
        <v>4.1137056632585284E-3</v>
      </c>
    </row>
    <row r="2232" spans="1:6" x14ac:dyDescent="0.3">
      <c r="A2232" s="26">
        <v>41024</v>
      </c>
      <c r="B2232" s="27">
        <v>10215.85</v>
      </c>
      <c r="C2232" s="27">
        <v>10277.85</v>
      </c>
      <c r="D2232" s="27">
        <v>10043.65</v>
      </c>
      <c r="E2232">
        <f t="shared" si="68"/>
        <v>62</v>
      </c>
      <c r="F2232" s="15">
        <f t="shared" si="69"/>
        <v>3.6178112120519275E-3</v>
      </c>
    </row>
    <row r="2233" spans="1:6" x14ac:dyDescent="0.3">
      <c r="A2233" s="19">
        <v>41023</v>
      </c>
      <c r="B2233" s="20">
        <v>10275.549999999999</v>
      </c>
      <c r="C2233" s="20">
        <v>10287.9</v>
      </c>
      <c r="D2233" s="20">
        <v>10151.799999999999</v>
      </c>
      <c r="E2233">
        <f t="shared" si="68"/>
        <v>12.350000000000364</v>
      </c>
      <c r="F2233" s="15">
        <f t="shared" si="69"/>
        <v>4.8501811628932729E-3</v>
      </c>
    </row>
    <row r="2234" spans="1:6" x14ac:dyDescent="0.3">
      <c r="A2234" s="26">
        <v>41022</v>
      </c>
      <c r="B2234" s="27">
        <v>10432.6</v>
      </c>
      <c r="C2234" s="27">
        <v>10521.45</v>
      </c>
      <c r="D2234" s="27">
        <v>10206.9</v>
      </c>
      <c r="E2234">
        <f t="shared" si="68"/>
        <v>88.850000000000364</v>
      </c>
      <c r="F2234" s="15">
        <f t="shared" si="69"/>
        <v>6.0730857918260932E-3</v>
      </c>
    </row>
    <row r="2235" spans="1:6" x14ac:dyDescent="0.3">
      <c r="A2235" s="19">
        <v>41019</v>
      </c>
      <c r="B2235" s="20">
        <v>10538.3</v>
      </c>
      <c r="C2235" s="20">
        <v>10577.45</v>
      </c>
      <c r="D2235" s="20">
        <v>10387.049999999999</v>
      </c>
      <c r="E2235">
        <f t="shared" si="68"/>
        <v>39.150000000001455</v>
      </c>
      <c r="F2235" s="15">
        <f t="shared" si="69"/>
        <v>4.6075951769724809E-3</v>
      </c>
    </row>
    <row r="2236" spans="1:6" x14ac:dyDescent="0.3">
      <c r="A2236" s="26">
        <v>41018</v>
      </c>
      <c r="B2236" s="27">
        <v>10536.95</v>
      </c>
      <c r="C2236" s="27">
        <v>10594.9</v>
      </c>
      <c r="D2236" s="27">
        <v>10438.65</v>
      </c>
      <c r="E2236">
        <f t="shared" si="68"/>
        <v>57.949999999998909</v>
      </c>
      <c r="F2236" s="15">
        <f t="shared" si="69"/>
        <v>5.58544430851491E-3</v>
      </c>
    </row>
    <row r="2237" spans="1:6" x14ac:dyDescent="0.3">
      <c r="A2237" s="19">
        <v>41017</v>
      </c>
      <c r="B2237" s="20">
        <v>10585.55</v>
      </c>
      <c r="C2237" s="20">
        <v>10645.85</v>
      </c>
      <c r="D2237" s="20">
        <v>10479.5</v>
      </c>
      <c r="E2237">
        <f t="shared" si="68"/>
        <v>60.300000000001091</v>
      </c>
      <c r="F2237" s="15">
        <f t="shared" si="69"/>
        <v>8.5478426873218227E-3</v>
      </c>
    </row>
    <row r="2238" spans="1:6" x14ac:dyDescent="0.3">
      <c r="A2238" s="26">
        <v>41016</v>
      </c>
      <c r="B2238" s="27">
        <v>10502.65</v>
      </c>
      <c r="C2238" s="27">
        <v>10621.9</v>
      </c>
      <c r="D2238" s="27">
        <v>10248.549999999999</v>
      </c>
      <c r="E2238">
        <f t="shared" si="68"/>
        <v>119.25</v>
      </c>
      <c r="F2238" s="15">
        <f t="shared" si="69"/>
        <v>1.4261520417747506E-2</v>
      </c>
    </row>
    <row r="2239" spans="1:6" x14ac:dyDescent="0.3">
      <c r="A2239" s="19">
        <v>41015</v>
      </c>
      <c r="B2239" s="20">
        <v>10274.15</v>
      </c>
      <c r="C2239" s="20">
        <v>10447.950000000001</v>
      </c>
      <c r="D2239" s="20">
        <v>10274.15</v>
      </c>
      <c r="E2239">
        <f t="shared" si="68"/>
        <v>173.80000000000109</v>
      </c>
      <c r="F2239" s="15">
        <f t="shared" si="69"/>
        <v>1.352802233197346E-2</v>
      </c>
    </row>
    <row r="2240" spans="1:6" x14ac:dyDescent="0.3">
      <c r="A2240" s="26">
        <v>41012</v>
      </c>
      <c r="B2240" s="27">
        <v>10478.25</v>
      </c>
      <c r="C2240" s="27">
        <v>10587.95</v>
      </c>
      <c r="D2240" s="27">
        <v>10235.700000000001</v>
      </c>
      <c r="E2240">
        <f t="shared" si="68"/>
        <v>109.70000000000073</v>
      </c>
      <c r="F2240" s="15">
        <f t="shared" si="69"/>
        <v>1.4233174319802514E-2</v>
      </c>
    </row>
    <row r="2241" spans="1:6" x14ac:dyDescent="0.3">
      <c r="A2241" s="19">
        <v>41011</v>
      </c>
      <c r="B2241" s="20">
        <v>10250.700000000001</v>
      </c>
      <c r="C2241" s="20">
        <v>10432.799999999999</v>
      </c>
      <c r="D2241" s="20">
        <v>10250.700000000001</v>
      </c>
      <c r="E2241">
        <f t="shared" si="68"/>
        <v>182.09999999999854</v>
      </c>
      <c r="F2241" s="15">
        <f t="shared" si="69"/>
        <v>1.8512935827423388E-2</v>
      </c>
    </row>
    <row r="2242" spans="1:6" x14ac:dyDescent="0.3">
      <c r="A2242" s="26">
        <v>41010</v>
      </c>
      <c r="B2242" s="27">
        <v>10117.25</v>
      </c>
      <c r="C2242" s="27">
        <v>10309.75</v>
      </c>
      <c r="D2242" s="27">
        <v>10060.700000000001</v>
      </c>
      <c r="E2242">
        <f t="shared" ref="E2242:E2305" si="70">C2242-B2242</f>
        <v>192.5</v>
      </c>
      <c r="F2242" s="15">
        <f t="shared" si="69"/>
        <v>1.1465995358533557E-2</v>
      </c>
    </row>
    <row r="2243" spans="1:6" x14ac:dyDescent="0.3">
      <c r="A2243" s="19">
        <v>41009</v>
      </c>
      <c r="B2243" s="20">
        <v>10169.200000000001</v>
      </c>
      <c r="C2243" s="20">
        <v>10209.9</v>
      </c>
      <c r="D2243" s="20">
        <v>10077.049999999999</v>
      </c>
      <c r="E2243">
        <f t="shared" si="70"/>
        <v>40.699999999998909</v>
      </c>
      <c r="F2243" s="15">
        <f t="shared" ref="F2243:F2306" si="71">((SUM(E2243:E2244)/2)/B2244)</f>
        <v>1.9840786221621536E-3</v>
      </c>
    </row>
    <row r="2244" spans="1:6" x14ac:dyDescent="0.3">
      <c r="A2244" s="26">
        <v>41008</v>
      </c>
      <c r="B2244" s="27">
        <v>10256.65</v>
      </c>
      <c r="C2244" s="27">
        <v>10256.65</v>
      </c>
      <c r="D2244" s="27">
        <v>10113.75</v>
      </c>
      <c r="E2244">
        <f t="shared" si="70"/>
        <v>0</v>
      </c>
      <c r="F2244" s="15">
        <f t="shared" si="71"/>
        <v>1.2904597806702044E-3</v>
      </c>
    </row>
    <row r="2245" spans="1:6" x14ac:dyDescent="0.3">
      <c r="A2245" s="19">
        <v>41003</v>
      </c>
      <c r="B2245" s="20">
        <v>10345.15</v>
      </c>
      <c r="C2245" s="20">
        <v>10371.85</v>
      </c>
      <c r="D2245" s="20">
        <v>10267.950000000001</v>
      </c>
      <c r="E2245">
        <f t="shared" si="70"/>
        <v>26.700000000000728</v>
      </c>
      <c r="F2245" s="15">
        <f t="shared" si="71"/>
        <v>7.1476736345246821E-3</v>
      </c>
    </row>
    <row r="2246" spans="1:6" x14ac:dyDescent="0.3">
      <c r="A2246" s="26">
        <v>41002</v>
      </c>
      <c r="B2246" s="27">
        <v>10381</v>
      </c>
      <c r="C2246" s="27">
        <v>10502.7</v>
      </c>
      <c r="D2246" s="27">
        <v>10376</v>
      </c>
      <c r="E2246">
        <f t="shared" si="70"/>
        <v>121.70000000000073</v>
      </c>
      <c r="F2246" s="15">
        <f t="shared" si="71"/>
        <v>1.2597184591824786E-2</v>
      </c>
    </row>
    <row r="2247" spans="1:6" x14ac:dyDescent="0.3">
      <c r="A2247" s="19">
        <v>41001</v>
      </c>
      <c r="B2247" s="20">
        <v>10186.799999999999</v>
      </c>
      <c r="C2247" s="20">
        <v>10321.75</v>
      </c>
      <c r="D2247" s="20">
        <v>10180.950000000001</v>
      </c>
      <c r="E2247">
        <f t="shared" si="70"/>
        <v>134.95000000000073</v>
      </c>
      <c r="F2247" s="15">
        <f t="shared" si="71"/>
        <v>1.9940309270090575E-2</v>
      </c>
    </row>
    <row r="2248" spans="1:6" x14ac:dyDescent="0.3">
      <c r="A2248" s="26">
        <v>40998</v>
      </c>
      <c r="B2248" s="27">
        <v>9984.7999999999993</v>
      </c>
      <c r="C2248" s="27">
        <v>10248.049999999999</v>
      </c>
      <c r="D2248" s="27">
        <v>9981.9</v>
      </c>
      <c r="E2248">
        <f t="shared" si="70"/>
        <v>263.25</v>
      </c>
      <c r="F2248" s="15">
        <f t="shared" si="71"/>
        <v>1.9907700890027094E-2</v>
      </c>
    </row>
    <row r="2249" spans="1:6" x14ac:dyDescent="0.3">
      <c r="A2249" s="19">
        <v>40997</v>
      </c>
      <c r="B2249" s="20">
        <v>9859.25</v>
      </c>
      <c r="C2249" s="20">
        <v>9988.5499999999993</v>
      </c>
      <c r="D2249" s="20">
        <v>9845.4</v>
      </c>
      <c r="E2249">
        <f t="shared" si="70"/>
        <v>129.29999999999927</v>
      </c>
      <c r="F2249" s="15">
        <f t="shared" si="71"/>
        <v>6.3870461023211346E-3</v>
      </c>
    </row>
    <row r="2250" spans="1:6" x14ac:dyDescent="0.3">
      <c r="A2250" s="26">
        <v>40996</v>
      </c>
      <c r="B2250" s="27">
        <v>10122.049999999999</v>
      </c>
      <c r="C2250" s="27">
        <v>10122.049999999999</v>
      </c>
      <c r="D2250" s="27">
        <v>9901.2000000000007</v>
      </c>
      <c r="E2250">
        <f t="shared" si="70"/>
        <v>0</v>
      </c>
      <c r="F2250" s="15">
        <f t="shared" si="71"/>
        <v>3.6940001376340524E-3</v>
      </c>
    </row>
    <row r="2251" spans="1:6" x14ac:dyDescent="0.3">
      <c r="A2251" s="19">
        <v>40995</v>
      </c>
      <c r="B2251" s="20">
        <v>10171.9</v>
      </c>
      <c r="C2251" s="20">
        <v>10247.049999999999</v>
      </c>
      <c r="D2251" s="20">
        <v>9967.5499999999993</v>
      </c>
      <c r="E2251">
        <f t="shared" si="70"/>
        <v>75.149999999999636</v>
      </c>
      <c r="F2251" s="15">
        <f t="shared" si="71"/>
        <v>3.8035320948909021E-3</v>
      </c>
    </row>
    <row r="2252" spans="1:6" x14ac:dyDescent="0.3">
      <c r="A2252" s="26">
        <v>40994</v>
      </c>
      <c r="B2252" s="27">
        <v>10260.200000000001</v>
      </c>
      <c r="C2252" s="27">
        <v>10263.1</v>
      </c>
      <c r="D2252" s="27">
        <v>10013.049999999999</v>
      </c>
      <c r="E2252">
        <f t="shared" si="70"/>
        <v>2.8999999999996362</v>
      </c>
      <c r="F2252" s="15">
        <f t="shared" si="71"/>
        <v>7.6782360545378982E-3</v>
      </c>
    </row>
    <row r="2253" spans="1:6" x14ac:dyDescent="0.3">
      <c r="A2253" s="19">
        <v>40991</v>
      </c>
      <c r="B2253" s="20">
        <v>10249.75</v>
      </c>
      <c r="C2253" s="20">
        <v>10404.25</v>
      </c>
      <c r="D2253" s="20">
        <v>10125.75</v>
      </c>
      <c r="E2253">
        <f t="shared" si="70"/>
        <v>154.5</v>
      </c>
      <c r="F2253" s="15">
        <f t="shared" si="71"/>
        <v>1.013064133016627E-2</v>
      </c>
    </row>
    <row r="2254" spans="1:6" x14ac:dyDescent="0.3">
      <c r="A2254" s="26">
        <v>40990</v>
      </c>
      <c r="B2254" s="27">
        <v>10525</v>
      </c>
      <c r="C2254" s="27">
        <v>10583.75</v>
      </c>
      <c r="D2254" s="27">
        <v>10135.85</v>
      </c>
      <c r="E2254">
        <f t="shared" si="70"/>
        <v>58.75</v>
      </c>
      <c r="F2254" s="15">
        <f t="shared" si="71"/>
        <v>1.8662128307931205E-2</v>
      </c>
    </row>
    <row r="2255" spans="1:6" x14ac:dyDescent="0.3">
      <c r="A2255" s="19">
        <v>40989</v>
      </c>
      <c r="B2255" s="20">
        <v>10238.65</v>
      </c>
      <c r="C2255" s="20">
        <v>10562.05</v>
      </c>
      <c r="D2255" s="20">
        <v>10217.450000000001</v>
      </c>
      <c r="E2255">
        <f t="shared" si="70"/>
        <v>323.39999999999964</v>
      </c>
      <c r="F2255" s="15">
        <f t="shared" si="71"/>
        <v>2.5022095649612115E-2</v>
      </c>
    </row>
    <row r="2256" spans="1:6" x14ac:dyDescent="0.3">
      <c r="A2256" s="26">
        <v>40988</v>
      </c>
      <c r="B2256" s="27">
        <v>10183</v>
      </c>
      <c r="C2256" s="27">
        <v>10369.200000000001</v>
      </c>
      <c r="D2256" s="27">
        <v>10137.799999999999</v>
      </c>
      <c r="E2256">
        <f t="shared" si="70"/>
        <v>186.20000000000073</v>
      </c>
      <c r="F2256" s="15">
        <f t="shared" si="71"/>
        <v>8.9168985283765555E-3</v>
      </c>
    </row>
    <row r="2257" spans="1:6" x14ac:dyDescent="0.3">
      <c r="A2257" s="19">
        <v>40987</v>
      </c>
      <c r="B2257" s="20">
        <v>10440.85</v>
      </c>
      <c r="C2257" s="20">
        <v>10440.85</v>
      </c>
      <c r="D2257" s="20">
        <v>10135.25</v>
      </c>
      <c r="E2257">
        <f t="shared" si="70"/>
        <v>0</v>
      </c>
      <c r="F2257" s="15">
        <f t="shared" si="71"/>
        <v>1.0584242652777416E-2</v>
      </c>
    </row>
    <row r="2258" spans="1:6" x14ac:dyDescent="0.3">
      <c r="A2258" s="26">
        <v>40984</v>
      </c>
      <c r="B2258" s="27">
        <v>10607.75</v>
      </c>
      <c r="C2258" s="27">
        <v>10832.3</v>
      </c>
      <c r="D2258" s="27">
        <v>10348.049999999999</v>
      </c>
      <c r="E2258">
        <f t="shared" si="70"/>
        <v>224.54999999999927</v>
      </c>
      <c r="F2258" s="15">
        <f t="shared" si="71"/>
        <v>1.030570611641704E-2</v>
      </c>
    </row>
    <row r="2259" spans="1:6" x14ac:dyDescent="0.3">
      <c r="A2259" s="19">
        <v>40983</v>
      </c>
      <c r="B2259" s="20">
        <v>10894.45</v>
      </c>
      <c r="C2259" s="20">
        <v>10894.45</v>
      </c>
      <c r="D2259" s="20">
        <v>10556.4</v>
      </c>
      <c r="E2259">
        <f t="shared" si="70"/>
        <v>0</v>
      </c>
      <c r="F2259" s="15">
        <f t="shared" si="71"/>
        <v>4.2350560053232619E-3</v>
      </c>
    </row>
    <row r="2260" spans="1:6" x14ac:dyDescent="0.3">
      <c r="A2260" s="26">
        <v>40982</v>
      </c>
      <c r="B2260" s="27">
        <v>10820.4</v>
      </c>
      <c r="C2260" s="27">
        <v>10912.05</v>
      </c>
      <c r="D2260" s="27">
        <v>10768.65</v>
      </c>
      <c r="E2260">
        <f t="shared" si="70"/>
        <v>91.649999999999636</v>
      </c>
      <c r="F2260" s="15">
        <f t="shared" si="71"/>
        <v>6.978492514872231E-3</v>
      </c>
    </row>
    <row r="2261" spans="1:6" x14ac:dyDescent="0.3">
      <c r="A2261" s="19">
        <v>40981</v>
      </c>
      <c r="B2261" s="20">
        <v>10707.9</v>
      </c>
      <c r="C2261" s="20">
        <v>10765.7</v>
      </c>
      <c r="D2261" s="20">
        <v>10671.45</v>
      </c>
      <c r="E2261">
        <f t="shared" si="70"/>
        <v>57.800000000001091</v>
      </c>
      <c r="F2261" s="15">
        <f t="shared" si="71"/>
        <v>3.6364649659343154E-3</v>
      </c>
    </row>
    <row r="2262" spans="1:6" x14ac:dyDescent="0.3">
      <c r="A2262" s="26">
        <v>40980</v>
      </c>
      <c r="B2262" s="27">
        <v>10765.95</v>
      </c>
      <c r="C2262" s="27">
        <v>10786.45</v>
      </c>
      <c r="D2262" s="27">
        <v>10543.25</v>
      </c>
      <c r="E2262">
        <f t="shared" si="70"/>
        <v>20.5</v>
      </c>
      <c r="F2262" s="15">
        <f t="shared" si="71"/>
        <v>1.2649706419877903E-2</v>
      </c>
    </row>
    <row r="2263" spans="1:6" x14ac:dyDescent="0.3">
      <c r="A2263" s="19">
        <v>40977</v>
      </c>
      <c r="B2263" s="20">
        <v>10286.799999999999</v>
      </c>
      <c r="C2263" s="20">
        <v>10526.55</v>
      </c>
      <c r="D2263" s="20">
        <v>10286.799999999999</v>
      </c>
      <c r="E2263">
        <f t="shared" si="70"/>
        <v>239.75</v>
      </c>
      <c r="F2263" s="15">
        <f t="shared" si="71"/>
        <v>1.8890356671070051E-2</v>
      </c>
    </row>
    <row r="2264" spans="1:6" x14ac:dyDescent="0.3">
      <c r="A2264" s="26">
        <v>40975</v>
      </c>
      <c r="B2264" s="27">
        <v>10030.25</v>
      </c>
      <c r="C2264" s="27">
        <v>10169.450000000001</v>
      </c>
      <c r="D2264" s="27">
        <v>9939.9500000000007</v>
      </c>
      <c r="E2264">
        <f t="shared" si="70"/>
        <v>139.20000000000073</v>
      </c>
      <c r="F2264" s="15">
        <f t="shared" si="71"/>
        <v>2.1054602061124431E-2</v>
      </c>
    </row>
    <row r="2265" spans="1:6" x14ac:dyDescent="0.3">
      <c r="A2265" s="19">
        <v>40974</v>
      </c>
      <c r="B2265" s="20">
        <v>10149.799999999999</v>
      </c>
      <c r="C2265" s="20">
        <v>10438</v>
      </c>
      <c r="D2265" s="20">
        <v>10020.450000000001</v>
      </c>
      <c r="E2265">
        <f t="shared" si="70"/>
        <v>288.20000000000073</v>
      </c>
      <c r="F2265" s="15">
        <f t="shared" si="71"/>
        <v>1.3846649082095E-2</v>
      </c>
    </row>
    <row r="2266" spans="1:6" x14ac:dyDescent="0.3">
      <c r="A2266" s="26">
        <v>40973</v>
      </c>
      <c r="B2266" s="27">
        <v>10406.85</v>
      </c>
      <c r="C2266" s="27">
        <v>10406.85</v>
      </c>
      <c r="D2266" s="27">
        <v>10152.1</v>
      </c>
      <c r="E2266">
        <f t="shared" si="70"/>
        <v>0</v>
      </c>
      <c r="F2266" s="15">
        <f t="shared" si="71"/>
        <v>2.434010991380308E-3</v>
      </c>
    </row>
    <row r="2267" spans="1:6" x14ac:dyDescent="0.3">
      <c r="A2267" s="19">
        <v>40971</v>
      </c>
      <c r="B2267" s="20">
        <v>10435.450000000001</v>
      </c>
      <c r="C2267" s="20">
        <v>10486.25</v>
      </c>
      <c r="D2267" s="20">
        <v>10435.450000000001</v>
      </c>
      <c r="E2267">
        <f t="shared" si="70"/>
        <v>50.799999999999272</v>
      </c>
      <c r="F2267" s="15">
        <f t="shared" si="71"/>
        <v>1.4381825744604627E-2</v>
      </c>
    </row>
    <row r="2268" spans="1:6" x14ac:dyDescent="0.3">
      <c r="A2268" s="26">
        <v>40970</v>
      </c>
      <c r="B2268" s="27">
        <v>10337.700000000001</v>
      </c>
      <c r="C2268" s="27">
        <v>10584.25</v>
      </c>
      <c r="D2268" s="27">
        <v>10192.799999999999</v>
      </c>
      <c r="E2268">
        <f t="shared" si="70"/>
        <v>246.54999999999927</v>
      </c>
      <c r="F2268" s="15">
        <f t="shared" si="71"/>
        <v>1.1870314824533072E-2</v>
      </c>
    </row>
    <row r="2269" spans="1:6" x14ac:dyDescent="0.3">
      <c r="A2269" s="19">
        <v>40969</v>
      </c>
      <c r="B2269" s="20">
        <v>10385.15</v>
      </c>
      <c r="C2269" s="20">
        <v>10385.15</v>
      </c>
      <c r="D2269" s="20">
        <v>10160.25</v>
      </c>
      <c r="E2269">
        <f t="shared" si="70"/>
        <v>0</v>
      </c>
      <c r="F2269" s="15">
        <f t="shared" si="71"/>
        <v>4.9968045068288528E-3</v>
      </c>
    </row>
    <row r="2270" spans="1:6" x14ac:dyDescent="0.3">
      <c r="A2270" s="26">
        <v>40968</v>
      </c>
      <c r="B2270" s="27">
        <v>10561.75</v>
      </c>
      <c r="C2270" s="27">
        <v>10667.3</v>
      </c>
      <c r="D2270" s="27">
        <v>10340.75</v>
      </c>
      <c r="E2270">
        <f t="shared" si="70"/>
        <v>105.54999999999927</v>
      </c>
      <c r="F2270" s="15">
        <f t="shared" si="71"/>
        <v>2.3934302231346873E-2</v>
      </c>
    </row>
    <row r="2271" spans="1:6" x14ac:dyDescent="0.3">
      <c r="A2271" s="19">
        <v>40967</v>
      </c>
      <c r="B2271" s="20">
        <v>10179.950000000001</v>
      </c>
      <c r="C2271" s="20">
        <v>10561.7</v>
      </c>
      <c r="D2271" s="20">
        <v>10178.85</v>
      </c>
      <c r="E2271">
        <f t="shared" si="70"/>
        <v>381.75</v>
      </c>
      <c r="F2271" s="15">
        <f t="shared" si="71"/>
        <v>1.8130826917688185E-2</v>
      </c>
    </row>
    <row r="2272" spans="1:6" x14ac:dyDescent="0.3">
      <c r="A2272" s="26">
        <v>40966</v>
      </c>
      <c r="B2272" s="27">
        <v>10527.65</v>
      </c>
      <c r="C2272" s="27">
        <v>10527.65</v>
      </c>
      <c r="D2272" s="27">
        <v>10073.9</v>
      </c>
      <c r="E2272">
        <f t="shared" si="70"/>
        <v>0</v>
      </c>
      <c r="F2272" s="15">
        <f t="shared" si="71"/>
        <v>3.1472864591857866E-3</v>
      </c>
    </row>
    <row r="2273" spans="1:6" x14ac:dyDescent="0.3">
      <c r="A2273" s="19">
        <v>40963</v>
      </c>
      <c r="B2273" s="20">
        <v>10691.75</v>
      </c>
      <c r="C2273" s="20">
        <v>10759.05</v>
      </c>
      <c r="D2273" s="20">
        <v>10435.549999999999</v>
      </c>
      <c r="E2273">
        <f t="shared" si="70"/>
        <v>67.299999999999272</v>
      </c>
      <c r="F2273" s="15">
        <f t="shared" si="71"/>
        <v>1.0576271186440627E-2</v>
      </c>
    </row>
    <row r="2274" spans="1:6" x14ac:dyDescent="0.3">
      <c r="A2274" s="26">
        <v>40962</v>
      </c>
      <c r="B2274" s="27">
        <v>10693.75</v>
      </c>
      <c r="C2274" s="27">
        <v>10852.65</v>
      </c>
      <c r="D2274" s="27">
        <v>10621.8</v>
      </c>
      <c r="E2274">
        <f t="shared" si="70"/>
        <v>158.89999999999964</v>
      </c>
      <c r="F2274" s="15">
        <f t="shared" si="71"/>
        <v>1.0091484176194402E-2</v>
      </c>
    </row>
    <row r="2275" spans="1:6" x14ac:dyDescent="0.3">
      <c r="A2275" s="19">
        <v>40961</v>
      </c>
      <c r="B2275" s="20">
        <v>11160.4</v>
      </c>
      <c r="C2275" s="20">
        <v>11226.75</v>
      </c>
      <c r="D2275" s="20">
        <v>10714.05</v>
      </c>
      <c r="E2275">
        <f t="shared" si="70"/>
        <v>66.350000000000364</v>
      </c>
      <c r="F2275" s="15">
        <f t="shared" si="71"/>
        <v>1.0450437396989806E-2</v>
      </c>
    </row>
    <row r="2276" spans="1:6" x14ac:dyDescent="0.3">
      <c r="A2276" s="26">
        <v>40960</v>
      </c>
      <c r="B2276" s="27">
        <v>11042.6</v>
      </c>
      <c r="C2276" s="27">
        <v>11207.05</v>
      </c>
      <c r="D2276" s="27">
        <v>11042.6</v>
      </c>
      <c r="E2276">
        <f t="shared" si="70"/>
        <v>164.44999999999891</v>
      </c>
      <c r="F2276" s="15">
        <f t="shared" si="71"/>
        <v>1.4713140176675356E-2</v>
      </c>
    </row>
    <row r="2277" spans="1:6" x14ac:dyDescent="0.3">
      <c r="A2277" s="19">
        <v>40956</v>
      </c>
      <c r="B2277" s="20">
        <v>11042.85</v>
      </c>
      <c r="C2277" s="20">
        <v>11203.35</v>
      </c>
      <c r="D2277" s="20">
        <v>11013</v>
      </c>
      <c r="E2277">
        <f t="shared" si="70"/>
        <v>160.5</v>
      </c>
      <c r="F2277" s="15">
        <f t="shared" si="71"/>
        <v>9.4185507592200856E-3</v>
      </c>
    </row>
    <row r="2278" spans="1:6" x14ac:dyDescent="0.3">
      <c r="A2278" s="26">
        <v>40955</v>
      </c>
      <c r="B2278" s="27">
        <v>10896.05</v>
      </c>
      <c r="C2278" s="27">
        <v>10940.8</v>
      </c>
      <c r="D2278" s="27">
        <v>10780.05</v>
      </c>
      <c r="E2278">
        <f t="shared" si="70"/>
        <v>44.75</v>
      </c>
      <c r="F2278" s="15">
        <f t="shared" si="71"/>
        <v>1.7425813337847325E-2</v>
      </c>
    </row>
    <row r="2279" spans="1:6" x14ac:dyDescent="0.3">
      <c r="A2279" s="19">
        <v>40954</v>
      </c>
      <c r="B2279" s="20">
        <v>10633.65</v>
      </c>
      <c r="C2279" s="20">
        <v>10959.5</v>
      </c>
      <c r="D2279" s="20">
        <v>10633.15</v>
      </c>
      <c r="E2279">
        <f t="shared" si="70"/>
        <v>325.85000000000036</v>
      </c>
      <c r="F2279" s="15">
        <f t="shared" si="71"/>
        <v>2.3123226581303322E-2</v>
      </c>
    </row>
    <row r="2280" spans="1:6" x14ac:dyDescent="0.3">
      <c r="A2280" s="26">
        <v>40953</v>
      </c>
      <c r="B2280" s="27">
        <v>10449.450000000001</v>
      </c>
      <c r="C2280" s="27">
        <v>10606.85</v>
      </c>
      <c r="D2280" s="27">
        <v>10449.1</v>
      </c>
      <c r="E2280">
        <f t="shared" si="70"/>
        <v>157.39999999999964</v>
      </c>
      <c r="F2280" s="15">
        <f t="shared" si="71"/>
        <v>1.1441379376333573E-2</v>
      </c>
    </row>
    <row r="2281" spans="1:6" x14ac:dyDescent="0.3">
      <c r="A2281" s="19">
        <v>40952</v>
      </c>
      <c r="B2281" s="20">
        <v>10451.1</v>
      </c>
      <c r="C2281" s="20">
        <v>10532.85</v>
      </c>
      <c r="D2281" s="20">
        <v>10335.700000000001</v>
      </c>
      <c r="E2281">
        <f t="shared" si="70"/>
        <v>81.75</v>
      </c>
      <c r="F2281" s="15">
        <f t="shared" si="71"/>
        <v>7.3744413121354093E-3</v>
      </c>
    </row>
    <row r="2282" spans="1:6" x14ac:dyDescent="0.3">
      <c r="A2282" s="26">
        <v>40949</v>
      </c>
      <c r="B2282" s="27">
        <v>10482.15</v>
      </c>
      <c r="C2282" s="27">
        <v>10555</v>
      </c>
      <c r="D2282" s="27">
        <v>10344.200000000001</v>
      </c>
      <c r="E2282">
        <f t="shared" si="70"/>
        <v>72.850000000000364</v>
      </c>
      <c r="F2282" s="15">
        <f t="shared" si="71"/>
        <v>1.7141883172222358E-2</v>
      </c>
    </row>
    <row r="2283" spans="1:6" x14ac:dyDescent="0.3">
      <c r="A2283" s="19">
        <v>40948</v>
      </c>
      <c r="B2283" s="20">
        <v>10267.25</v>
      </c>
      <c r="C2283" s="20">
        <v>10546.4</v>
      </c>
      <c r="D2283" s="20">
        <v>10267.25</v>
      </c>
      <c r="E2283">
        <f t="shared" si="70"/>
        <v>279.14999999999964</v>
      </c>
      <c r="F2283" s="15">
        <f t="shared" si="71"/>
        <v>1.8072990434799409E-2</v>
      </c>
    </row>
    <row r="2284" spans="1:6" x14ac:dyDescent="0.3">
      <c r="A2284" s="26">
        <v>40947</v>
      </c>
      <c r="B2284" s="27">
        <v>10308.200000000001</v>
      </c>
      <c r="C2284" s="27">
        <v>10401.65</v>
      </c>
      <c r="D2284" s="27">
        <v>10208.450000000001</v>
      </c>
      <c r="E2284">
        <f t="shared" si="70"/>
        <v>93.449999999998909</v>
      </c>
      <c r="F2284" s="15">
        <f t="shared" si="71"/>
        <v>7.4576843323527816E-3</v>
      </c>
    </row>
    <row r="2285" spans="1:6" x14ac:dyDescent="0.3">
      <c r="A2285" s="19">
        <v>40946</v>
      </c>
      <c r="B2285" s="20">
        <v>10368.5</v>
      </c>
      <c r="C2285" s="20">
        <v>10429.700000000001</v>
      </c>
      <c r="D2285" s="20">
        <v>10260.15</v>
      </c>
      <c r="E2285">
        <f t="shared" si="70"/>
        <v>61.200000000000728</v>
      </c>
      <c r="F2285" s="15">
        <f t="shared" si="71"/>
        <v>8.45678891541745E-3</v>
      </c>
    </row>
    <row r="2286" spans="1:6" x14ac:dyDescent="0.3">
      <c r="A2286" s="26">
        <v>40945</v>
      </c>
      <c r="B2286" s="27">
        <v>10219.6</v>
      </c>
      <c r="C2286" s="27">
        <v>10331.25</v>
      </c>
      <c r="D2286" s="27">
        <v>10183.450000000001</v>
      </c>
      <c r="E2286">
        <f t="shared" si="70"/>
        <v>111.64999999999964</v>
      </c>
      <c r="F2286" s="15">
        <f t="shared" si="71"/>
        <v>1.3941152922337888E-2</v>
      </c>
    </row>
    <row r="2287" spans="1:6" x14ac:dyDescent="0.3">
      <c r="A2287" s="19">
        <v>40942</v>
      </c>
      <c r="B2287" s="20">
        <v>9992</v>
      </c>
      <c r="C2287" s="20">
        <v>10158.950000000001</v>
      </c>
      <c r="D2287" s="20">
        <v>9928.4500000000007</v>
      </c>
      <c r="E2287">
        <f t="shared" si="70"/>
        <v>166.95000000000073</v>
      </c>
      <c r="F2287" s="15">
        <f t="shared" si="71"/>
        <v>1.2194208499992545E-2</v>
      </c>
    </row>
    <row r="2288" spans="1:6" x14ac:dyDescent="0.3">
      <c r="A2288" s="26">
        <v>40941</v>
      </c>
      <c r="B2288" s="27">
        <v>10012.950000000001</v>
      </c>
      <c r="C2288" s="27">
        <v>10090.200000000001</v>
      </c>
      <c r="D2288" s="27">
        <v>9776.5499999999993</v>
      </c>
      <c r="E2288">
        <f t="shared" si="70"/>
        <v>77.25</v>
      </c>
      <c r="F2288" s="15">
        <f t="shared" si="71"/>
        <v>5.1700379203170974E-3</v>
      </c>
    </row>
    <row r="2289" spans="1:6" x14ac:dyDescent="0.3">
      <c r="A2289" s="19">
        <v>40940</v>
      </c>
      <c r="B2289" s="20">
        <v>9941.9</v>
      </c>
      <c r="C2289" s="20">
        <v>9967.4500000000007</v>
      </c>
      <c r="D2289" s="20">
        <v>9762</v>
      </c>
      <c r="E2289">
        <f t="shared" si="70"/>
        <v>25.550000000001091</v>
      </c>
      <c r="F2289" s="15">
        <f t="shared" si="71"/>
        <v>1.7990899363163216E-2</v>
      </c>
    </row>
    <row r="2290" spans="1:6" x14ac:dyDescent="0.3">
      <c r="A2290" s="26">
        <v>40939</v>
      </c>
      <c r="B2290" s="27">
        <v>9625.7000000000007</v>
      </c>
      <c r="C2290" s="27">
        <v>9946.5</v>
      </c>
      <c r="D2290" s="27">
        <v>9625.7000000000007</v>
      </c>
      <c r="E2290">
        <f t="shared" si="70"/>
        <v>320.79999999999927</v>
      </c>
      <c r="F2290" s="15">
        <f t="shared" si="71"/>
        <v>1.646605928397276E-2</v>
      </c>
    </row>
    <row r="2291" spans="1:6" x14ac:dyDescent="0.3">
      <c r="A2291" s="19">
        <v>40938</v>
      </c>
      <c r="B2291" s="20">
        <v>9741.25</v>
      </c>
      <c r="C2291" s="20">
        <v>9741.25</v>
      </c>
      <c r="D2291" s="20">
        <v>9509.15</v>
      </c>
      <c r="E2291">
        <f t="shared" si="70"/>
        <v>0</v>
      </c>
      <c r="F2291" s="15">
        <f t="shared" si="71"/>
        <v>0</v>
      </c>
    </row>
    <row r="2292" spans="1:6" x14ac:dyDescent="0.3">
      <c r="A2292" s="26">
        <v>40935</v>
      </c>
      <c r="B2292" s="27">
        <v>9969.25</v>
      </c>
      <c r="C2292" s="27">
        <v>9969.25</v>
      </c>
      <c r="D2292" s="27">
        <v>9701.5</v>
      </c>
      <c r="E2292">
        <f t="shared" si="70"/>
        <v>0</v>
      </c>
      <c r="F2292" s="15">
        <f t="shared" si="71"/>
        <v>1.6992590116440658E-3</v>
      </c>
    </row>
    <row r="2293" spans="1:6" x14ac:dyDescent="0.3">
      <c r="A2293" s="19">
        <v>40933</v>
      </c>
      <c r="B2293" s="20">
        <v>9871.9500000000007</v>
      </c>
      <c r="C2293" s="20">
        <v>9905.5</v>
      </c>
      <c r="D2293" s="20">
        <v>9762.5</v>
      </c>
      <c r="E2293">
        <f t="shared" si="70"/>
        <v>33.549999999999272</v>
      </c>
      <c r="F2293" s="15">
        <f t="shared" si="71"/>
        <v>2.0063338594071951E-2</v>
      </c>
    </row>
    <row r="2294" spans="1:6" x14ac:dyDescent="0.3">
      <c r="A2294" s="26">
        <v>40932</v>
      </c>
      <c r="B2294" s="27">
        <v>9536.0499999999993</v>
      </c>
      <c r="C2294" s="27">
        <v>9885.15</v>
      </c>
      <c r="D2294" s="27">
        <v>9456.25</v>
      </c>
      <c r="E2294">
        <f t="shared" si="70"/>
        <v>349.10000000000036</v>
      </c>
      <c r="F2294" s="15">
        <f t="shared" si="71"/>
        <v>2.6570277067483241E-2</v>
      </c>
    </row>
    <row r="2295" spans="1:6" x14ac:dyDescent="0.3">
      <c r="A2295" s="19">
        <v>40931</v>
      </c>
      <c r="B2295" s="20">
        <v>9503.1</v>
      </c>
      <c r="C2295" s="20">
        <v>9659</v>
      </c>
      <c r="D2295" s="20">
        <v>9503.1</v>
      </c>
      <c r="E2295">
        <f t="shared" si="70"/>
        <v>155.89999999999964</v>
      </c>
      <c r="F2295" s="15">
        <f t="shared" si="71"/>
        <v>2.2865845455083581E-2</v>
      </c>
    </row>
    <row r="2296" spans="1:6" x14ac:dyDescent="0.3">
      <c r="A2296" s="26">
        <v>40928</v>
      </c>
      <c r="B2296" s="27">
        <v>9291.15</v>
      </c>
      <c r="C2296" s="27">
        <v>9560.15</v>
      </c>
      <c r="D2296" s="27">
        <v>9268.5</v>
      </c>
      <c r="E2296">
        <f t="shared" si="70"/>
        <v>269</v>
      </c>
      <c r="F2296" s="15">
        <f t="shared" si="71"/>
        <v>2.0591755611191698E-2</v>
      </c>
    </row>
    <row r="2297" spans="1:6" x14ac:dyDescent="0.3">
      <c r="A2297" s="19">
        <v>40927</v>
      </c>
      <c r="B2297" s="20">
        <v>9106.7999999999993</v>
      </c>
      <c r="C2297" s="20">
        <v>9212.85</v>
      </c>
      <c r="D2297" s="20">
        <v>9106.7999999999993</v>
      </c>
      <c r="E2297">
        <f t="shared" si="70"/>
        <v>106.05000000000109</v>
      </c>
      <c r="F2297" s="15">
        <f t="shared" si="71"/>
        <v>5.8479048454069321E-3</v>
      </c>
    </row>
    <row r="2298" spans="1:6" x14ac:dyDescent="0.3">
      <c r="A2298" s="26">
        <v>40926</v>
      </c>
      <c r="B2298" s="27">
        <v>9067.35</v>
      </c>
      <c r="C2298" s="27">
        <v>9067.35</v>
      </c>
      <c r="D2298" s="27">
        <v>8922.7000000000007</v>
      </c>
      <c r="E2298">
        <f t="shared" si="70"/>
        <v>0</v>
      </c>
      <c r="F2298" s="15">
        <f t="shared" si="71"/>
        <v>5.5915195287148433E-3</v>
      </c>
    </row>
    <row r="2299" spans="1:6" x14ac:dyDescent="0.3">
      <c r="A2299" s="19">
        <v>40925</v>
      </c>
      <c r="B2299" s="20">
        <v>9013.65</v>
      </c>
      <c r="C2299" s="20">
        <v>9114.4500000000007</v>
      </c>
      <c r="D2299" s="20">
        <v>9011.7999999999993</v>
      </c>
      <c r="E2299">
        <f t="shared" si="70"/>
        <v>100.80000000000109</v>
      </c>
      <c r="F2299" s="15">
        <f t="shared" si="71"/>
        <v>8.7229686141419693E-3</v>
      </c>
    </row>
    <row r="2300" spans="1:6" x14ac:dyDescent="0.3">
      <c r="A2300" s="26">
        <v>40924</v>
      </c>
      <c r="B2300" s="27">
        <v>8913.25</v>
      </c>
      <c r="C2300" s="27">
        <v>8967.9500000000007</v>
      </c>
      <c r="D2300" s="27">
        <v>8813.85</v>
      </c>
      <c r="E2300">
        <f t="shared" si="70"/>
        <v>54.700000000000728</v>
      </c>
      <c r="F2300" s="15">
        <f t="shared" si="71"/>
        <v>7.664156442229674E-3</v>
      </c>
    </row>
    <row r="2301" spans="1:6" x14ac:dyDescent="0.3">
      <c r="A2301" s="19">
        <v>40921</v>
      </c>
      <c r="B2301" s="20">
        <v>8989.9</v>
      </c>
      <c r="C2301" s="20">
        <v>9073</v>
      </c>
      <c r="D2301" s="20">
        <v>8913.9500000000007</v>
      </c>
      <c r="E2301">
        <f t="shared" si="70"/>
        <v>83.100000000000364</v>
      </c>
      <c r="F2301" s="15">
        <f t="shared" si="71"/>
        <v>1.5110768899784272E-2</v>
      </c>
    </row>
    <row r="2302" spans="1:6" x14ac:dyDescent="0.3">
      <c r="A2302" s="26">
        <v>40920</v>
      </c>
      <c r="B2302" s="27">
        <v>8831.4500000000007</v>
      </c>
      <c r="C2302" s="27">
        <v>9015.25</v>
      </c>
      <c r="D2302" s="27">
        <v>8830.25</v>
      </c>
      <c r="E2302">
        <f t="shared" si="70"/>
        <v>183.79999999999927</v>
      </c>
      <c r="F2302" s="15">
        <f t="shared" si="71"/>
        <v>1.6241829132532182E-2</v>
      </c>
    </row>
    <row r="2303" spans="1:6" x14ac:dyDescent="0.3">
      <c r="A2303" s="19">
        <v>40919</v>
      </c>
      <c r="B2303" s="20">
        <v>8758.25</v>
      </c>
      <c r="C2303" s="20">
        <v>8858.9500000000007</v>
      </c>
      <c r="D2303" s="20">
        <v>8736.25</v>
      </c>
      <c r="E2303">
        <f t="shared" si="70"/>
        <v>100.70000000000073</v>
      </c>
      <c r="F2303" s="15">
        <f t="shared" si="71"/>
        <v>1.8384657290305976E-2</v>
      </c>
    </row>
    <row r="2304" spans="1:6" x14ac:dyDescent="0.3">
      <c r="A2304" s="26">
        <v>40918</v>
      </c>
      <c r="B2304" s="27">
        <v>8535.65</v>
      </c>
      <c r="C2304" s="27">
        <v>8748.7999999999993</v>
      </c>
      <c r="D2304" s="27">
        <v>8535.65</v>
      </c>
      <c r="E2304">
        <f t="shared" si="70"/>
        <v>213.14999999999964</v>
      </c>
      <c r="F2304" s="15">
        <f t="shared" si="71"/>
        <v>1.659980592634664E-2</v>
      </c>
    </row>
    <row r="2305" spans="1:6" x14ac:dyDescent="0.3">
      <c r="A2305" s="19">
        <v>40917</v>
      </c>
      <c r="B2305" s="20">
        <v>8450.4</v>
      </c>
      <c r="C2305" s="20">
        <v>8517.7999999999993</v>
      </c>
      <c r="D2305" s="20">
        <v>8329.9</v>
      </c>
      <c r="E2305">
        <f t="shared" si="70"/>
        <v>67.399999999999636</v>
      </c>
      <c r="F2305" s="15">
        <f t="shared" si="71"/>
        <v>4.5241791256204669E-3</v>
      </c>
    </row>
    <row r="2306" spans="1:6" x14ac:dyDescent="0.3">
      <c r="A2306" s="26">
        <v>40915</v>
      </c>
      <c r="B2306" s="27">
        <v>8471.15</v>
      </c>
      <c r="C2306" s="27">
        <v>8480.4</v>
      </c>
      <c r="D2306" s="27">
        <v>8436.4500000000007</v>
      </c>
      <c r="E2306">
        <f t="shared" ref="E2306:E2369" si="72">C2306-B2306</f>
        <v>9.25</v>
      </c>
      <c r="F2306" s="15">
        <f t="shared" si="71"/>
        <v>1.1822181997892148E-2</v>
      </c>
    </row>
    <row r="2307" spans="1:6" x14ac:dyDescent="0.3">
      <c r="A2307" s="19">
        <v>40914</v>
      </c>
      <c r="B2307" s="20">
        <v>8397.35</v>
      </c>
      <c r="C2307" s="20">
        <v>8586.65</v>
      </c>
      <c r="D2307" s="20">
        <v>8297.5499999999993</v>
      </c>
      <c r="E2307">
        <f t="shared" si="72"/>
        <v>189.29999999999927</v>
      </c>
      <c r="F2307" s="15">
        <f t="shared" ref="F2307:F2370" si="73">((SUM(E2307:E2308)/2)/B2308)</f>
        <v>1.6858635634981828E-2</v>
      </c>
    </row>
    <row r="2308" spans="1:6" x14ac:dyDescent="0.3">
      <c r="A2308" s="26">
        <v>40913</v>
      </c>
      <c r="B2308" s="27">
        <v>8421.5</v>
      </c>
      <c r="C2308" s="27">
        <v>8516.15</v>
      </c>
      <c r="D2308" s="27">
        <v>8394.25</v>
      </c>
      <c r="E2308">
        <f t="shared" si="72"/>
        <v>94.649999999999636</v>
      </c>
      <c r="F2308" s="15">
        <f t="shared" si="73"/>
        <v>9.4827123775918631E-3</v>
      </c>
    </row>
    <row r="2309" spans="1:6" x14ac:dyDescent="0.3">
      <c r="A2309" s="19">
        <v>40912</v>
      </c>
      <c r="B2309" s="20">
        <v>8388.9500000000007</v>
      </c>
      <c r="C2309" s="20">
        <v>8453.4</v>
      </c>
      <c r="D2309" s="20">
        <v>8294.35</v>
      </c>
      <c r="E2309">
        <f t="shared" si="72"/>
        <v>64.449999999998909</v>
      </c>
      <c r="F2309" s="15">
        <f t="shared" si="73"/>
        <v>2.1553859875136205E-2</v>
      </c>
    </row>
    <row r="2310" spans="1:6" x14ac:dyDescent="0.3">
      <c r="A2310" s="26">
        <v>40911</v>
      </c>
      <c r="B2310" s="27">
        <v>8072.8</v>
      </c>
      <c r="C2310" s="27">
        <v>8356.35</v>
      </c>
      <c r="D2310" s="27">
        <v>8072.8</v>
      </c>
      <c r="E2310">
        <f t="shared" si="72"/>
        <v>283.55000000000018</v>
      </c>
      <c r="F2310" s="15">
        <f t="shared" si="73"/>
        <v>1.8861152206345912E-2</v>
      </c>
    </row>
    <row r="2311" spans="1:6" x14ac:dyDescent="0.3">
      <c r="A2311" s="19">
        <v>40910</v>
      </c>
      <c r="B2311" s="20">
        <v>8009.85</v>
      </c>
      <c r="C2311" s="20">
        <v>8028.45</v>
      </c>
      <c r="D2311" s="20">
        <v>7888.25</v>
      </c>
      <c r="E2311">
        <f t="shared" si="72"/>
        <v>18.599999999999454</v>
      </c>
      <c r="F2311" s="15">
        <f t="shared" si="73"/>
        <v>4.0597284843679879E-3</v>
      </c>
    </row>
    <row r="2312" spans="1:6" x14ac:dyDescent="0.3">
      <c r="A2312" s="26">
        <v>40907</v>
      </c>
      <c r="B2312" s="27">
        <v>8073.2</v>
      </c>
      <c r="C2312" s="27">
        <v>8120.15</v>
      </c>
      <c r="D2312" s="27">
        <v>7925.15</v>
      </c>
      <c r="E2312">
        <f t="shared" si="72"/>
        <v>46.949999999999818</v>
      </c>
      <c r="F2312" s="15">
        <f t="shared" si="73"/>
        <v>8.3257766791299242E-3</v>
      </c>
    </row>
    <row r="2313" spans="1:6" x14ac:dyDescent="0.3">
      <c r="A2313" s="19">
        <v>40906</v>
      </c>
      <c r="B2313" s="20">
        <v>8050.3</v>
      </c>
      <c r="C2313" s="20">
        <v>8137.4</v>
      </c>
      <c r="D2313" s="20">
        <v>7986.75</v>
      </c>
      <c r="E2313">
        <f t="shared" si="72"/>
        <v>87.099999999999454</v>
      </c>
      <c r="F2313" s="15">
        <f t="shared" si="73"/>
        <v>5.2748876588219282E-3</v>
      </c>
    </row>
    <row r="2314" spans="1:6" x14ac:dyDescent="0.3">
      <c r="A2314" s="26">
        <v>40905</v>
      </c>
      <c r="B2314" s="27">
        <v>8256.1</v>
      </c>
      <c r="C2314" s="27">
        <v>8256.1</v>
      </c>
      <c r="D2314" s="27">
        <v>8053.15</v>
      </c>
      <c r="E2314">
        <f t="shared" si="72"/>
        <v>0</v>
      </c>
      <c r="F2314" s="15">
        <f t="shared" si="73"/>
        <v>1.0301190027011116E-3</v>
      </c>
    </row>
    <row r="2315" spans="1:6" x14ac:dyDescent="0.3">
      <c r="A2315" s="19">
        <v>40904</v>
      </c>
      <c r="B2315" s="20">
        <v>8348.5499999999993</v>
      </c>
      <c r="C2315" s="20">
        <v>8365.75</v>
      </c>
      <c r="D2315" s="20">
        <v>8223.85</v>
      </c>
      <c r="E2315">
        <f t="shared" si="72"/>
        <v>17.200000000000728</v>
      </c>
      <c r="F2315" s="15">
        <f t="shared" si="73"/>
        <v>8.1944503002524347E-3</v>
      </c>
    </row>
    <row r="2316" spans="1:6" x14ac:dyDescent="0.3">
      <c r="A2316" s="26">
        <v>40903</v>
      </c>
      <c r="B2316" s="27">
        <v>8301.35</v>
      </c>
      <c r="C2316" s="27">
        <v>8420.2000000000007</v>
      </c>
      <c r="D2316" s="27">
        <v>8292.65</v>
      </c>
      <c r="E2316">
        <f t="shared" si="72"/>
        <v>118.85000000000036</v>
      </c>
      <c r="F2316" s="15">
        <f t="shared" si="73"/>
        <v>9.7903928053103863E-3</v>
      </c>
    </row>
    <row r="2317" spans="1:6" x14ac:dyDescent="0.3">
      <c r="A2317" s="19">
        <v>40900</v>
      </c>
      <c r="B2317" s="20">
        <v>8406.2000000000007</v>
      </c>
      <c r="C2317" s="20">
        <v>8451.9500000000007</v>
      </c>
      <c r="D2317" s="20">
        <v>8253.4500000000007</v>
      </c>
      <c r="E2317">
        <f t="shared" si="72"/>
        <v>45.75</v>
      </c>
      <c r="F2317" s="15">
        <f t="shared" si="73"/>
        <v>2.1912240013816642E-2</v>
      </c>
    </row>
    <row r="2318" spans="1:6" x14ac:dyDescent="0.3">
      <c r="A2318" s="26">
        <v>40899</v>
      </c>
      <c r="B2318" s="27">
        <v>8106.2</v>
      </c>
      <c r="C2318" s="27">
        <v>8415.7000000000007</v>
      </c>
      <c r="D2318" s="27">
        <v>8064.15</v>
      </c>
      <c r="E2318">
        <f t="shared" si="72"/>
        <v>309.50000000000091</v>
      </c>
      <c r="F2318" s="15">
        <f t="shared" si="73"/>
        <v>3.4138642330291319E-2</v>
      </c>
    </row>
    <row r="2319" spans="1:6" x14ac:dyDescent="0.3">
      <c r="A2319" s="19">
        <v>40898</v>
      </c>
      <c r="B2319" s="20">
        <v>7999</v>
      </c>
      <c r="C2319" s="20">
        <v>8235.65</v>
      </c>
      <c r="D2319" s="20">
        <v>7936</v>
      </c>
      <c r="E2319">
        <f t="shared" si="72"/>
        <v>236.64999999999964</v>
      </c>
      <c r="F2319" s="15">
        <f t="shared" si="73"/>
        <v>1.5720046046713489E-2</v>
      </c>
    </row>
    <row r="2320" spans="1:6" x14ac:dyDescent="0.3">
      <c r="A2320" s="26">
        <v>40897</v>
      </c>
      <c r="B2320" s="27">
        <v>7948.45</v>
      </c>
      <c r="C2320" s="27">
        <v>7961.7</v>
      </c>
      <c r="D2320" s="27">
        <v>7766.35</v>
      </c>
      <c r="E2320">
        <f t="shared" si="72"/>
        <v>13.25</v>
      </c>
      <c r="F2320" s="15">
        <f t="shared" si="73"/>
        <v>8.1566068515497557E-4</v>
      </c>
    </row>
    <row r="2321" spans="1:6" x14ac:dyDescent="0.3">
      <c r="A2321" s="19">
        <v>40896</v>
      </c>
      <c r="B2321" s="20">
        <v>8122.25</v>
      </c>
      <c r="C2321" s="20">
        <v>8122.25</v>
      </c>
      <c r="D2321" s="20">
        <v>7801.55</v>
      </c>
      <c r="E2321">
        <f t="shared" si="72"/>
        <v>0</v>
      </c>
      <c r="F2321" s="15">
        <f t="shared" si="73"/>
        <v>7.1060155029620247E-3</v>
      </c>
    </row>
    <row r="2322" spans="1:6" x14ac:dyDescent="0.3">
      <c r="A2322" s="26">
        <v>40893</v>
      </c>
      <c r="B2322" s="27">
        <v>8482.25</v>
      </c>
      <c r="C2322" s="27">
        <v>8602.7999999999993</v>
      </c>
      <c r="D2322" s="27">
        <v>8127.2</v>
      </c>
      <c r="E2322">
        <f t="shared" si="72"/>
        <v>120.54999999999927</v>
      </c>
      <c r="F2322" s="15">
        <f t="shared" si="73"/>
        <v>1.0687086141701444E-2</v>
      </c>
    </row>
    <row r="2323" spans="1:6" x14ac:dyDescent="0.3">
      <c r="A2323" s="19">
        <v>40892</v>
      </c>
      <c r="B2323" s="20">
        <v>8449.4500000000007</v>
      </c>
      <c r="C2323" s="20">
        <v>8509.5</v>
      </c>
      <c r="D2323" s="20">
        <v>8375.65</v>
      </c>
      <c r="E2323">
        <f t="shared" si="72"/>
        <v>60.049999999999272</v>
      </c>
      <c r="F2323" s="15">
        <f t="shared" si="73"/>
        <v>1.2129293354620983E-2</v>
      </c>
    </row>
    <row r="2324" spans="1:6" x14ac:dyDescent="0.3">
      <c r="A2324" s="26">
        <v>40891</v>
      </c>
      <c r="B2324" s="27">
        <v>8549.5499999999993</v>
      </c>
      <c r="C2324" s="27">
        <v>8696.9</v>
      </c>
      <c r="D2324" s="27">
        <v>8482.9500000000007</v>
      </c>
      <c r="E2324">
        <f t="shared" si="72"/>
        <v>147.35000000000036</v>
      </c>
      <c r="F2324" s="15">
        <f t="shared" si="73"/>
        <v>1.8514367290596245E-2</v>
      </c>
    </row>
    <row r="2325" spans="1:6" x14ac:dyDescent="0.3">
      <c r="A2325" s="19">
        <v>40890</v>
      </c>
      <c r="B2325" s="20">
        <v>8475.85</v>
      </c>
      <c r="C2325" s="20">
        <v>8642.35</v>
      </c>
      <c r="D2325" s="20">
        <v>8393.2999999999993</v>
      </c>
      <c r="E2325">
        <f t="shared" si="72"/>
        <v>166.5</v>
      </c>
      <c r="F2325" s="15">
        <f t="shared" si="73"/>
        <v>1.0439955510116975E-2</v>
      </c>
    </row>
    <row r="2326" spans="1:6" x14ac:dyDescent="0.3">
      <c r="A2326" s="26">
        <v>40889</v>
      </c>
      <c r="B2326" s="27">
        <v>8900.9</v>
      </c>
      <c r="C2326" s="27">
        <v>8920.25</v>
      </c>
      <c r="D2326" s="27">
        <v>8504.4500000000007</v>
      </c>
      <c r="E2326">
        <f t="shared" si="72"/>
        <v>19.350000000000364</v>
      </c>
      <c r="F2326" s="15">
        <f t="shared" si="73"/>
        <v>9.3895644949267901E-3</v>
      </c>
    </row>
    <row r="2327" spans="1:6" x14ac:dyDescent="0.3">
      <c r="A2327" s="19">
        <v>40886</v>
      </c>
      <c r="B2327" s="20">
        <v>8786.35</v>
      </c>
      <c r="C2327" s="20">
        <v>8932</v>
      </c>
      <c r="D2327" s="20">
        <v>8689.85</v>
      </c>
      <c r="E2327">
        <f t="shared" si="72"/>
        <v>145.64999999999964</v>
      </c>
      <c r="F2327" s="15">
        <f t="shared" si="73"/>
        <v>9.4560316442865808E-3</v>
      </c>
    </row>
    <row r="2328" spans="1:6" x14ac:dyDescent="0.3">
      <c r="A2328" s="26">
        <v>40885</v>
      </c>
      <c r="B2328" s="27">
        <v>9126.4500000000007</v>
      </c>
      <c r="C2328" s="27">
        <v>9153.4</v>
      </c>
      <c r="D2328" s="27">
        <v>8871.25</v>
      </c>
      <c r="E2328">
        <f t="shared" si="72"/>
        <v>26.949999999998909</v>
      </c>
      <c r="F2328" s="15">
        <f t="shared" si="73"/>
        <v>3.5028450464789588E-3</v>
      </c>
    </row>
    <row r="2329" spans="1:6" x14ac:dyDescent="0.3">
      <c r="A2329" s="19">
        <v>40884</v>
      </c>
      <c r="B2329" s="20">
        <v>9235.35</v>
      </c>
      <c r="C2329" s="20">
        <v>9273.1</v>
      </c>
      <c r="D2329" s="20">
        <v>9133.5499999999993</v>
      </c>
      <c r="E2329">
        <f t="shared" si="72"/>
        <v>37.75</v>
      </c>
      <c r="F2329" s="15">
        <f t="shared" si="73"/>
        <v>5.3659788747009796E-3</v>
      </c>
    </row>
    <row r="2330" spans="1:6" x14ac:dyDescent="0.3">
      <c r="A2330" s="26">
        <v>40882</v>
      </c>
      <c r="B2330" s="27">
        <v>9154.9</v>
      </c>
      <c r="C2330" s="27">
        <v>9215.4</v>
      </c>
      <c r="D2330" s="27">
        <v>9073.7999999999993</v>
      </c>
      <c r="E2330">
        <f t="shared" si="72"/>
        <v>60.5</v>
      </c>
      <c r="F2330" s="15">
        <f t="shared" si="73"/>
        <v>1.8881350044542059E-2</v>
      </c>
    </row>
    <row r="2331" spans="1:6" x14ac:dyDescent="0.3">
      <c r="A2331" s="19">
        <v>40879</v>
      </c>
      <c r="B2331" s="20">
        <v>8924.15</v>
      </c>
      <c r="C2331" s="20">
        <v>9200.65</v>
      </c>
      <c r="D2331" s="20">
        <v>8859.65</v>
      </c>
      <c r="E2331">
        <f t="shared" si="72"/>
        <v>276.5</v>
      </c>
      <c r="F2331" s="15">
        <f t="shared" si="73"/>
        <v>2.4656816337571066E-2</v>
      </c>
    </row>
    <row r="2332" spans="1:6" x14ac:dyDescent="0.3">
      <c r="A2332" s="26">
        <v>40878</v>
      </c>
      <c r="B2332" s="27">
        <v>8872.7999999999993</v>
      </c>
      <c r="C2332" s="27">
        <v>9033.85</v>
      </c>
      <c r="D2332" s="27">
        <v>8821.5</v>
      </c>
      <c r="E2332">
        <f t="shared" si="72"/>
        <v>161.05000000000109</v>
      </c>
      <c r="F2332" s="15">
        <f t="shared" si="73"/>
        <v>1.9703249482650599E-2</v>
      </c>
    </row>
    <row r="2333" spans="1:6" x14ac:dyDescent="0.3">
      <c r="A2333" s="19">
        <v>40877</v>
      </c>
      <c r="B2333" s="20">
        <v>8529.0499999999993</v>
      </c>
      <c r="C2333" s="20">
        <v>8704.1</v>
      </c>
      <c r="D2333" s="20">
        <v>8490.35</v>
      </c>
      <c r="E2333">
        <f t="shared" si="72"/>
        <v>175.05000000000109</v>
      </c>
      <c r="F2333" s="15">
        <f t="shared" si="73"/>
        <v>1.1014725963363654E-2</v>
      </c>
    </row>
    <row r="2334" spans="1:6" x14ac:dyDescent="0.3">
      <c r="A2334" s="26">
        <v>40876</v>
      </c>
      <c r="B2334" s="27">
        <v>8824.5499999999993</v>
      </c>
      <c r="C2334" s="27">
        <v>8843.9</v>
      </c>
      <c r="D2334" s="27">
        <v>8587.4500000000007</v>
      </c>
      <c r="E2334">
        <f t="shared" si="72"/>
        <v>19.350000000000364</v>
      </c>
      <c r="F2334" s="15">
        <f t="shared" si="73"/>
        <v>1.3409003686603809E-2</v>
      </c>
    </row>
    <row r="2335" spans="1:6" x14ac:dyDescent="0.3">
      <c r="A2335" s="19">
        <v>40875</v>
      </c>
      <c r="B2335" s="20">
        <v>8598.7000000000007</v>
      </c>
      <c r="C2335" s="20">
        <v>8809.9500000000007</v>
      </c>
      <c r="D2335" s="20">
        <v>8598.7000000000007</v>
      </c>
      <c r="E2335">
        <f t="shared" si="72"/>
        <v>211.25</v>
      </c>
      <c r="F2335" s="15">
        <f t="shared" si="73"/>
        <v>1.9651702969827666E-2</v>
      </c>
    </row>
    <row r="2336" spans="1:6" x14ac:dyDescent="0.3">
      <c r="A2336" s="26">
        <v>40872</v>
      </c>
      <c r="B2336" s="27">
        <v>8438.2000000000007</v>
      </c>
      <c r="C2336" s="27">
        <v>8558.6</v>
      </c>
      <c r="D2336" s="27">
        <v>8360.5499999999993</v>
      </c>
      <c r="E2336">
        <f t="shared" si="72"/>
        <v>120.39999999999964</v>
      </c>
      <c r="F2336" s="15">
        <f t="shared" si="73"/>
        <v>1.261508103963721E-2</v>
      </c>
    </row>
    <row r="2337" spans="1:6" x14ac:dyDescent="0.3">
      <c r="A2337" s="19">
        <v>40871</v>
      </c>
      <c r="B2337" s="20">
        <v>8412.5499999999993</v>
      </c>
      <c r="C2337" s="20">
        <v>8504.4</v>
      </c>
      <c r="D2337" s="20">
        <v>8276.75</v>
      </c>
      <c r="E2337">
        <f t="shared" si="72"/>
        <v>91.850000000000364</v>
      </c>
      <c r="F2337" s="15">
        <f t="shared" si="73"/>
        <v>5.367327380674137E-3</v>
      </c>
    </row>
    <row r="2338" spans="1:6" x14ac:dyDescent="0.3">
      <c r="A2338" s="26">
        <v>40870</v>
      </c>
      <c r="B2338" s="27">
        <v>8556.4</v>
      </c>
      <c r="C2338" s="27">
        <v>8556.4</v>
      </c>
      <c r="D2338" s="27">
        <v>8240.4500000000007</v>
      </c>
      <c r="E2338">
        <f t="shared" si="72"/>
        <v>0</v>
      </c>
      <c r="F2338" s="15">
        <f t="shared" si="73"/>
        <v>5.4830105127355987E-3</v>
      </c>
    </row>
    <row r="2339" spans="1:6" x14ac:dyDescent="0.3">
      <c r="A2339" s="19">
        <v>40869</v>
      </c>
      <c r="B2339" s="20">
        <v>8603.85</v>
      </c>
      <c r="C2339" s="20">
        <v>8698.2000000000007</v>
      </c>
      <c r="D2339" s="20">
        <v>8544.0499999999993</v>
      </c>
      <c r="E2339">
        <f t="shared" si="72"/>
        <v>94.350000000000364</v>
      </c>
      <c r="F2339" s="15">
        <f t="shared" si="73"/>
        <v>5.3567170449771396E-3</v>
      </c>
    </row>
    <row r="2340" spans="1:6" x14ac:dyDescent="0.3">
      <c r="A2340" s="26">
        <v>40868</v>
      </c>
      <c r="B2340" s="27">
        <v>8806.7000000000007</v>
      </c>
      <c r="C2340" s="27">
        <v>8806.7000000000007</v>
      </c>
      <c r="D2340" s="27">
        <v>8522.2999999999993</v>
      </c>
      <c r="E2340">
        <f t="shared" si="72"/>
        <v>0</v>
      </c>
      <c r="F2340" s="15">
        <f t="shared" si="73"/>
        <v>2.7346128690319832E-4</v>
      </c>
    </row>
    <row r="2341" spans="1:6" x14ac:dyDescent="0.3">
      <c r="A2341" s="19">
        <v>40865</v>
      </c>
      <c r="B2341" s="20">
        <v>8867.7999999999993</v>
      </c>
      <c r="C2341" s="20">
        <v>8872.65</v>
      </c>
      <c r="D2341" s="20">
        <v>8706</v>
      </c>
      <c r="E2341">
        <f t="shared" si="72"/>
        <v>4.8500000000003638</v>
      </c>
      <c r="F2341" s="15">
        <f t="shared" si="73"/>
        <v>4.445095200733799E-3</v>
      </c>
    </row>
    <row r="2342" spans="1:6" x14ac:dyDescent="0.3">
      <c r="A2342" s="26">
        <v>40864</v>
      </c>
      <c r="B2342" s="27">
        <v>9049.2999999999993</v>
      </c>
      <c r="C2342" s="27">
        <v>9124.9</v>
      </c>
      <c r="D2342" s="27">
        <v>8899.65</v>
      </c>
      <c r="E2342">
        <f t="shared" si="72"/>
        <v>75.600000000000364</v>
      </c>
      <c r="F2342" s="15">
        <f t="shared" si="73"/>
        <v>9.1462741287159123E-3</v>
      </c>
    </row>
    <row r="2343" spans="1:6" x14ac:dyDescent="0.3">
      <c r="A2343" s="19">
        <v>40863</v>
      </c>
      <c r="B2343" s="20">
        <v>9055.6</v>
      </c>
      <c r="C2343" s="20">
        <v>9145.65</v>
      </c>
      <c r="D2343" s="20">
        <v>8957.0499999999993</v>
      </c>
      <c r="E2343">
        <f t="shared" si="72"/>
        <v>90.049999999999272</v>
      </c>
      <c r="F2343" s="15">
        <f t="shared" si="73"/>
        <v>7.7689834949620073E-3</v>
      </c>
    </row>
    <row r="2344" spans="1:6" x14ac:dyDescent="0.3">
      <c r="A2344" s="26">
        <v>40862</v>
      </c>
      <c r="B2344" s="27">
        <v>9254.75</v>
      </c>
      <c r="C2344" s="27">
        <v>9308.5</v>
      </c>
      <c r="D2344" s="27">
        <v>9062.4</v>
      </c>
      <c r="E2344">
        <f t="shared" si="72"/>
        <v>53.75</v>
      </c>
      <c r="F2344" s="15">
        <f t="shared" si="73"/>
        <v>5.0842417709622088E-3</v>
      </c>
    </row>
    <row r="2345" spans="1:6" x14ac:dyDescent="0.3">
      <c r="A2345" s="19">
        <v>40861</v>
      </c>
      <c r="B2345" s="20">
        <v>9416.35</v>
      </c>
      <c r="C2345" s="20">
        <v>9458.35</v>
      </c>
      <c r="D2345" s="20">
        <v>9254.2999999999993</v>
      </c>
      <c r="E2345">
        <f t="shared" si="72"/>
        <v>42</v>
      </c>
      <c r="F2345" s="15">
        <f t="shared" si="73"/>
        <v>3.1848633936983335E-3</v>
      </c>
    </row>
    <row r="2346" spans="1:6" x14ac:dyDescent="0.3">
      <c r="A2346" s="26">
        <v>40858</v>
      </c>
      <c r="B2346" s="27">
        <v>9553</v>
      </c>
      <c r="C2346" s="27">
        <v>9571.85</v>
      </c>
      <c r="D2346" s="27">
        <v>9270.35</v>
      </c>
      <c r="E2346">
        <f t="shared" si="72"/>
        <v>18.850000000000364</v>
      </c>
      <c r="F2346" s="15">
        <f t="shared" si="73"/>
        <v>9.5239057613316115E-4</v>
      </c>
    </row>
    <row r="2347" spans="1:6" x14ac:dyDescent="0.3">
      <c r="A2347" s="19">
        <v>40856</v>
      </c>
      <c r="B2347" s="20">
        <v>9896.15</v>
      </c>
      <c r="C2347" s="20">
        <v>9896.15</v>
      </c>
      <c r="D2347" s="20">
        <v>9565.1</v>
      </c>
      <c r="E2347">
        <f t="shared" si="72"/>
        <v>0</v>
      </c>
      <c r="F2347" s="15">
        <f t="shared" si="73"/>
        <v>1.9277695199346587E-3</v>
      </c>
    </row>
    <row r="2348" spans="1:6" x14ac:dyDescent="0.3">
      <c r="A2348" s="26">
        <v>40855</v>
      </c>
      <c r="B2348" s="27">
        <v>9855.9500000000007</v>
      </c>
      <c r="C2348" s="27">
        <v>9893.9500000000007</v>
      </c>
      <c r="D2348" s="27">
        <v>9732.85</v>
      </c>
      <c r="E2348">
        <f t="shared" si="72"/>
        <v>38</v>
      </c>
      <c r="F2348" s="15">
        <f t="shared" si="73"/>
        <v>3.2463920549358678E-3</v>
      </c>
    </row>
    <row r="2349" spans="1:6" x14ac:dyDescent="0.3">
      <c r="A2349" s="19">
        <v>40851</v>
      </c>
      <c r="B2349" s="20">
        <v>9887.9</v>
      </c>
      <c r="C2349" s="20">
        <v>9914.1</v>
      </c>
      <c r="D2349" s="20">
        <v>9808.1</v>
      </c>
      <c r="E2349">
        <f t="shared" si="72"/>
        <v>26.200000000000728</v>
      </c>
      <c r="F2349" s="15">
        <f t="shared" si="73"/>
        <v>4.9774986273392963E-3</v>
      </c>
    </row>
    <row r="2350" spans="1:6" x14ac:dyDescent="0.3">
      <c r="A2350" s="26">
        <v>40850</v>
      </c>
      <c r="B2350" s="27">
        <v>9743.85</v>
      </c>
      <c r="C2350" s="27">
        <v>9814.65</v>
      </c>
      <c r="D2350" s="27">
        <v>9648.65</v>
      </c>
      <c r="E2350">
        <f t="shared" si="72"/>
        <v>70.799999999999272</v>
      </c>
      <c r="F2350" s="15">
        <f t="shared" si="73"/>
        <v>1.1315213931472088E-2</v>
      </c>
    </row>
    <row r="2351" spans="1:6" x14ac:dyDescent="0.3">
      <c r="A2351" s="19">
        <v>40849</v>
      </c>
      <c r="B2351" s="20">
        <v>9739.1</v>
      </c>
      <c r="C2351" s="20">
        <v>9888.7000000000007</v>
      </c>
      <c r="D2351" s="20">
        <v>9726.75</v>
      </c>
      <c r="E2351">
        <f t="shared" si="72"/>
        <v>149.60000000000036</v>
      </c>
      <c r="F2351" s="15">
        <f t="shared" si="73"/>
        <v>1.1898387618200976E-2</v>
      </c>
    </row>
    <row r="2352" spans="1:6" x14ac:dyDescent="0.3">
      <c r="A2352" s="26">
        <v>40848</v>
      </c>
      <c r="B2352" s="27">
        <v>9898.4</v>
      </c>
      <c r="C2352" s="27">
        <v>9984.35</v>
      </c>
      <c r="D2352" s="27">
        <v>9782.7000000000007</v>
      </c>
      <c r="E2352">
        <f t="shared" si="72"/>
        <v>85.950000000000728</v>
      </c>
      <c r="F2352" s="15">
        <f t="shared" si="73"/>
        <v>1.1780104712041885E-2</v>
      </c>
    </row>
    <row r="2353" spans="1:6" x14ac:dyDescent="0.3">
      <c r="A2353" s="19">
        <v>40847</v>
      </c>
      <c r="B2353" s="20">
        <v>9932</v>
      </c>
      <c r="C2353" s="20">
        <v>10080.049999999999</v>
      </c>
      <c r="D2353" s="20">
        <v>9826.7999999999993</v>
      </c>
      <c r="E2353">
        <f t="shared" si="72"/>
        <v>148.04999999999927</v>
      </c>
      <c r="F2353" s="15">
        <f t="shared" si="73"/>
        <v>1.2324722121986703E-2</v>
      </c>
    </row>
    <row r="2354" spans="1:6" x14ac:dyDescent="0.3">
      <c r="A2354" s="26">
        <v>40844</v>
      </c>
      <c r="B2354" s="27">
        <v>9837.9500000000007</v>
      </c>
      <c r="C2354" s="27">
        <v>9932.4</v>
      </c>
      <c r="D2354" s="27">
        <v>9837.35</v>
      </c>
      <c r="E2354">
        <f t="shared" si="72"/>
        <v>94.449999999998909</v>
      </c>
      <c r="F2354" s="15">
        <f t="shared" si="73"/>
        <v>6.642609835449129E-3</v>
      </c>
    </row>
    <row r="2355" spans="1:6" x14ac:dyDescent="0.3">
      <c r="A2355" s="19">
        <v>40842</v>
      </c>
      <c r="B2355" s="20">
        <v>9574.5499999999993</v>
      </c>
      <c r="C2355" s="20">
        <v>9607.2999999999993</v>
      </c>
      <c r="D2355" s="20">
        <v>9523.7000000000007</v>
      </c>
      <c r="E2355">
        <f t="shared" si="72"/>
        <v>32.75</v>
      </c>
      <c r="F2355" s="15">
        <f t="shared" si="73"/>
        <v>7.209174189096639E-3</v>
      </c>
    </row>
    <row r="2356" spans="1:6" x14ac:dyDescent="0.3">
      <c r="A2356" s="26">
        <v>40841</v>
      </c>
      <c r="B2356" s="27">
        <v>9709.85</v>
      </c>
      <c r="C2356" s="27">
        <v>9817.1</v>
      </c>
      <c r="D2356" s="27">
        <v>9323</v>
      </c>
      <c r="E2356">
        <f t="shared" si="72"/>
        <v>107.25</v>
      </c>
      <c r="F2356" s="15">
        <f t="shared" si="73"/>
        <v>1.0405315952950779E-2</v>
      </c>
    </row>
    <row r="2357" spans="1:6" x14ac:dyDescent="0.3">
      <c r="A2357" s="19">
        <v>40840</v>
      </c>
      <c r="B2357" s="20">
        <v>9819.5</v>
      </c>
      <c r="C2357" s="20">
        <v>9916.6</v>
      </c>
      <c r="D2357" s="20">
        <v>9606.75</v>
      </c>
      <c r="E2357">
        <f t="shared" si="72"/>
        <v>97.100000000000364</v>
      </c>
      <c r="F2357" s="15">
        <f t="shared" si="73"/>
        <v>7.2204476114422003E-3</v>
      </c>
    </row>
    <row r="2358" spans="1:6" x14ac:dyDescent="0.3">
      <c r="A2358" s="26">
        <v>40837</v>
      </c>
      <c r="B2358" s="27">
        <v>9767.4</v>
      </c>
      <c r="C2358" s="27">
        <v>9811.35</v>
      </c>
      <c r="D2358" s="27">
        <v>9678.4</v>
      </c>
      <c r="E2358">
        <f t="shared" si="72"/>
        <v>43.950000000000728</v>
      </c>
      <c r="F2358" s="15">
        <f t="shared" si="73"/>
        <v>4.3660037951834922E-3</v>
      </c>
    </row>
    <row r="2359" spans="1:6" x14ac:dyDescent="0.3">
      <c r="A2359" s="19">
        <v>40836</v>
      </c>
      <c r="B2359" s="20">
        <v>9722.85</v>
      </c>
      <c r="C2359" s="20">
        <v>9763.7999999999993</v>
      </c>
      <c r="D2359" s="20">
        <v>9618.35</v>
      </c>
      <c r="E2359">
        <f t="shared" si="72"/>
        <v>40.949999999998909</v>
      </c>
      <c r="F2359" s="15">
        <f t="shared" si="73"/>
        <v>1.208518556807605E-2</v>
      </c>
    </row>
    <row r="2360" spans="1:6" x14ac:dyDescent="0.3">
      <c r="A2360" s="26">
        <v>40835</v>
      </c>
      <c r="B2360" s="27">
        <v>9673</v>
      </c>
      <c r="C2360" s="27">
        <v>9865.85</v>
      </c>
      <c r="D2360" s="27">
        <v>9673</v>
      </c>
      <c r="E2360">
        <f t="shared" si="72"/>
        <v>192.85000000000036</v>
      </c>
      <c r="F2360" s="15">
        <f t="shared" si="73"/>
        <v>1.0485115136277947E-2</v>
      </c>
    </row>
    <row r="2361" spans="1:6" x14ac:dyDescent="0.3">
      <c r="A2361" s="19">
        <v>40834</v>
      </c>
      <c r="B2361" s="20">
        <v>9625.5499999999993</v>
      </c>
      <c r="C2361" s="20">
        <v>9634.5499999999993</v>
      </c>
      <c r="D2361" s="20">
        <v>9492.9500000000007</v>
      </c>
      <c r="E2361">
        <f t="shared" si="72"/>
        <v>9</v>
      </c>
      <c r="F2361" s="15">
        <f t="shared" si="73"/>
        <v>4.1086304393687769E-3</v>
      </c>
    </row>
    <row r="2362" spans="1:6" x14ac:dyDescent="0.3">
      <c r="A2362" s="26">
        <v>40833</v>
      </c>
      <c r="B2362" s="27">
        <v>9717.35</v>
      </c>
      <c r="C2362" s="27">
        <v>9788.2000000000007</v>
      </c>
      <c r="D2362" s="27">
        <v>9666.35</v>
      </c>
      <c r="E2362">
        <f t="shared" si="72"/>
        <v>70.850000000000364</v>
      </c>
      <c r="F2362" s="15">
        <f t="shared" si="73"/>
        <v>1.1229806509046198E-2</v>
      </c>
    </row>
    <row r="2363" spans="1:6" x14ac:dyDescent="0.3">
      <c r="A2363" s="19">
        <v>40830</v>
      </c>
      <c r="B2363" s="20">
        <v>9548.25</v>
      </c>
      <c r="C2363" s="20">
        <v>9691.85</v>
      </c>
      <c r="D2363" s="20">
        <v>9526.9500000000007</v>
      </c>
      <c r="E2363">
        <f t="shared" si="72"/>
        <v>143.60000000000036</v>
      </c>
      <c r="F2363" s="15">
        <f t="shared" si="73"/>
        <v>1.2228997289972881E-2</v>
      </c>
    </row>
    <row r="2364" spans="1:6" x14ac:dyDescent="0.3">
      <c r="A2364" s="26">
        <v>40829</v>
      </c>
      <c r="B2364" s="27">
        <v>9594</v>
      </c>
      <c r="C2364" s="27">
        <v>9685.0499999999993</v>
      </c>
      <c r="D2364" s="27">
        <v>9547.1</v>
      </c>
      <c r="E2364">
        <f t="shared" si="72"/>
        <v>91.049999999999272</v>
      </c>
      <c r="F2364" s="15">
        <f t="shared" si="73"/>
        <v>1.97421107311372E-2</v>
      </c>
    </row>
    <row r="2365" spans="1:6" x14ac:dyDescent="0.3">
      <c r="A2365" s="19">
        <v>40828</v>
      </c>
      <c r="B2365" s="20">
        <v>9240.4</v>
      </c>
      <c r="C2365" s="20">
        <v>9514.2000000000007</v>
      </c>
      <c r="D2365" s="20">
        <v>9193.75</v>
      </c>
      <c r="E2365">
        <f t="shared" si="72"/>
        <v>273.80000000000109</v>
      </c>
      <c r="F2365" s="15">
        <f t="shared" si="73"/>
        <v>2.0238390861683712E-2</v>
      </c>
    </row>
    <row r="2366" spans="1:6" x14ac:dyDescent="0.3">
      <c r="A2366" s="26">
        <v>40827</v>
      </c>
      <c r="B2366" s="27">
        <v>9262.1</v>
      </c>
      <c r="C2366" s="27">
        <v>9363.2000000000007</v>
      </c>
      <c r="D2366" s="27">
        <v>9148.1</v>
      </c>
      <c r="E2366">
        <f t="shared" si="72"/>
        <v>101.10000000000036</v>
      </c>
      <c r="F2366" s="15">
        <f t="shared" si="73"/>
        <v>1.3310683902331274E-2</v>
      </c>
    </row>
    <row r="2367" spans="1:6" x14ac:dyDescent="0.3">
      <c r="A2367" s="19">
        <v>40826</v>
      </c>
      <c r="B2367" s="20">
        <v>9051</v>
      </c>
      <c r="C2367" s="20">
        <v>9190.85</v>
      </c>
      <c r="D2367" s="20">
        <v>8982.9</v>
      </c>
      <c r="E2367">
        <f t="shared" si="72"/>
        <v>139.85000000000036</v>
      </c>
      <c r="F2367" s="15">
        <f t="shared" si="73"/>
        <v>1.6127773659363159E-2</v>
      </c>
    </row>
    <row r="2368" spans="1:6" x14ac:dyDescent="0.3">
      <c r="A2368" s="26">
        <v>40823</v>
      </c>
      <c r="B2368" s="27">
        <v>8970.5499999999993</v>
      </c>
      <c r="C2368" s="27">
        <v>9120.0499999999993</v>
      </c>
      <c r="D2368" s="27">
        <v>8970.5499999999993</v>
      </c>
      <c r="E2368">
        <f t="shared" si="72"/>
        <v>149.5</v>
      </c>
      <c r="F2368" s="15">
        <f t="shared" si="73"/>
        <v>1.1787923746605788E-2</v>
      </c>
    </row>
    <row r="2369" spans="1:6" x14ac:dyDescent="0.3">
      <c r="A2369" s="19">
        <v>40821</v>
      </c>
      <c r="B2369" s="20">
        <v>8930.75</v>
      </c>
      <c r="C2369" s="20">
        <v>8991.7999999999993</v>
      </c>
      <c r="D2369" s="20">
        <v>8626.4500000000007</v>
      </c>
      <c r="E2369">
        <f t="shared" si="72"/>
        <v>61.049999999999272</v>
      </c>
      <c r="F2369" s="15">
        <f t="shared" si="73"/>
        <v>9.0940936283873466E-3</v>
      </c>
    </row>
    <row r="2370" spans="1:6" x14ac:dyDescent="0.3">
      <c r="A2370" s="26">
        <v>40820</v>
      </c>
      <c r="B2370" s="27">
        <v>9135.0499999999993</v>
      </c>
      <c r="C2370" s="27">
        <v>9240.15</v>
      </c>
      <c r="D2370" s="27">
        <v>8818.0499999999993</v>
      </c>
      <c r="E2370">
        <f t="shared" ref="E2370:E2433" si="74">C2370-B2370</f>
        <v>105.10000000000036</v>
      </c>
      <c r="F2370" s="15">
        <f t="shared" si="73"/>
        <v>5.6307995628228124E-3</v>
      </c>
    </row>
    <row r="2371" spans="1:6" x14ac:dyDescent="0.3">
      <c r="A2371" s="19">
        <v>40819</v>
      </c>
      <c r="B2371" s="20">
        <v>9332.6</v>
      </c>
      <c r="C2371" s="20">
        <v>9332.6</v>
      </c>
      <c r="D2371" s="20">
        <v>9156.4500000000007</v>
      </c>
      <c r="E2371">
        <f t="shared" si="74"/>
        <v>0</v>
      </c>
      <c r="F2371" s="15">
        <f t="shared" ref="F2371:F2434" si="75">((SUM(E2371:E2372)/2)/B2372)</f>
        <v>1.8384746389454171E-3</v>
      </c>
    </row>
    <row r="2372" spans="1:6" x14ac:dyDescent="0.3">
      <c r="A2372" s="26">
        <v>40816</v>
      </c>
      <c r="B2372" s="27">
        <v>9600.35</v>
      </c>
      <c r="C2372" s="27">
        <v>9635.65</v>
      </c>
      <c r="D2372" s="27">
        <v>9420.65</v>
      </c>
      <c r="E2372">
        <f t="shared" si="74"/>
        <v>35.299999999999272</v>
      </c>
      <c r="F2372" s="15">
        <f t="shared" si="75"/>
        <v>1.3540990013255786E-2</v>
      </c>
    </row>
    <row r="2373" spans="1:6" x14ac:dyDescent="0.3">
      <c r="A2373" s="19">
        <v>40815</v>
      </c>
      <c r="B2373" s="20">
        <v>9467.5499999999993</v>
      </c>
      <c r="C2373" s="20">
        <v>9688.65</v>
      </c>
      <c r="D2373" s="20">
        <v>9406.35</v>
      </c>
      <c r="E2373">
        <f t="shared" si="74"/>
        <v>221.10000000000036</v>
      </c>
      <c r="F2373" s="15">
        <f t="shared" si="75"/>
        <v>1.1700593043756974E-2</v>
      </c>
    </row>
    <row r="2374" spans="1:6" x14ac:dyDescent="0.3">
      <c r="A2374" s="26">
        <v>40814</v>
      </c>
      <c r="B2374" s="27">
        <v>9670.4500000000007</v>
      </c>
      <c r="C2374" s="27">
        <v>9675.65</v>
      </c>
      <c r="D2374" s="27">
        <v>9449</v>
      </c>
      <c r="E2374">
        <f t="shared" si="74"/>
        <v>5.1999999999989086</v>
      </c>
      <c r="F2374" s="15">
        <f t="shared" si="75"/>
        <v>7.2625756955595252E-3</v>
      </c>
    </row>
    <row r="2375" spans="1:6" x14ac:dyDescent="0.3">
      <c r="A2375" s="19">
        <v>40813</v>
      </c>
      <c r="B2375" s="20">
        <v>9528.2999999999993</v>
      </c>
      <c r="C2375" s="20">
        <v>9661.5</v>
      </c>
      <c r="D2375" s="20">
        <v>9528.2999999999993</v>
      </c>
      <c r="E2375">
        <f t="shared" si="74"/>
        <v>133.20000000000073</v>
      </c>
      <c r="F2375" s="15">
        <f t="shared" si="75"/>
        <v>1.2108022765216371E-2</v>
      </c>
    </row>
    <row r="2376" spans="1:6" x14ac:dyDescent="0.3">
      <c r="A2376" s="26">
        <v>40812</v>
      </c>
      <c r="B2376" s="27">
        <v>9373.9500000000007</v>
      </c>
      <c r="C2376" s="27">
        <v>9467.75</v>
      </c>
      <c r="D2376" s="27">
        <v>9165.7999999999993</v>
      </c>
      <c r="E2376">
        <f t="shared" si="74"/>
        <v>93.799999999999272</v>
      </c>
      <c r="F2376" s="15">
        <f t="shared" si="75"/>
        <v>1.1461241997303121E-2</v>
      </c>
    </row>
    <row r="2377" spans="1:6" x14ac:dyDescent="0.3">
      <c r="A2377" s="19">
        <v>40809</v>
      </c>
      <c r="B2377" s="20">
        <v>9418.7000000000007</v>
      </c>
      <c r="C2377" s="20">
        <v>9540.7999999999993</v>
      </c>
      <c r="D2377" s="20">
        <v>9284.65</v>
      </c>
      <c r="E2377">
        <f t="shared" si="74"/>
        <v>122.09999999999854</v>
      </c>
      <c r="F2377" s="15">
        <f t="shared" si="75"/>
        <v>6.2575592956273206E-3</v>
      </c>
    </row>
    <row r="2378" spans="1:6" x14ac:dyDescent="0.3">
      <c r="A2378" s="26">
        <v>40808</v>
      </c>
      <c r="B2378" s="27">
        <v>9756.2000000000007</v>
      </c>
      <c r="C2378" s="27">
        <v>9756.2000000000007</v>
      </c>
      <c r="D2378" s="27">
        <v>9489.7000000000007</v>
      </c>
      <c r="E2378">
        <f t="shared" si="74"/>
        <v>0</v>
      </c>
      <c r="F2378" s="15">
        <f t="shared" si="75"/>
        <v>6.3194966763564101E-3</v>
      </c>
    </row>
    <row r="2379" spans="1:6" x14ac:dyDescent="0.3">
      <c r="A2379" s="19">
        <v>40807</v>
      </c>
      <c r="B2379" s="20">
        <v>9838.6</v>
      </c>
      <c r="C2379" s="20">
        <v>9962.9500000000007</v>
      </c>
      <c r="D2379" s="20">
        <v>9809.2999999999993</v>
      </c>
      <c r="E2379">
        <f t="shared" si="74"/>
        <v>124.35000000000036</v>
      </c>
      <c r="F2379" s="15">
        <f t="shared" si="75"/>
        <v>2.0003962729486336E-2</v>
      </c>
    </row>
    <row r="2380" spans="1:6" x14ac:dyDescent="0.3">
      <c r="A2380" s="26">
        <v>40806</v>
      </c>
      <c r="B2380" s="27">
        <v>9589.35</v>
      </c>
      <c r="C2380" s="27">
        <v>9848.65</v>
      </c>
      <c r="D2380" s="27">
        <v>9578.6</v>
      </c>
      <c r="E2380">
        <f t="shared" si="74"/>
        <v>259.29999999999927</v>
      </c>
      <c r="F2380" s="15">
        <f t="shared" si="75"/>
        <v>1.3415284007719052E-2</v>
      </c>
    </row>
    <row r="2381" spans="1:6" x14ac:dyDescent="0.3">
      <c r="A2381" s="19">
        <v>40805</v>
      </c>
      <c r="B2381" s="20">
        <v>9664.35</v>
      </c>
      <c r="C2381" s="20">
        <v>9664.35</v>
      </c>
      <c r="D2381" s="20">
        <v>9545.85</v>
      </c>
      <c r="E2381">
        <f t="shared" si="74"/>
        <v>0</v>
      </c>
      <c r="F2381" s="15">
        <f t="shared" si="75"/>
        <v>2.7758821507186181E-3</v>
      </c>
    </row>
    <row r="2382" spans="1:6" x14ac:dyDescent="0.3">
      <c r="A2382" s="26">
        <v>40802</v>
      </c>
      <c r="B2382" s="27">
        <v>9744.65</v>
      </c>
      <c r="C2382" s="27">
        <v>9798.75</v>
      </c>
      <c r="D2382" s="27">
        <v>9590.15</v>
      </c>
      <c r="E2382">
        <f t="shared" si="74"/>
        <v>54.100000000000364</v>
      </c>
      <c r="F2382" s="15">
        <f t="shared" si="75"/>
        <v>1.0113017080574922E-2</v>
      </c>
    </row>
    <row r="2383" spans="1:6" x14ac:dyDescent="0.3">
      <c r="A2383" s="19">
        <v>40801</v>
      </c>
      <c r="B2383" s="20">
        <v>9569.35</v>
      </c>
      <c r="C2383" s="20">
        <v>9708.7999999999993</v>
      </c>
      <c r="D2383" s="20">
        <v>9390.1</v>
      </c>
      <c r="E2383">
        <f t="shared" si="74"/>
        <v>139.44999999999891</v>
      </c>
      <c r="F2383" s="15">
        <f t="shared" si="75"/>
        <v>1.5042631913337356E-2</v>
      </c>
    </row>
    <row r="2384" spans="1:6" x14ac:dyDescent="0.3">
      <c r="A2384" s="26">
        <v>40800</v>
      </c>
      <c r="B2384" s="27">
        <v>9365.0499999999993</v>
      </c>
      <c r="C2384" s="27">
        <v>9507.35</v>
      </c>
      <c r="D2384" s="27">
        <v>9267.5499999999993</v>
      </c>
      <c r="E2384">
        <f t="shared" si="74"/>
        <v>142.30000000000109</v>
      </c>
      <c r="F2384" s="15">
        <f t="shared" si="75"/>
        <v>1.3504222879173317E-2</v>
      </c>
    </row>
    <row r="2385" spans="1:6" x14ac:dyDescent="0.3">
      <c r="A2385" s="19">
        <v>40799</v>
      </c>
      <c r="B2385" s="20">
        <v>9454.4500000000007</v>
      </c>
      <c r="C2385" s="20">
        <v>9567.5</v>
      </c>
      <c r="D2385" s="20">
        <v>9260.9</v>
      </c>
      <c r="E2385">
        <f t="shared" si="74"/>
        <v>113.04999999999927</v>
      </c>
      <c r="F2385" s="15">
        <f t="shared" si="75"/>
        <v>5.9182594401603643E-3</v>
      </c>
    </row>
    <row r="2386" spans="1:6" x14ac:dyDescent="0.3">
      <c r="A2386" s="26">
        <v>40798</v>
      </c>
      <c r="B2386" s="27">
        <v>9550.9500000000007</v>
      </c>
      <c r="C2386" s="27">
        <v>9550.9500000000007</v>
      </c>
      <c r="D2386" s="27">
        <v>9347.15</v>
      </c>
      <c r="E2386">
        <f t="shared" si="74"/>
        <v>0</v>
      </c>
      <c r="F2386" s="15">
        <f t="shared" si="75"/>
        <v>1.2516210754893202E-3</v>
      </c>
    </row>
    <row r="2387" spans="1:6" x14ac:dyDescent="0.3">
      <c r="A2387" s="19">
        <v>40795</v>
      </c>
      <c r="B2387" s="20">
        <v>9947.1</v>
      </c>
      <c r="C2387" s="20">
        <v>9972</v>
      </c>
      <c r="D2387" s="20">
        <v>9647.6</v>
      </c>
      <c r="E2387">
        <f t="shared" si="74"/>
        <v>24.899999999999636</v>
      </c>
      <c r="F2387" s="15">
        <f t="shared" si="75"/>
        <v>3.8731664399735233E-3</v>
      </c>
    </row>
    <row r="2388" spans="1:6" x14ac:dyDescent="0.3">
      <c r="A2388" s="26">
        <v>40794</v>
      </c>
      <c r="B2388" s="27">
        <v>9888.5499999999993</v>
      </c>
      <c r="C2388" s="27">
        <v>9940.25</v>
      </c>
      <c r="D2388" s="27">
        <v>9749.2000000000007</v>
      </c>
      <c r="E2388">
        <f t="shared" si="74"/>
        <v>51.700000000000728</v>
      </c>
      <c r="F2388" s="15">
        <f t="shared" si="75"/>
        <v>1.340942835931702E-2</v>
      </c>
    </row>
    <row r="2389" spans="1:6" x14ac:dyDescent="0.3">
      <c r="A2389" s="19">
        <v>40793</v>
      </c>
      <c r="B2389" s="20">
        <v>9698.4</v>
      </c>
      <c r="C2389" s="20">
        <v>9906.7999999999993</v>
      </c>
      <c r="D2389" s="20">
        <v>9683.9500000000007</v>
      </c>
      <c r="E2389">
        <f t="shared" si="74"/>
        <v>208.39999999999964</v>
      </c>
      <c r="F2389" s="15">
        <f t="shared" si="75"/>
        <v>1.8149095684292564E-2</v>
      </c>
    </row>
    <row r="2390" spans="1:6" x14ac:dyDescent="0.3">
      <c r="A2390" s="26">
        <v>40792</v>
      </c>
      <c r="B2390" s="27">
        <v>9556.9500000000007</v>
      </c>
      <c r="C2390" s="27">
        <v>9695.4500000000007</v>
      </c>
      <c r="D2390" s="27">
        <v>9364.6</v>
      </c>
      <c r="E2390">
        <f t="shared" si="74"/>
        <v>138.5</v>
      </c>
      <c r="F2390" s="15">
        <f t="shared" si="75"/>
        <v>1.3647597013355731E-2</v>
      </c>
    </row>
    <row r="2391" spans="1:6" x14ac:dyDescent="0.3">
      <c r="A2391" s="19">
        <v>40791</v>
      </c>
      <c r="B2391" s="20">
        <v>9509</v>
      </c>
      <c r="C2391" s="20">
        <v>9630.0499999999993</v>
      </c>
      <c r="D2391" s="20">
        <v>9448.75</v>
      </c>
      <c r="E2391">
        <f t="shared" si="74"/>
        <v>121.04999999999927</v>
      </c>
      <c r="F2391" s="15">
        <f t="shared" si="75"/>
        <v>6.2349020597581893E-3</v>
      </c>
    </row>
    <row r="2392" spans="1:6" x14ac:dyDescent="0.3">
      <c r="A2392" s="26">
        <v>40788</v>
      </c>
      <c r="B2392" s="27">
        <v>9707.4500000000007</v>
      </c>
      <c r="C2392" s="27">
        <v>9707.4500000000007</v>
      </c>
      <c r="D2392" s="27">
        <v>9490</v>
      </c>
      <c r="E2392">
        <f t="shared" si="74"/>
        <v>0</v>
      </c>
      <c r="F2392" s="15">
        <f t="shared" si="75"/>
        <v>5.2290757740616721E-3</v>
      </c>
    </row>
    <row r="2393" spans="1:6" x14ac:dyDescent="0.3">
      <c r="A2393" s="19">
        <v>40785</v>
      </c>
      <c r="B2393" s="20">
        <v>9466.2999999999993</v>
      </c>
      <c r="C2393" s="20">
        <v>9565.2999999999993</v>
      </c>
      <c r="D2393" s="20">
        <v>9355.15</v>
      </c>
      <c r="E2393">
        <f t="shared" si="74"/>
        <v>99</v>
      </c>
      <c r="F2393" s="15">
        <f t="shared" si="75"/>
        <v>2.0728363654345949E-2</v>
      </c>
    </row>
    <row r="2394" spans="1:6" x14ac:dyDescent="0.3">
      <c r="A2394" s="26">
        <v>40784</v>
      </c>
      <c r="B2394" s="27">
        <v>9099.85</v>
      </c>
      <c r="C2394" s="27">
        <v>9378.1</v>
      </c>
      <c r="D2394" s="27">
        <v>9099.85</v>
      </c>
      <c r="E2394">
        <f t="shared" si="74"/>
        <v>278.25</v>
      </c>
      <c r="F2394" s="15">
        <f t="shared" si="75"/>
        <v>1.6848275711922031E-2</v>
      </c>
    </row>
    <row r="2395" spans="1:6" x14ac:dyDescent="0.3">
      <c r="A2395" s="19">
        <v>40781</v>
      </c>
      <c r="B2395" s="20">
        <v>9186.4</v>
      </c>
      <c r="C2395" s="20">
        <v>9217.7000000000007</v>
      </c>
      <c r="D2395" s="20">
        <v>8917.9500000000007</v>
      </c>
      <c r="E2395">
        <f t="shared" si="74"/>
        <v>31.300000000001091</v>
      </c>
      <c r="F2395" s="15">
        <f t="shared" si="75"/>
        <v>2.0812596145145428E-3</v>
      </c>
    </row>
    <row r="2396" spans="1:6" x14ac:dyDescent="0.3">
      <c r="A2396" s="26">
        <v>40780</v>
      </c>
      <c r="B2396" s="27">
        <v>9393.35</v>
      </c>
      <c r="C2396" s="27">
        <v>9401.15</v>
      </c>
      <c r="D2396" s="27">
        <v>9134.9500000000007</v>
      </c>
      <c r="E2396">
        <f t="shared" si="74"/>
        <v>7.7999999999992724</v>
      </c>
      <c r="F2396" s="15">
        <f t="shared" si="75"/>
        <v>6.1699663071706828E-3</v>
      </c>
    </row>
    <row r="2397" spans="1:6" x14ac:dyDescent="0.3">
      <c r="A2397" s="19">
        <v>40779</v>
      </c>
      <c r="B2397" s="20">
        <v>9453.0499999999993</v>
      </c>
      <c r="C2397" s="20">
        <v>9561.9</v>
      </c>
      <c r="D2397" s="20">
        <v>9275.15</v>
      </c>
      <c r="E2397">
        <f t="shared" si="74"/>
        <v>108.85000000000036</v>
      </c>
      <c r="F2397" s="15">
        <f t="shared" si="75"/>
        <v>8.3280117795452371E-3</v>
      </c>
    </row>
    <row r="2398" spans="1:6" x14ac:dyDescent="0.3">
      <c r="A2398" s="26">
        <v>40778</v>
      </c>
      <c r="B2398" s="27">
        <v>9474.0499999999993</v>
      </c>
      <c r="C2398" s="27">
        <v>9523</v>
      </c>
      <c r="D2398" s="27">
        <v>9303.35</v>
      </c>
      <c r="E2398">
        <f t="shared" si="74"/>
        <v>48.950000000000728</v>
      </c>
      <c r="F2398" s="15">
        <f t="shared" si="75"/>
        <v>4.9030792823675645E-3</v>
      </c>
    </row>
    <row r="2399" spans="1:6" x14ac:dyDescent="0.3">
      <c r="A2399" s="19">
        <v>40777</v>
      </c>
      <c r="B2399" s="20">
        <v>9422.65</v>
      </c>
      <c r="C2399" s="20">
        <v>9466.1</v>
      </c>
      <c r="D2399" s="20">
        <v>9224.9500000000007</v>
      </c>
      <c r="E2399">
        <f t="shared" si="74"/>
        <v>43.450000000000728</v>
      </c>
      <c r="F2399" s="15">
        <f t="shared" si="75"/>
        <v>9.4391020554974083E-3</v>
      </c>
    </row>
    <row r="2400" spans="1:6" x14ac:dyDescent="0.3">
      <c r="A2400" s="26">
        <v>40774</v>
      </c>
      <c r="B2400" s="27">
        <v>9452.7000000000007</v>
      </c>
      <c r="C2400" s="27">
        <v>9587.7000000000007</v>
      </c>
      <c r="D2400" s="27">
        <v>9280.25</v>
      </c>
      <c r="E2400">
        <f t="shared" si="74"/>
        <v>135</v>
      </c>
      <c r="F2400" s="15">
        <f t="shared" si="75"/>
        <v>7.4942929232247437E-3</v>
      </c>
    </row>
    <row r="2401" spans="1:6" x14ac:dyDescent="0.3">
      <c r="A2401" s="19">
        <v>40773</v>
      </c>
      <c r="B2401" s="20">
        <v>9987.6</v>
      </c>
      <c r="C2401" s="20">
        <v>10002.299999999999</v>
      </c>
      <c r="D2401" s="20">
        <v>9564.9500000000007</v>
      </c>
      <c r="E2401">
        <f t="shared" si="74"/>
        <v>14.699999999998909</v>
      </c>
      <c r="F2401" s="15">
        <f t="shared" si="75"/>
        <v>6.85572139303479E-3</v>
      </c>
    </row>
    <row r="2402" spans="1:6" x14ac:dyDescent="0.3">
      <c r="A2402" s="26">
        <v>40772</v>
      </c>
      <c r="B2402" s="27">
        <v>10050</v>
      </c>
      <c r="C2402" s="27">
        <v>10173.1</v>
      </c>
      <c r="D2402" s="27">
        <v>9869.75</v>
      </c>
      <c r="E2402">
        <f t="shared" si="74"/>
        <v>123.10000000000036</v>
      </c>
      <c r="F2402" s="15">
        <f t="shared" si="75"/>
        <v>5.9669804461420809E-3</v>
      </c>
    </row>
    <row r="2403" spans="1:6" x14ac:dyDescent="0.3">
      <c r="A2403" s="19">
        <v>40771</v>
      </c>
      <c r="B2403" s="20">
        <v>10315.1</v>
      </c>
      <c r="C2403" s="20">
        <v>10315.1</v>
      </c>
      <c r="D2403" s="20">
        <v>10023</v>
      </c>
      <c r="E2403">
        <f t="shared" si="74"/>
        <v>0</v>
      </c>
      <c r="F2403" s="15">
        <f t="shared" si="75"/>
        <v>0</v>
      </c>
    </row>
    <row r="2404" spans="1:6" x14ac:dyDescent="0.3">
      <c r="A2404" s="26">
        <v>40767</v>
      </c>
      <c r="B2404" s="27">
        <v>10469.15</v>
      </c>
      <c r="C2404" s="27">
        <v>10469.15</v>
      </c>
      <c r="D2404" s="27">
        <v>10131.65</v>
      </c>
      <c r="E2404">
        <f t="shared" si="74"/>
        <v>0</v>
      </c>
      <c r="F2404" s="15">
        <f t="shared" si="75"/>
        <v>4.6787722901510649E-3</v>
      </c>
    </row>
    <row r="2405" spans="1:6" x14ac:dyDescent="0.3">
      <c r="A2405" s="19">
        <v>40766</v>
      </c>
      <c r="B2405" s="20">
        <v>10419.4</v>
      </c>
      <c r="C2405" s="20">
        <v>10516.9</v>
      </c>
      <c r="D2405" s="20">
        <v>10323.5</v>
      </c>
      <c r="E2405">
        <f t="shared" si="74"/>
        <v>97.5</v>
      </c>
      <c r="F2405" s="15">
        <f t="shared" si="75"/>
        <v>4.6355947111430184E-3</v>
      </c>
    </row>
    <row r="2406" spans="1:6" x14ac:dyDescent="0.3">
      <c r="A2406" s="26">
        <v>40765</v>
      </c>
      <c r="B2406" s="27">
        <v>10516.45</v>
      </c>
      <c r="C2406" s="27">
        <v>10516.45</v>
      </c>
      <c r="D2406" s="27">
        <v>10393.700000000001</v>
      </c>
      <c r="E2406">
        <f t="shared" si="74"/>
        <v>0</v>
      </c>
      <c r="F2406" s="15">
        <f t="shared" si="75"/>
        <v>2.3715861819497159E-2</v>
      </c>
    </row>
    <row r="2407" spans="1:6" x14ac:dyDescent="0.3">
      <c r="A2407" s="19">
        <v>40764</v>
      </c>
      <c r="B2407" s="20">
        <v>9952.2000000000007</v>
      </c>
      <c r="C2407" s="20">
        <v>10424.25</v>
      </c>
      <c r="D2407" s="20">
        <v>9920.7999999999993</v>
      </c>
      <c r="E2407">
        <f t="shared" si="74"/>
        <v>472.04999999999927</v>
      </c>
      <c r="F2407" s="15">
        <f t="shared" si="75"/>
        <v>4.1108443495959039E-2</v>
      </c>
    </row>
    <row r="2408" spans="1:6" x14ac:dyDescent="0.3">
      <c r="A2408" s="26">
        <v>40763</v>
      </c>
      <c r="B2408" s="27">
        <v>10121.4</v>
      </c>
      <c r="C2408" s="27">
        <v>10481.5</v>
      </c>
      <c r="D2408" s="27">
        <v>10072.450000000001</v>
      </c>
      <c r="E2408">
        <f t="shared" si="74"/>
        <v>360.10000000000036</v>
      </c>
      <c r="F2408" s="15">
        <f t="shared" si="75"/>
        <v>2.1649799633226923E-2</v>
      </c>
    </row>
    <row r="2409" spans="1:6" x14ac:dyDescent="0.3">
      <c r="A2409" s="19">
        <v>40760</v>
      </c>
      <c r="B2409" s="20">
        <v>10306.1</v>
      </c>
      <c r="C2409" s="20">
        <v>10392.25</v>
      </c>
      <c r="D2409" s="20">
        <v>10150.299999999999</v>
      </c>
      <c r="E2409">
        <f t="shared" si="74"/>
        <v>86.149999999999636</v>
      </c>
      <c r="F2409" s="15">
        <f t="shared" si="75"/>
        <v>7.9405941520905611E-3</v>
      </c>
    </row>
    <row r="2410" spans="1:6" x14ac:dyDescent="0.3">
      <c r="A2410" s="26">
        <v>40759</v>
      </c>
      <c r="B2410" s="27">
        <v>10682.45</v>
      </c>
      <c r="C2410" s="27">
        <v>10765.95</v>
      </c>
      <c r="D2410" s="27">
        <v>10515.05</v>
      </c>
      <c r="E2410">
        <f t="shared" si="74"/>
        <v>83.5</v>
      </c>
      <c r="F2410" s="15">
        <f t="shared" si="75"/>
        <v>5.7288291588012659E-3</v>
      </c>
    </row>
    <row r="2411" spans="1:6" x14ac:dyDescent="0.3">
      <c r="A2411" s="19">
        <v>40758</v>
      </c>
      <c r="B2411" s="20">
        <v>10647.9</v>
      </c>
      <c r="C2411" s="20">
        <v>10686.4</v>
      </c>
      <c r="D2411" s="20">
        <v>10545.15</v>
      </c>
      <c r="E2411">
        <f t="shared" si="74"/>
        <v>38.5</v>
      </c>
      <c r="F2411" s="15">
        <f t="shared" si="75"/>
        <v>1.7656419828388772E-3</v>
      </c>
    </row>
    <row r="2412" spans="1:6" x14ac:dyDescent="0.3">
      <c r="A2412" s="26">
        <v>40757</v>
      </c>
      <c r="B2412" s="27">
        <v>10902.55</v>
      </c>
      <c r="C2412" s="27">
        <v>10902.55</v>
      </c>
      <c r="D2412" s="27">
        <v>10720.3</v>
      </c>
      <c r="E2412">
        <f t="shared" si="74"/>
        <v>0</v>
      </c>
      <c r="F2412" s="15">
        <f t="shared" si="75"/>
        <v>2.303854587053926E-3</v>
      </c>
    </row>
    <row r="2413" spans="1:6" x14ac:dyDescent="0.3">
      <c r="A2413" s="19">
        <v>40756</v>
      </c>
      <c r="B2413" s="20">
        <v>11014.15</v>
      </c>
      <c r="C2413" s="20">
        <v>11064.9</v>
      </c>
      <c r="D2413" s="20">
        <v>10882.05</v>
      </c>
      <c r="E2413">
        <f t="shared" si="74"/>
        <v>50.75</v>
      </c>
      <c r="F2413" s="15">
        <f t="shared" si="75"/>
        <v>9.19076025931897E-3</v>
      </c>
    </row>
    <row r="2414" spans="1:6" x14ac:dyDescent="0.3">
      <c r="A2414" s="26">
        <v>40753</v>
      </c>
      <c r="B2414" s="27">
        <v>10820.65</v>
      </c>
      <c r="C2414" s="27">
        <v>10968.8</v>
      </c>
      <c r="D2414" s="27">
        <v>10758.4</v>
      </c>
      <c r="E2414">
        <f t="shared" si="74"/>
        <v>148.14999999999964</v>
      </c>
      <c r="F2414" s="15">
        <f t="shared" si="75"/>
        <v>9.1629519564140321E-3</v>
      </c>
    </row>
    <row r="2415" spans="1:6" x14ac:dyDescent="0.3">
      <c r="A2415" s="19">
        <v>40752</v>
      </c>
      <c r="B2415" s="20">
        <v>10902.6</v>
      </c>
      <c r="C2415" s="20">
        <v>10954.25</v>
      </c>
      <c r="D2415" s="20">
        <v>10799.85</v>
      </c>
      <c r="E2415">
        <f t="shared" si="74"/>
        <v>51.649999999999636</v>
      </c>
      <c r="F2415" s="15">
        <f t="shared" si="75"/>
        <v>2.9029271931479477E-3</v>
      </c>
    </row>
    <row r="2416" spans="1:6" x14ac:dyDescent="0.3">
      <c r="A2416" s="26">
        <v>40751</v>
      </c>
      <c r="B2416" s="27">
        <v>11126.7</v>
      </c>
      <c r="C2416" s="27">
        <v>11139.65</v>
      </c>
      <c r="D2416" s="27">
        <v>10961.95</v>
      </c>
      <c r="E2416">
        <f t="shared" si="74"/>
        <v>12.949999999998909</v>
      </c>
      <c r="F2416" s="15">
        <f t="shared" si="75"/>
        <v>2.0069398444456316E-3</v>
      </c>
    </row>
    <row r="2417" spans="1:6" x14ac:dyDescent="0.3">
      <c r="A2417" s="19">
        <v>40750</v>
      </c>
      <c r="B2417" s="20">
        <v>11397.95</v>
      </c>
      <c r="C2417" s="20">
        <v>11430.75</v>
      </c>
      <c r="D2417" s="20">
        <v>11068.2</v>
      </c>
      <c r="E2417">
        <f t="shared" si="74"/>
        <v>32.799999999999272</v>
      </c>
      <c r="F2417" s="15">
        <f t="shared" si="75"/>
        <v>7.9587994240779541E-3</v>
      </c>
    </row>
    <row r="2418" spans="1:6" x14ac:dyDescent="0.3">
      <c r="A2418" s="26">
        <v>40749</v>
      </c>
      <c r="B2418" s="27">
        <v>11286.25</v>
      </c>
      <c r="C2418" s="27">
        <v>11433.1</v>
      </c>
      <c r="D2418" s="27">
        <v>11233.35</v>
      </c>
      <c r="E2418">
        <f t="shared" si="74"/>
        <v>146.85000000000036</v>
      </c>
      <c r="F2418" s="15">
        <f t="shared" si="75"/>
        <v>1.5550255383300007E-2</v>
      </c>
    </row>
    <row r="2419" spans="1:6" x14ac:dyDescent="0.3">
      <c r="A2419" s="19">
        <v>40746</v>
      </c>
      <c r="B2419" s="20">
        <v>11110.75</v>
      </c>
      <c r="C2419" s="20">
        <v>11309.45</v>
      </c>
      <c r="D2419" s="20">
        <v>11105.7</v>
      </c>
      <c r="E2419">
        <f t="shared" si="74"/>
        <v>198.70000000000073</v>
      </c>
      <c r="F2419" s="15">
        <f t="shared" si="75"/>
        <v>1.0424227760303233E-2</v>
      </c>
    </row>
    <row r="2420" spans="1:6" x14ac:dyDescent="0.3">
      <c r="A2420" s="26">
        <v>40745</v>
      </c>
      <c r="B2420" s="27">
        <v>11159.1</v>
      </c>
      <c r="C2420" s="27">
        <v>11193.05</v>
      </c>
      <c r="D2420" s="27">
        <v>11021.7</v>
      </c>
      <c r="E2420">
        <f t="shared" si="74"/>
        <v>33.949999999998909</v>
      </c>
      <c r="F2420" s="15">
        <f t="shared" si="75"/>
        <v>2.2115431119005321E-3</v>
      </c>
    </row>
    <row r="2421" spans="1:6" x14ac:dyDescent="0.3">
      <c r="A2421" s="19">
        <v>40744</v>
      </c>
      <c r="B2421" s="20">
        <v>11372.15</v>
      </c>
      <c r="C2421" s="20">
        <v>11388.5</v>
      </c>
      <c r="D2421" s="20">
        <v>11142.4</v>
      </c>
      <c r="E2421">
        <f t="shared" si="74"/>
        <v>16.350000000000364</v>
      </c>
      <c r="F2421" s="15">
        <f t="shared" si="75"/>
        <v>6.2355020681119453E-3</v>
      </c>
    </row>
    <row r="2422" spans="1:6" x14ac:dyDescent="0.3">
      <c r="A2422" s="26">
        <v>40743</v>
      </c>
      <c r="B2422" s="27">
        <v>11230.05</v>
      </c>
      <c r="C2422" s="27">
        <v>11353.75</v>
      </c>
      <c r="D2422" s="27">
        <v>11204.75</v>
      </c>
      <c r="E2422">
        <f t="shared" si="74"/>
        <v>123.70000000000073</v>
      </c>
      <c r="F2422" s="15">
        <f t="shared" si="75"/>
        <v>7.4078524571194919E-3</v>
      </c>
    </row>
    <row r="2423" spans="1:6" x14ac:dyDescent="0.3">
      <c r="A2423" s="19">
        <v>40742</v>
      </c>
      <c r="B2423" s="20">
        <v>11234.7</v>
      </c>
      <c r="C2423" s="20">
        <v>11277.45</v>
      </c>
      <c r="D2423" s="20">
        <v>11176.85</v>
      </c>
      <c r="E2423">
        <f t="shared" si="74"/>
        <v>42.75</v>
      </c>
      <c r="F2423" s="15">
        <f t="shared" si="75"/>
        <v>5.6869699717318582E-3</v>
      </c>
    </row>
    <row r="2424" spans="1:6" x14ac:dyDescent="0.3">
      <c r="A2424" s="26">
        <v>40739</v>
      </c>
      <c r="B2424" s="27">
        <v>11249.4</v>
      </c>
      <c r="C2424" s="27">
        <v>11334.6</v>
      </c>
      <c r="D2424" s="27">
        <v>11195.5</v>
      </c>
      <c r="E2424">
        <f t="shared" si="74"/>
        <v>85.200000000000728</v>
      </c>
      <c r="F2424" s="15">
        <f t="shared" si="75"/>
        <v>1.5697214379484663E-2</v>
      </c>
    </row>
    <row r="2425" spans="1:6" x14ac:dyDescent="0.3">
      <c r="A2425" s="19">
        <v>40738</v>
      </c>
      <c r="B2425" s="20">
        <v>11121.4</v>
      </c>
      <c r="C2425" s="20">
        <v>11385.35</v>
      </c>
      <c r="D2425" s="20">
        <v>11072.5</v>
      </c>
      <c r="E2425">
        <f t="shared" si="74"/>
        <v>263.95000000000073</v>
      </c>
      <c r="F2425" s="15">
        <f t="shared" si="75"/>
        <v>1.6402776271554061E-2</v>
      </c>
    </row>
    <row r="2426" spans="1:6" x14ac:dyDescent="0.3">
      <c r="A2426" s="26">
        <v>40737</v>
      </c>
      <c r="B2426" s="27">
        <v>11065.2</v>
      </c>
      <c r="C2426" s="27">
        <v>11164.25</v>
      </c>
      <c r="D2426" s="27">
        <v>11060.9</v>
      </c>
      <c r="E2426">
        <f t="shared" si="74"/>
        <v>99.049999999999272</v>
      </c>
      <c r="F2426" s="15">
        <f t="shared" si="75"/>
        <v>8.6090555852436235E-3</v>
      </c>
    </row>
    <row r="2427" spans="1:6" x14ac:dyDescent="0.3">
      <c r="A2427" s="19">
        <v>40736</v>
      </c>
      <c r="B2427" s="20">
        <v>11040.7</v>
      </c>
      <c r="C2427" s="20">
        <v>11131.75</v>
      </c>
      <c r="D2427" s="20">
        <v>10941.3</v>
      </c>
      <c r="E2427">
        <f t="shared" si="74"/>
        <v>91.049999999999272</v>
      </c>
      <c r="F2427" s="15">
        <f t="shared" si="75"/>
        <v>4.0376940133037371E-3</v>
      </c>
    </row>
    <row r="2428" spans="1:6" x14ac:dyDescent="0.3">
      <c r="A2428" s="26">
        <v>40735</v>
      </c>
      <c r="B2428" s="27">
        <v>11275</v>
      </c>
      <c r="C2428" s="27">
        <v>11275</v>
      </c>
      <c r="D2428" s="27">
        <v>11106.85</v>
      </c>
      <c r="E2428">
        <f t="shared" si="74"/>
        <v>0</v>
      </c>
      <c r="F2428" s="15">
        <f t="shared" si="75"/>
        <v>8.4412545541221189E-4</v>
      </c>
    </row>
    <row r="2429" spans="1:6" x14ac:dyDescent="0.3">
      <c r="A2429" s="19">
        <v>40732</v>
      </c>
      <c r="B2429" s="20">
        <v>11431.95</v>
      </c>
      <c r="C2429" s="20">
        <v>11451.25</v>
      </c>
      <c r="D2429" s="20">
        <v>11270</v>
      </c>
      <c r="E2429">
        <f t="shared" si="74"/>
        <v>19.299999999999272</v>
      </c>
      <c r="F2429" s="15">
        <f t="shared" si="75"/>
        <v>7.4283058948485811E-3</v>
      </c>
    </row>
    <row r="2430" spans="1:6" x14ac:dyDescent="0.3">
      <c r="A2430" s="26">
        <v>40731</v>
      </c>
      <c r="B2430" s="27">
        <v>11298</v>
      </c>
      <c r="C2430" s="27">
        <v>11446.55</v>
      </c>
      <c r="D2430" s="27">
        <v>11232.15</v>
      </c>
      <c r="E2430">
        <f t="shared" si="74"/>
        <v>148.54999999999927</v>
      </c>
      <c r="F2430" s="15">
        <f t="shared" si="75"/>
        <v>7.6477256749156028E-3</v>
      </c>
    </row>
    <row r="2431" spans="1:6" x14ac:dyDescent="0.3">
      <c r="A2431" s="19">
        <v>40730</v>
      </c>
      <c r="B2431" s="20">
        <v>11379.2</v>
      </c>
      <c r="C2431" s="20">
        <v>11404.7</v>
      </c>
      <c r="D2431" s="20">
        <v>11255.05</v>
      </c>
      <c r="E2431">
        <f t="shared" si="74"/>
        <v>25.5</v>
      </c>
      <c r="F2431" s="15">
        <f t="shared" si="75"/>
        <v>3.1686290354456703E-3</v>
      </c>
    </row>
    <row r="2432" spans="1:6" x14ac:dyDescent="0.3">
      <c r="A2432" s="26">
        <v>40729</v>
      </c>
      <c r="B2432" s="27">
        <v>11385.05</v>
      </c>
      <c r="C2432" s="27">
        <v>11431.7</v>
      </c>
      <c r="D2432" s="27">
        <v>11302.6</v>
      </c>
      <c r="E2432">
        <f t="shared" si="74"/>
        <v>46.650000000001455</v>
      </c>
      <c r="F2432" s="15">
        <f t="shared" si="75"/>
        <v>3.0143113880333676E-3</v>
      </c>
    </row>
    <row r="2433" spans="1:6" x14ac:dyDescent="0.3">
      <c r="A2433" s="19">
        <v>40728</v>
      </c>
      <c r="B2433" s="20">
        <v>11379.05</v>
      </c>
      <c r="C2433" s="20">
        <v>11401</v>
      </c>
      <c r="D2433" s="20">
        <v>11322.05</v>
      </c>
      <c r="E2433">
        <f t="shared" si="74"/>
        <v>21.950000000000728</v>
      </c>
      <c r="F2433" s="15">
        <f t="shared" si="75"/>
        <v>9.6611340718932414E-4</v>
      </c>
    </row>
    <row r="2434" spans="1:6" x14ac:dyDescent="0.3">
      <c r="A2434" s="26">
        <v>40725</v>
      </c>
      <c r="B2434" s="27">
        <v>11359.95</v>
      </c>
      <c r="C2434" s="27">
        <v>11359.95</v>
      </c>
      <c r="D2434" s="27">
        <v>11190</v>
      </c>
      <c r="E2434">
        <f t="shared" ref="E2434:E2497" si="76">C2434-B2434</f>
        <v>0</v>
      </c>
      <c r="F2434" s="15">
        <f t="shared" si="75"/>
        <v>3.938926519571697E-3</v>
      </c>
    </row>
    <row r="2435" spans="1:6" x14ac:dyDescent="0.3">
      <c r="A2435" s="19">
        <v>40724</v>
      </c>
      <c r="B2435" s="20">
        <v>11183.25</v>
      </c>
      <c r="C2435" s="20">
        <v>11271.35</v>
      </c>
      <c r="D2435" s="20">
        <v>11149.2</v>
      </c>
      <c r="E2435">
        <f t="shared" si="76"/>
        <v>88.100000000000364</v>
      </c>
      <c r="F2435" s="15">
        <f t="shared" ref="F2435:F2498" si="77">((SUM(E2435:E2436)/2)/B2436)</f>
        <v>6.6649565495236589E-3</v>
      </c>
    </row>
    <row r="2436" spans="1:6" x14ac:dyDescent="0.3">
      <c r="A2436" s="26">
        <v>40723</v>
      </c>
      <c r="B2436" s="27">
        <v>11110.35</v>
      </c>
      <c r="C2436" s="27">
        <v>11170.35</v>
      </c>
      <c r="D2436" s="27">
        <v>11090.55</v>
      </c>
      <c r="E2436">
        <f t="shared" si="76"/>
        <v>60</v>
      </c>
      <c r="F2436" s="15">
        <f t="shared" si="77"/>
        <v>5.2015751662650876E-3</v>
      </c>
    </row>
    <row r="2437" spans="1:6" x14ac:dyDescent="0.3">
      <c r="A2437" s="19">
        <v>40722</v>
      </c>
      <c r="B2437" s="20">
        <v>11059.15</v>
      </c>
      <c r="C2437" s="20">
        <v>11114.2</v>
      </c>
      <c r="D2437" s="20">
        <v>10986.7</v>
      </c>
      <c r="E2437">
        <f t="shared" si="76"/>
        <v>55.050000000001091</v>
      </c>
      <c r="F2437" s="15">
        <f t="shared" si="77"/>
        <v>1.455976093774583E-2</v>
      </c>
    </row>
    <row r="2438" spans="1:6" x14ac:dyDescent="0.3">
      <c r="A2438" s="26">
        <v>40721</v>
      </c>
      <c r="B2438" s="27">
        <v>10808.9</v>
      </c>
      <c r="C2438" s="27">
        <v>11068.6</v>
      </c>
      <c r="D2438" s="27">
        <v>10774.1</v>
      </c>
      <c r="E2438">
        <f t="shared" si="76"/>
        <v>259.70000000000073</v>
      </c>
      <c r="F2438" s="15">
        <f t="shared" si="77"/>
        <v>2.6400510565877215E-2</v>
      </c>
    </row>
    <row r="2439" spans="1:6" x14ac:dyDescent="0.3">
      <c r="A2439" s="19">
        <v>40718</v>
      </c>
      <c r="B2439" s="20">
        <v>10576.5</v>
      </c>
      <c r="C2439" s="20">
        <v>10875.25</v>
      </c>
      <c r="D2439" s="20">
        <v>10576.5</v>
      </c>
      <c r="E2439">
        <f t="shared" si="76"/>
        <v>298.75</v>
      </c>
      <c r="F2439" s="15">
        <f t="shared" si="77"/>
        <v>1.9085247438558897E-2</v>
      </c>
    </row>
    <row r="2440" spans="1:6" x14ac:dyDescent="0.3">
      <c r="A2440" s="26">
        <v>40717</v>
      </c>
      <c r="B2440" s="27">
        <v>10453.1</v>
      </c>
      <c r="C2440" s="27">
        <v>10553.35</v>
      </c>
      <c r="D2440" s="27">
        <v>10421.65</v>
      </c>
      <c r="E2440">
        <f t="shared" si="76"/>
        <v>100.25</v>
      </c>
      <c r="F2440" s="15">
        <f t="shared" si="77"/>
        <v>5.9683272533819559E-3</v>
      </c>
    </row>
    <row r="2441" spans="1:6" x14ac:dyDescent="0.3">
      <c r="A2441" s="19">
        <v>40716</v>
      </c>
      <c r="B2441" s="20">
        <v>10526.4</v>
      </c>
      <c r="C2441" s="20">
        <v>10551.8</v>
      </c>
      <c r="D2441" s="20">
        <v>10435.049999999999</v>
      </c>
      <c r="E2441">
        <f t="shared" si="76"/>
        <v>25.399999999999636</v>
      </c>
      <c r="F2441" s="15">
        <f t="shared" si="77"/>
        <v>7.9376413185766985E-3</v>
      </c>
    </row>
    <row r="2442" spans="1:6" x14ac:dyDescent="0.3">
      <c r="A2442" s="26">
        <v>40715</v>
      </c>
      <c r="B2442" s="27">
        <v>10503.75</v>
      </c>
      <c r="C2442" s="27">
        <v>10645.1</v>
      </c>
      <c r="D2442" s="27">
        <v>10426.85</v>
      </c>
      <c r="E2442">
        <f t="shared" si="76"/>
        <v>141.35000000000036</v>
      </c>
      <c r="F2442" s="15">
        <f t="shared" si="77"/>
        <v>7.8875446654048022E-3</v>
      </c>
    </row>
    <row r="2443" spans="1:6" x14ac:dyDescent="0.3">
      <c r="A2443" s="19">
        <v>40714</v>
      </c>
      <c r="B2443" s="20">
        <v>10592.65</v>
      </c>
      <c r="C2443" s="20">
        <v>10618.4</v>
      </c>
      <c r="D2443" s="20">
        <v>10340.4</v>
      </c>
      <c r="E2443">
        <f t="shared" si="76"/>
        <v>25.75</v>
      </c>
      <c r="F2443" s="15">
        <f t="shared" si="77"/>
        <v>1.2085967604913239E-3</v>
      </c>
    </row>
    <row r="2444" spans="1:6" x14ac:dyDescent="0.3">
      <c r="A2444" s="26">
        <v>40711</v>
      </c>
      <c r="B2444" s="27">
        <v>10652.85</v>
      </c>
      <c r="C2444" s="27">
        <v>10652.85</v>
      </c>
      <c r="D2444" s="27">
        <v>10548.2</v>
      </c>
      <c r="E2444">
        <f t="shared" si="76"/>
        <v>0</v>
      </c>
      <c r="F2444" s="15">
        <f t="shared" si="77"/>
        <v>7.3621056522584095E-3</v>
      </c>
    </row>
    <row r="2445" spans="1:6" x14ac:dyDescent="0.3">
      <c r="A2445" s="19">
        <v>40710</v>
      </c>
      <c r="B2445" s="20">
        <v>10550.65</v>
      </c>
      <c r="C2445" s="20">
        <v>10706</v>
      </c>
      <c r="D2445" s="20">
        <v>10502.4</v>
      </c>
      <c r="E2445">
        <f t="shared" si="76"/>
        <v>155.35000000000036</v>
      </c>
      <c r="F2445" s="15">
        <f t="shared" si="77"/>
        <v>7.4745827116099823E-3</v>
      </c>
    </row>
    <row r="2446" spans="1:6" x14ac:dyDescent="0.3">
      <c r="A2446" s="26">
        <v>40709</v>
      </c>
      <c r="B2446" s="27">
        <v>10789.9</v>
      </c>
      <c r="C2446" s="27">
        <v>10795.85</v>
      </c>
      <c r="D2446" s="27">
        <v>10608.8</v>
      </c>
      <c r="E2446">
        <f t="shared" si="76"/>
        <v>5.9500000000007276</v>
      </c>
      <c r="F2446" s="15">
        <f t="shared" si="77"/>
        <v>4.6124258426234292E-3</v>
      </c>
    </row>
    <row r="2447" spans="1:6" x14ac:dyDescent="0.3">
      <c r="A2447" s="19">
        <v>40708</v>
      </c>
      <c r="B2447" s="20">
        <v>10737.3</v>
      </c>
      <c r="C2447" s="20">
        <v>10830.4</v>
      </c>
      <c r="D2447" s="20">
        <v>10737.3</v>
      </c>
      <c r="E2447">
        <f t="shared" si="76"/>
        <v>93.100000000000364</v>
      </c>
      <c r="F2447" s="15">
        <f t="shared" si="77"/>
        <v>8.2058583833709946E-3</v>
      </c>
    </row>
    <row r="2448" spans="1:6" x14ac:dyDescent="0.3">
      <c r="A2448" s="26">
        <v>40707</v>
      </c>
      <c r="B2448" s="27">
        <v>10675.3</v>
      </c>
      <c r="C2448" s="27">
        <v>10757.4</v>
      </c>
      <c r="D2448" s="27">
        <v>10616.05</v>
      </c>
      <c r="E2448">
        <f t="shared" si="76"/>
        <v>82.100000000000364</v>
      </c>
      <c r="F2448" s="15">
        <f t="shared" si="77"/>
        <v>4.467406450657148E-3</v>
      </c>
    </row>
    <row r="2449" spans="1:6" x14ac:dyDescent="0.3">
      <c r="A2449" s="19">
        <v>40704</v>
      </c>
      <c r="B2449" s="20">
        <v>10800.45</v>
      </c>
      <c r="C2449" s="20">
        <v>10814.85</v>
      </c>
      <c r="D2449" s="20">
        <v>10627.6</v>
      </c>
      <c r="E2449">
        <f t="shared" si="76"/>
        <v>14.399999999999636</v>
      </c>
      <c r="F2449" s="15">
        <f t="shared" si="77"/>
        <v>4.1436784542640574E-3</v>
      </c>
    </row>
    <row r="2450" spans="1:6" x14ac:dyDescent="0.3">
      <c r="A2450" s="26">
        <v>40703</v>
      </c>
      <c r="B2450" s="27">
        <v>10775.45</v>
      </c>
      <c r="C2450" s="27">
        <v>10850.35</v>
      </c>
      <c r="D2450" s="27">
        <v>10734.75</v>
      </c>
      <c r="E2450">
        <f t="shared" si="76"/>
        <v>74.899999999999636</v>
      </c>
      <c r="F2450" s="15">
        <f t="shared" si="77"/>
        <v>6.5086350356865167E-3</v>
      </c>
    </row>
    <row r="2451" spans="1:6" x14ac:dyDescent="0.3">
      <c r="A2451" s="19">
        <v>40702</v>
      </c>
      <c r="B2451" s="20">
        <v>10816.4</v>
      </c>
      <c r="C2451" s="20">
        <v>10882.3</v>
      </c>
      <c r="D2451" s="20">
        <v>10764.7</v>
      </c>
      <c r="E2451">
        <f t="shared" si="76"/>
        <v>65.899999999999636</v>
      </c>
      <c r="F2451" s="15">
        <f t="shared" si="77"/>
        <v>8.5560705042432763E-3</v>
      </c>
    </row>
    <row r="2452" spans="1:6" x14ac:dyDescent="0.3">
      <c r="A2452" s="26">
        <v>40701</v>
      </c>
      <c r="B2452" s="27">
        <v>10799.35</v>
      </c>
      <c r="C2452" s="27">
        <v>10918.25</v>
      </c>
      <c r="D2452" s="27">
        <v>10796.15</v>
      </c>
      <c r="E2452">
        <f t="shared" si="76"/>
        <v>118.89999999999964</v>
      </c>
      <c r="F2452" s="15">
        <f t="shared" si="77"/>
        <v>1.2043226121992653E-2</v>
      </c>
    </row>
    <row r="2453" spans="1:6" x14ac:dyDescent="0.3">
      <c r="A2453" s="19">
        <v>40700</v>
      </c>
      <c r="B2453" s="20">
        <v>10734.25</v>
      </c>
      <c r="C2453" s="20">
        <v>10873.9</v>
      </c>
      <c r="D2453" s="20">
        <v>10682.3</v>
      </c>
      <c r="E2453">
        <f t="shared" si="76"/>
        <v>139.64999999999964</v>
      </c>
      <c r="F2453" s="15">
        <f t="shared" si="77"/>
        <v>1.0411822932252924E-2</v>
      </c>
    </row>
    <row r="2454" spans="1:6" x14ac:dyDescent="0.3">
      <c r="A2454" s="26">
        <v>40697</v>
      </c>
      <c r="B2454" s="27">
        <v>10860.25</v>
      </c>
      <c r="C2454" s="27">
        <v>10946.75</v>
      </c>
      <c r="D2454" s="27">
        <v>10751.1</v>
      </c>
      <c r="E2454">
        <f t="shared" si="76"/>
        <v>86.5</v>
      </c>
      <c r="F2454" s="15">
        <f t="shared" si="77"/>
        <v>4.3988134930671953E-3</v>
      </c>
    </row>
    <row r="2455" spans="1:6" x14ac:dyDescent="0.3">
      <c r="A2455" s="19">
        <v>40696</v>
      </c>
      <c r="B2455" s="20">
        <v>10872.25</v>
      </c>
      <c r="C2455" s="20">
        <v>10881.4</v>
      </c>
      <c r="D2455" s="20">
        <v>10802.35</v>
      </c>
      <c r="E2455">
        <f t="shared" si="76"/>
        <v>9.1499999999996362</v>
      </c>
      <c r="F2455" s="15">
        <f t="shared" si="77"/>
        <v>2.4679417320545688E-3</v>
      </c>
    </row>
    <row r="2456" spans="1:6" x14ac:dyDescent="0.3">
      <c r="A2456" s="26">
        <v>40695</v>
      </c>
      <c r="B2456" s="27">
        <v>11011.2</v>
      </c>
      <c r="C2456" s="27">
        <v>11056.4</v>
      </c>
      <c r="D2456" s="27">
        <v>10959.1</v>
      </c>
      <c r="E2456">
        <f t="shared" si="76"/>
        <v>45.199999999998909</v>
      </c>
      <c r="F2456" s="15">
        <f t="shared" si="77"/>
        <v>1.1681649652089914E-2</v>
      </c>
    </row>
    <row r="2457" spans="1:6" x14ac:dyDescent="0.3">
      <c r="A2457" s="19">
        <v>40694</v>
      </c>
      <c r="B2457" s="20">
        <v>10828.95</v>
      </c>
      <c r="C2457" s="20">
        <v>11036.75</v>
      </c>
      <c r="D2457" s="20">
        <v>10819.45</v>
      </c>
      <c r="E2457">
        <f t="shared" si="76"/>
        <v>207.79999999999927</v>
      </c>
      <c r="F2457" s="15">
        <f t="shared" si="77"/>
        <v>1.3454198473282409E-2</v>
      </c>
    </row>
    <row r="2458" spans="1:6" x14ac:dyDescent="0.3">
      <c r="A2458" s="26">
        <v>40693</v>
      </c>
      <c r="B2458" s="27">
        <v>10742</v>
      </c>
      <c r="C2458" s="27">
        <v>10823.25</v>
      </c>
      <c r="D2458" s="27">
        <v>10715.1</v>
      </c>
      <c r="E2458">
        <f t="shared" si="76"/>
        <v>81.25</v>
      </c>
      <c r="F2458" s="15">
        <f t="shared" si="77"/>
        <v>1.5488802787031344E-2</v>
      </c>
    </row>
    <row r="2459" spans="1:6" x14ac:dyDescent="0.3">
      <c r="A2459" s="19">
        <v>40690</v>
      </c>
      <c r="B2459" s="20">
        <v>10491.45</v>
      </c>
      <c r="C2459" s="20">
        <v>10735.2</v>
      </c>
      <c r="D2459" s="20">
        <v>10491.45</v>
      </c>
      <c r="E2459">
        <f t="shared" si="76"/>
        <v>243.75</v>
      </c>
      <c r="F2459" s="15">
        <f t="shared" si="77"/>
        <v>1.641668388752459E-2</v>
      </c>
    </row>
    <row r="2460" spans="1:6" x14ac:dyDescent="0.3">
      <c r="A2460" s="26">
        <v>40689</v>
      </c>
      <c r="B2460" s="27">
        <v>10404.049999999999</v>
      </c>
      <c r="C2460" s="27">
        <v>10501.9</v>
      </c>
      <c r="D2460" s="27">
        <v>10379.25</v>
      </c>
      <c r="E2460">
        <f t="shared" si="76"/>
        <v>97.850000000000364</v>
      </c>
      <c r="F2460" s="15">
        <f t="shared" si="77"/>
        <v>4.7448248083129486E-3</v>
      </c>
    </row>
    <row r="2461" spans="1:6" x14ac:dyDescent="0.3">
      <c r="A2461" s="19">
        <v>40688</v>
      </c>
      <c r="B2461" s="20">
        <v>10427.15</v>
      </c>
      <c r="C2461" s="20">
        <v>10428.25</v>
      </c>
      <c r="D2461" s="20">
        <v>10340.65</v>
      </c>
      <c r="E2461">
        <f t="shared" si="76"/>
        <v>1.1000000000003638</v>
      </c>
      <c r="F2461" s="15">
        <f t="shared" si="77"/>
        <v>7.9601773968602726E-3</v>
      </c>
    </row>
    <row r="2462" spans="1:6" x14ac:dyDescent="0.3">
      <c r="A2462" s="26">
        <v>40687</v>
      </c>
      <c r="B2462" s="27">
        <v>10360.950000000001</v>
      </c>
      <c r="C2462" s="27">
        <v>10524.8</v>
      </c>
      <c r="D2462" s="27">
        <v>10360.75</v>
      </c>
      <c r="E2462">
        <f t="shared" si="76"/>
        <v>163.84999999999854</v>
      </c>
      <c r="F2462" s="15">
        <f t="shared" si="77"/>
        <v>7.7196338297580956E-3</v>
      </c>
    </row>
    <row r="2463" spans="1:6" x14ac:dyDescent="0.3">
      <c r="A2463" s="19">
        <v>40686</v>
      </c>
      <c r="B2463" s="20">
        <v>10612.55</v>
      </c>
      <c r="C2463" s="20">
        <v>10612.55</v>
      </c>
      <c r="D2463" s="20">
        <v>10339.950000000001</v>
      </c>
      <c r="E2463">
        <f t="shared" si="76"/>
        <v>0</v>
      </c>
      <c r="F2463" s="15">
        <f t="shared" si="77"/>
        <v>6.8415159060519664E-3</v>
      </c>
    </row>
    <row r="2464" spans="1:6" x14ac:dyDescent="0.3">
      <c r="A2464" s="26">
        <v>40683</v>
      </c>
      <c r="B2464" s="27">
        <v>10582.45</v>
      </c>
      <c r="C2464" s="27">
        <v>10727.25</v>
      </c>
      <c r="D2464" s="27">
        <v>10540.95</v>
      </c>
      <c r="E2464">
        <f t="shared" si="76"/>
        <v>144.79999999999927</v>
      </c>
      <c r="F2464" s="15">
        <f t="shared" si="77"/>
        <v>7.4122187882510945E-3</v>
      </c>
    </row>
    <row r="2465" spans="1:6" x14ac:dyDescent="0.3">
      <c r="A2465" s="19">
        <v>40682</v>
      </c>
      <c r="B2465" s="20">
        <v>10661.45</v>
      </c>
      <c r="C2465" s="20">
        <v>10674.7</v>
      </c>
      <c r="D2465" s="20">
        <v>10524.35</v>
      </c>
      <c r="E2465">
        <f t="shared" si="76"/>
        <v>13.25</v>
      </c>
      <c r="F2465" s="15">
        <f t="shared" si="77"/>
        <v>1.8440241433605928E-3</v>
      </c>
    </row>
    <row r="2466" spans="1:6" x14ac:dyDescent="0.3">
      <c r="A2466" s="26">
        <v>40681</v>
      </c>
      <c r="B2466" s="27">
        <v>10669.6</v>
      </c>
      <c r="C2466" s="27">
        <v>10695.7</v>
      </c>
      <c r="D2466" s="27">
        <v>10550.95</v>
      </c>
      <c r="E2466">
        <f t="shared" si="76"/>
        <v>26.100000000000364</v>
      </c>
      <c r="F2466" s="15">
        <f t="shared" si="77"/>
        <v>3.5528044721384292E-3</v>
      </c>
    </row>
    <row r="2467" spans="1:6" x14ac:dyDescent="0.3">
      <c r="A2467" s="19">
        <v>40680</v>
      </c>
      <c r="B2467" s="20">
        <v>10920.95</v>
      </c>
      <c r="C2467" s="20">
        <v>10972.45</v>
      </c>
      <c r="D2467" s="20">
        <v>10617.15</v>
      </c>
      <c r="E2467">
        <f t="shared" si="76"/>
        <v>51.5</v>
      </c>
      <c r="F2467" s="15">
        <f t="shared" si="77"/>
        <v>2.34620939121561E-3</v>
      </c>
    </row>
    <row r="2468" spans="1:6" x14ac:dyDescent="0.3">
      <c r="A2468" s="26">
        <v>40679</v>
      </c>
      <c r="B2468" s="27">
        <v>10975.15</v>
      </c>
      <c r="C2468" s="27">
        <v>10975.15</v>
      </c>
      <c r="D2468" s="27">
        <v>10878.65</v>
      </c>
      <c r="E2468">
        <f t="shared" si="76"/>
        <v>0</v>
      </c>
      <c r="F2468" s="15">
        <f t="shared" si="77"/>
        <v>1.3024764719108359E-2</v>
      </c>
    </row>
    <row r="2469" spans="1:6" x14ac:dyDescent="0.3">
      <c r="A2469" s="19">
        <v>40676</v>
      </c>
      <c r="B2469" s="20">
        <v>10896.55</v>
      </c>
      <c r="C2469" s="20">
        <v>11180.4</v>
      </c>
      <c r="D2469" s="20">
        <v>10838.15</v>
      </c>
      <c r="E2469">
        <f t="shared" si="76"/>
        <v>283.85000000000036</v>
      </c>
      <c r="F2469" s="15">
        <f t="shared" si="77"/>
        <v>1.5920630739465775E-2</v>
      </c>
    </row>
    <row r="2470" spans="1:6" x14ac:dyDescent="0.3">
      <c r="A2470" s="26">
        <v>40675</v>
      </c>
      <c r="B2470" s="27">
        <v>11009.3</v>
      </c>
      <c r="C2470" s="27">
        <v>11076</v>
      </c>
      <c r="D2470" s="27">
        <v>10865.15</v>
      </c>
      <c r="E2470">
        <f t="shared" si="76"/>
        <v>66.700000000000728</v>
      </c>
      <c r="F2470" s="15">
        <f t="shared" si="77"/>
        <v>5.7900626577203594E-3</v>
      </c>
    </row>
    <row r="2471" spans="1:6" x14ac:dyDescent="0.3">
      <c r="A2471" s="19">
        <v>40674</v>
      </c>
      <c r="B2471" s="20">
        <v>11036.15</v>
      </c>
      <c r="C2471" s="20">
        <v>11097.25</v>
      </c>
      <c r="D2471" s="20">
        <v>10904.1</v>
      </c>
      <c r="E2471">
        <f t="shared" si="76"/>
        <v>61.100000000000364</v>
      </c>
      <c r="F2471" s="15">
        <f t="shared" si="77"/>
        <v>4.0384511139620024E-3</v>
      </c>
    </row>
    <row r="2472" spans="1:6" x14ac:dyDescent="0.3">
      <c r="A2472" s="26">
        <v>40673</v>
      </c>
      <c r="B2472" s="27">
        <v>11068.6</v>
      </c>
      <c r="C2472" s="27">
        <v>11096.9</v>
      </c>
      <c r="D2472" s="27">
        <v>10945.7</v>
      </c>
      <c r="E2472">
        <f t="shared" si="76"/>
        <v>28.299999999999272</v>
      </c>
      <c r="F2472" s="15">
        <f t="shared" si="77"/>
        <v>2.1148872878970623E-3</v>
      </c>
    </row>
    <row r="2473" spans="1:6" x14ac:dyDescent="0.3">
      <c r="A2473" s="19">
        <v>40672</v>
      </c>
      <c r="B2473" s="20">
        <v>11194.45</v>
      </c>
      <c r="C2473" s="20">
        <v>11213.5</v>
      </c>
      <c r="D2473" s="20">
        <v>10956.35</v>
      </c>
      <c r="E2473">
        <f t="shared" si="76"/>
        <v>19.049999999999272</v>
      </c>
      <c r="F2473" s="15">
        <f t="shared" si="77"/>
        <v>2.0237087608010178E-2</v>
      </c>
    </row>
    <row r="2474" spans="1:6" x14ac:dyDescent="0.3">
      <c r="A2474" s="26">
        <v>40669</v>
      </c>
      <c r="B2474" s="27">
        <v>10751.3</v>
      </c>
      <c r="C2474" s="27">
        <v>11167.4</v>
      </c>
      <c r="D2474" s="27">
        <v>10751.3</v>
      </c>
      <c r="E2474">
        <f t="shared" si="76"/>
        <v>416.10000000000036</v>
      </c>
      <c r="F2474" s="15">
        <f t="shared" si="77"/>
        <v>2.2671543351620971E-2</v>
      </c>
    </row>
    <row r="2475" spans="1:6" x14ac:dyDescent="0.3">
      <c r="A2475" s="19">
        <v>40668</v>
      </c>
      <c r="B2475" s="20">
        <v>10909.05</v>
      </c>
      <c r="C2475" s="20">
        <v>10987.6</v>
      </c>
      <c r="D2475" s="20">
        <v>10677.3</v>
      </c>
      <c r="E2475">
        <f t="shared" si="76"/>
        <v>78.550000000001091</v>
      </c>
      <c r="F2475" s="15">
        <f t="shared" si="77"/>
        <v>9.3447644063204584E-3</v>
      </c>
    </row>
    <row r="2476" spans="1:6" x14ac:dyDescent="0.3">
      <c r="A2476" s="26">
        <v>40667</v>
      </c>
      <c r="B2476" s="27">
        <v>10888.45</v>
      </c>
      <c r="C2476" s="27">
        <v>11013.4</v>
      </c>
      <c r="D2476" s="27">
        <v>10797.6</v>
      </c>
      <c r="E2476">
        <f t="shared" si="76"/>
        <v>124.94999999999891</v>
      </c>
      <c r="F2476" s="15">
        <f t="shared" si="77"/>
        <v>1.1245717137243179E-2</v>
      </c>
    </row>
    <row r="2477" spans="1:6" x14ac:dyDescent="0.3">
      <c r="A2477" s="19">
        <v>40666</v>
      </c>
      <c r="B2477" s="20">
        <v>11222.05</v>
      </c>
      <c r="C2477" s="20">
        <v>11349.5</v>
      </c>
      <c r="D2477" s="20">
        <v>10849.15</v>
      </c>
      <c r="E2477">
        <f t="shared" si="76"/>
        <v>127.45000000000073</v>
      </c>
      <c r="F2477" s="15">
        <f t="shared" si="77"/>
        <v>7.0160652689564883E-3</v>
      </c>
    </row>
    <row r="2478" spans="1:6" x14ac:dyDescent="0.3">
      <c r="A2478" s="26">
        <v>40665</v>
      </c>
      <c r="B2478" s="27">
        <v>11509.3</v>
      </c>
      <c r="C2478" s="27">
        <v>11543.35</v>
      </c>
      <c r="D2478" s="27">
        <v>11204.65</v>
      </c>
      <c r="E2478">
        <f t="shared" si="76"/>
        <v>34.050000000001091</v>
      </c>
      <c r="F2478" s="15">
        <f t="shared" si="77"/>
        <v>3.6950402920046537E-3</v>
      </c>
    </row>
    <row r="2479" spans="1:6" x14ac:dyDescent="0.3">
      <c r="A2479" s="19">
        <v>40662</v>
      </c>
      <c r="B2479" s="20">
        <v>11671.05</v>
      </c>
      <c r="C2479" s="20">
        <v>11723.25</v>
      </c>
      <c r="D2479" s="20">
        <v>11406.85</v>
      </c>
      <c r="E2479">
        <f t="shared" si="76"/>
        <v>52.200000000000728</v>
      </c>
      <c r="F2479" s="15">
        <f t="shared" si="77"/>
        <v>2.347754551015734E-3</v>
      </c>
    </row>
    <row r="2480" spans="1:6" x14ac:dyDescent="0.3">
      <c r="A2480" s="26">
        <v>40661</v>
      </c>
      <c r="B2480" s="27">
        <v>11851.75</v>
      </c>
      <c r="C2480" s="27">
        <v>11855.2</v>
      </c>
      <c r="D2480" s="27">
        <v>11659.5</v>
      </c>
      <c r="E2480">
        <f t="shared" si="76"/>
        <v>3.4500000000007276</v>
      </c>
      <c r="F2480" s="15">
        <f t="shared" si="77"/>
        <v>7.3391879083741472E-4</v>
      </c>
    </row>
    <row r="2481" spans="1:6" x14ac:dyDescent="0.3">
      <c r="A2481" s="19">
        <v>40660</v>
      </c>
      <c r="B2481" s="20">
        <v>11922.3</v>
      </c>
      <c r="C2481" s="20">
        <v>11936.35</v>
      </c>
      <c r="D2481" s="20">
        <v>11732.25</v>
      </c>
      <c r="E2481">
        <f t="shared" si="76"/>
        <v>14.050000000001091</v>
      </c>
      <c r="F2481" s="15">
        <f t="shared" si="77"/>
        <v>9.5347704094501538E-4</v>
      </c>
    </row>
    <row r="2482" spans="1:6" x14ac:dyDescent="0.3">
      <c r="A2482" s="26">
        <v>40659</v>
      </c>
      <c r="B2482" s="27">
        <v>11903.8</v>
      </c>
      <c r="C2482" s="27">
        <v>11912.45</v>
      </c>
      <c r="D2482" s="27">
        <v>11709.8</v>
      </c>
      <c r="E2482">
        <f t="shared" si="76"/>
        <v>8.6500000000014552</v>
      </c>
      <c r="F2482" s="15">
        <f t="shared" si="77"/>
        <v>5.326571306917602E-3</v>
      </c>
    </row>
    <row r="2483" spans="1:6" x14ac:dyDescent="0.3">
      <c r="A2483" s="19">
        <v>40658</v>
      </c>
      <c r="B2483" s="20">
        <v>11860.35</v>
      </c>
      <c r="C2483" s="20">
        <v>11978.05</v>
      </c>
      <c r="D2483" s="20">
        <v>11860.35</v>
      </c>
      <c r="E2483">
        <f t="shared" si="76"/>
        <v>117.69999999999891</v>
      </c>
      <c r="F2483" s="15">
        <f t="shared" si="77"/>
        <v>7.8558206022373046E-3</v>
      </c>
    </row>
    <row r="2484" spans="1:6" x14ac:dyDescent="0.3">
      <c r="A2484" s="26">
        <v>40654</v>
      </c>
      <c r="B2484" s="27">
        <v>11857.45</v>
      </c>
      <c r="C2484" s="27">
        <v>11926.05</v>
      </c>
      <c r="D2484" s="27">
        <v>11836.95</v>
      </c>
      <c r="E2484">
        <f t="shared" si="76"/>
        <v>68.599999999998545</v>
      </c>
      <c r="F2484" s="15">
        <f t="shared" si="77"/>
        <v>8.7167236079357512E-3</v>
      </c>
    </row>
    <row r="2485" spans="1:6" x14ac:dyDescent="0.3">
      <c r="A2485" s="19">
        <v>40653</v>
      </c>
      <c r="B2485" s="20">
        <v>11678.7</v>
      </c>
      <c r="C2485" s="20">
        <v>11813.7</v>
      </c>
      <c r="D2485" s="20">
        <v>11614.6</v>
      </c>
      <c r="E2485">
        <f t="shared" si="76"/>
        <v>135</v>
      </c>
      <c r="F2485" s="15">
        <f t="shared" si="77"/>
        <v>8.7866850587436113E-3</v>
      </c>
    </row>
    <row r="2486" spans="1:6" x14ac:dyDescent="0.3">
      <c r="A2486" s="26">
        <v>40652</v>
      </c>
      <c r="B2486" s="27">
        <v>11562.95</v>
      </c>
      <c r="C2486" s="27">
        <v>11631.15</v>
      </c>
      <c r="D2486" s="27">
        <v>11482.15</v>
      </c>
      <c r="E2486">
        <f t="shared" si="76"/>
        <v>68.199999999998909</v>
      </c>
      <c r="F2486" s="15">
        <f t="shared" si="77"/>
        <v>8.5543890694389467E-3</v>
      </c>
    </row>
    <row r="2487" spans="1:6" x14ac:dyDescent="0.3">
      <c r="A2487" s="19">
        <v>40651</v>
      </c>
      <c r="B2487" s="20">
        <v>11754.2</v>
      </c>
      <c r="C2487" s="20">
        <v>11887.1</v>
      </c>
      <c r="D2487" s="20">
        <v>11525.05</v>
      </c>
      <c r="E2487">
        <f t="shared" si="76"/>
        <v>132.89999999999964</v>
      </c>
      <c r="F2487" s="15">
        <f t="shared" si="77"/>
        <v>1.1579072150108805E-2</v>
      </c>
    </row>
    <row r="2488" spans="1:6" x14ac:dyDescent="0.3">
      <c r="A2488" s="26">
        <v>40648</v>
      </c>
      <c r="B2488" s="27">
        <v>11810.1</v>
      </c>
      <c r="C2488" s="27">
        <v>11950.7</v>
      </c>
      <c r="D2488" s="27">
        <v>11707.6</v>
      </c>
      <c r="E2488">
        <f t="shared" si="76"/>
        <v>140.60000000000036</v>
      </c>
      <c r="F2488" s="15">
        <f t="shared" si="77"/>
        <v>2.0183931769205087E-2</v>
      </c>
    </row>
    <row r="2489" spans="1:6" x14ac:dyDescent="0.3">
      <c r="A2489" s="19">
        <v>40646</v>
      </c>
      <c r="B2489" s="20">
        <v>11531.45</v>
      </c>
      <c r="C2489" s="20">
        <v>11856.35</v>
      </c>
      <c r="D2489" s="20">
        <v>11490.55</v>
      </c>
      <c r="E2489">
        <f t="shared" si="76"/>
        <v>324.89999999999964</v>
      </c>
      <c r="F2489" s="15">
        <f t="shared" si="77"/>
        <v>1.5999482357001105E-2</v>
      </c>
    </row>
    <row r="2490" spans="1:6" x14ac:dyDescent="0.3">
      <c r="A2490" s="26">
        <v>40644</v>
      </c>
      <c r="B2490" s="27">
        <v>11591</v>
      </c>
      <c r="C2490" s="27">
        <v>11637</v>
      </c>
      <c r="D2490" s="27">
        <v>11551.75</v>
      </c>
      <c r="E2490">
        <f t="shared" si="76"/>
        <v>46</v>
      </c>
      <c r="F2490" s="15">
        <f t="shared" si="77"/>
        <v>6.2777617045899816E-3</v>
      </c>
    </row>
    <row r="2491" spans="1:6" x14ac:dyDescent="0.3">
      <c r="A2491" s="19">
        <v>40641</v>
      </c>
      <c r="B2491" s="20">
        <v>11751.8</v>
      </c>
      <c r="C2491" s="20">
        <v>11853.35</v>
      </c>
      <c r="D2491" s="20">
        <v>11632.55</v>
      </c>
      <c r="E2491">
        <f t="shared" si="76"/>
        <v>101.55000000000109</v>
      </c>
      <c r="F2491" s="15">
        <f t="shared" si="77"/>
        <v>8.6057272010064637E-3</v>
      </c>
    </row>
    <row r="2492" spans="1:6" x14ac:dyDescent="0.3">
      <c r="A2492" s="26">
        <v>40640</v>
      </c>
      <c r="B2492" s="27">
        <v>11724.75</v>
      </c>
      <c r="C2492" s="27">
        <v>11825</v>
      </c>
      <c r="D2492" s="27">
        <v>11656.7</v>
      </c>
      <c r="E2492">
        <f t="shared" si="76"/>
        <v>100.25</v>
      </c>
      <c r="F2492" s="15">
        <f t="shared" si="77"/>
        <v>6.5233717027803357E-3</v>
      </c>
    </row>
    <row r="2493" spans="1:6" x14ac:dyDescent="0.3">
      <c r="A2493" s="19">
        <v>40639</v>
      </c>
      <c r="B2493" s="20">
        <v>11784.55</v>
      </c>
      <c r="C2493" s="20">
        <v>11838.05</v>
      </c>
      <c r="D2493" s="20">
        <v>11686.55</v>
      </c>
      <c r="E2493">
        <f t="shared" si="76"/>
        <v>53.5</v>
      </c>
      <c r="F2493" s="15">
        <f t="shared" si="77"/>
        <v>2.5751670378618848E-3</v>
      </c>
    </row>
    <row r="2494" spans="1:6" x14ac:dyDescent="0.3">
      <c r="A2494" s="26">
        <v>40638</v>
      </c>
      <c r="B2494" s="27">
        <v>11853.6</v>
      </c>
      <c r="C2494" s="27">
        <v>11861.15</v>
      </c>
      <c r="D2494" s="27">
        <v>11678.1</v>
      </c>
      <c r="E2494">
        <f t="shared" si="76"/>
        <v>7.5499999999992724</v>
      </c>
      <c r="F2494" s="15">
        <f t="shared" si="77"/>
        <v>1.0065048280374847E-2</v>
      </c>
    </row>
    <row r="2495" spans="1:6" x14ac:dyDescent="0.3">
      <c r="A2495" s="19">
        <v>40637</v>
      </c>
      <c r="B2495" s="20">
        <v>11614.45</v>
      </c>
      <c r="C2495" s="20">
        <v>11840.7</v>
      </c>
      <c r="D2495" s="20">
        <v>11614.45</v>
      </c>
      <c r="E2495">
        <f t="shared" si="76"/>
        <v>226.25</v>
      </c>
      <c r="F2495" s="15">
        <f t="shared" si="77"/>
        <v>1.0742291717358052E-2</v>
      </c>
    </row>
    <row r="2496" spans="1:6" x14ac:dyDescent="0.3">
      <c r="A2496" s="26">
        <v>40634</v>
      </c>
      <c r="B2496" s="27">
        <v>11713.05</v>
      </c>
      <c r="C2496" s="27">
        <v>11738.45</v>
      </c>
      <c r="D2496" s="27">
        <v>11540.85</v>
      </c>
      <c r="E2496">
        <f t="shared" si="76"/>
        <v>25.400000000001455</v>
      </c>
      <c r="F2496" s="15">
        <f t="shared" si="77"/>
        <v>5.0339052685526142E-3</v>
      </c>
    </row>
    <row r="2497" spans="1:6" x14ac:dyDescent="0.3">
      <c r="A2497" s="19">
        <v>40633</v>
      </c>
      <c r="B2497" s="20">
        <v>11804.95</v>
      </c>
      <c r="C2497" s="20">
        <v>11898.4</v>
      </c>
      <c r="D2497" s="20">
        <v>11569.25</v>
      </c>
      <c r="E2497">
        <f t="shared" si="76"/>
        <v>93.449999999998909</v>
      </c>
      <c r="F2497" s="15">
        <f t="shared" si="77"/>
        <v>1.159520020644267E-2</v>
      </c>
    </row>
    <row r="2498" spans="1:6" x14ac:dyDescent="0.3">
      <c r="A2498" s="26">
        <v>40632</v>
      </c>
      <c r="B2498" s="27">
        <v>11625.5</v>
      </c>
      <c r="C2498" s="27">
        <v>11801.65</v>
      </c>
      <c r="D2498" s="27">
        <v>11625.5</v>
      </c>
      <c r="E2498">
        <f t="shared" ref="E2498:E2561" si="78">C2498-B2498</f>
        <v>176.14999999999964</v>
      </c>
      <c r="F2498" s="15">
        <f t="shared" si="77"/>
        <v>1.349504241608991E-2</v>
      </c>
    </row>
    <row r="2499" spans="1:6" x14ac:dyDescent="0.3">
      <c r="A2499" s="19">
        <v>40631</v>
      </c>
      <c r="B2499" s="20">
        <v>11522.75</v>
      </c>
      <c r="C2499" s="20">
        <v>11657.6</v>
      </c>
      <c r="D2499" s="20">
        <v>11507.45</v>
      </c>
      <c r="E2499">
        <f t="shared" si="78"/>
        <v>134.85000000000036</v>
      </c>
      <c r="F2499" s="15">
        <f t="shared" ref="F2499:F2562" si="79">((SUM(E2499:E2500)/2)/B2500)</f>
        <v>1.6962071046846154E-2</v>
      </c>
    </row>
    <row r="2500" spans="1:6" x14ac:dyDescent="0.3">
      <c r="A2500" s="26">
        <v>40630</v>
      </c>
      <c r="B2500" s="27">
        <v>11348.85</v>
      </c>
      <c r="C2500" s="27">
        <v>11599</v>
      </c>
      <c r="D2500" s="27">
        <v>11348.15</v>
      </c>
      <c r="E2500">
        <f t="shared" si="78"/>
        <v>250.14999999999964</v>
      </c>
      <c r="F2500" s="15">
        <f t="shared" si="79"/>
        <v>2.1976080578216622E-2</v>
      </c>
    </row>
    <row r="2501" spans="1:6" x14ac:dyDescent="0.3">
      <c r="A2501" s="19">
        <v>40627</v>
      </c>
      <c r="B2501" s="20">
        <v>11179.2</v>
      </c>
      <c r="C2501" s="20">
        <v>11420.4</v>
      </c>
      <c r="D2501" s="20">
        <v>11136.45</v>
      </c>
      <c r="E2501">
        <f t="shared" si="78"/>
        <v>241.19999999999891</v>
      </c>
      <c r="F2501" s="15">
        <f t="shared" si="79"/>
        <v>1.5999727316108769E-2</v>
      </c>
    </row>
    <row r="2502" spans="1:6" x14ac:dyDescent="0.3">
      <c r="A2502" s="26">
        <v>40626</v>
      </c>
      <c r="B2502" s="27">
        <v>11001.75</v>
      </c>
      <c r="C2502" s="27">
        <v>11112.6</v>
      </c>
      <c r="D2502" s="27">
        <v>11001.75</v>
      </c>
      <c r="E2502">
        <f t="shared" si="78"/>
        <v>110.85000000000036</v>
      </c>
      <c r="F2502" s="15">
        <f t="shared" si="79"/>
        <v>1.5214976036296493E-2</v>
      </c>
    </row>
    <row r="2503" spans="1:6" x14ac:dyDescent="0.3">
      <c r="A2503" s="19">
        <v>40625</v>
      </c>
      <c r="B2503" s="20">
        <v>10755.85</v>
      </c>
      <c r="C2503" s="20">
        <v>10972.3</v>
      </c>
      <c r="D2503" s="20">
        <v>10744.7</v>
      </c>
      <c r="E2503">
        <f t="shared" si="78"/>
        <v>216.44999999999891</v>
      </c>
      <c r="F2503" s="15">
        <f t="shared" si="79"/>
        <v>1.2953127105609141E-2</v>
      </c>
    </row>
    <row r="2504" spans="1:6" x14ac:dyDescent="0.3">
      <c r="A2504" s="26">
        <v>40624</v>
      </c>
      <c r="B2504" s="27">
        <v>10759.95</v>
      </c>
      <c r="C2504" s="27">
        <v>10822.25</v>
      </c>
      <c r="D2504" s="27">
        <v>10726.25</v>
      </c>
      <c r="E2504">
        <f t="shared" si="78"/>
        <v>62.299999999999272</v>
      </c>
      <c r="F2504" s="15">
        <f t="shared" si="79"/>
        <v>3.7700370056457759E-3</v>
      </c>
    </row>
    <row r="2505" spans="1:6" x14ac:dyDescent="0.3">
      <c r="A2505" s="19">
        <v>40623</v>
      </c>
      <c r="B2505" s="20">
        <v>10795.65</v>
      </c>
      <c r="C2505" s="20">
        <v>10814.75</v>
      </c>
      <c r="D2505" s="20">
        <v>10661.15</v>
      </c>
      <c r="E2505">
        <f t="shared" si="78"/>
        <v>19.100000000000364</v>
      </c>
      <c r="F2505" s="15">
        <f t="shared" si="79"/>
        <v>2.9567175151626705E-3</v>
      </c>
    </row>
    <row r="2506" spans="1:6" x14ac:dyDescent="0.3">
      <c r="A2506" s="26">
        <v>40620</v>
      </c>
      <c r="B2506" s="27">
        <v>10882</v>
      </c>
      <c r="C2506" s="27">
        <v>10927.25</v>
      </c>
      <c r="D2506" s="27">
        <v>10699.4</v>
      </c>
      <c r="E2506">
        <f t="shared" si="78"/>
        <v>45.25</v>
      </c>
      <c r="F2506" s="15">
        <f t="shared" si="79"/>
        <v>8.3487642266709666E-3</v>
      </c>
    </row>
    <row r="2507" spans="1:6" x14ac:dyDescent="0.3">
      <c r="A2507" s="19">
        <v>40619</v>
      </c>
      <c r="B2507" s="20">
        <v>10881.85</v>
      </c>
      <c r="C2507" s="20">
        <v>11018.3</v>
      </c>
      <c r="D2507" s="20">
        <v>10824.4</v>
      </c>
      <c r="E2507">
        <f t="shared" si="78"/>
        <v>136.44999999999891</v>
      </c>
      <c r="F2507" s="15">
        <f t="shared" si="79"/>
        <v>1.6729918067012392E-2</v>
      </c>
    </row>
    <row r="2508" spans="1:6" x14ac:dyDescent="0.3">
      <c r="A2508" s="26">
        <v>40618</v>
      </c>
      <c r="B2508" s="27">
        <v>10777.1</v>
      </c>
      <c r="C2508" s="27">
        <v>11001.25</v>
      </c>
      <c r="D2508" s="27">
        <v>10777.1</v>
      </c>
      <c r="E2508">
        <f t="shared" si="78"/>
        <v>224.14999999999964</v>
      </c>
      <c r="F2508" s="15">
        <f t="shared" si="79"/>
        <v>1.5666719755665724E-2</v>
      </c>
    </row>
    <row r="2509" spans="1:6" x14ac:dyDescent="0.3">
      <c r="A2509" s="19">
        <v>40617</v>
      </c>
      <c r="B2509" s="20">
        <v>10673.9</v>
      </c>
      <c r="C2509" s="20">
        <v>10784.2</v>
      </c>
      <c r="D2509" s="20">
        <v>10591.3</v>
      </c>
      <c r="E2509">
        <f t="shared" si="78"/>
        <v>110.30000000000109</v>
      </c>
      <c r="F2509" s="15">
        <f t="shared" si="79"/>
        <v>1.3818217401028903E-2</v>
      </c>
    </row>
    <row r="2510" spans="1:6" x14ac:dyDescent="0.3">
      <c r="A2510" s="26">
        <v>40616</v>
      </c>
      <c r="B2510" s="27">
        <v>10730.4</v>
      </c>
      <c r="C2510" s="27">
        <v>10916.65</v>
      </c>
      <c r="D2510" s="27">
        <v>10730.4</v>
      </c>
      <c r="E2510">
        <f t="shared" si="78"/>
        <v>186.25</v>
      </c>
      <c r="F2510" s="15">
        <f t="shared" si="79"/>
        <v>1.4738371283498459E-2</v>
      </c>
    </row>
    <row r="2511" spans="1:6" x14ac:dyDescent="0.3">
      <c r="A2511" s="19">
        <v>40613</v>
      </c>
      <c r="B2511" s="20">
        <v>10772.9</v>
      </c>
      <c r="C2511" s="20">
        <v>10904.2</v>
      </c>
      <c r="D2511" s="20">
        <v>10697.1</v>
      </c>
      <c r="E2511">
        <f t="shared" si="78"/>
        <v>131.30000000000109</v>
      </c>
      <c r="F2511" s="15">
        <f t="shared" si="79"/>
        <v>6.0115469317303044E-3</v>
      </c>
    </row>
    <row r="2512" spans="1:6" x14ac:dyDescent="0.3">
      <c r="A2512" s="26">
        <v>40612</v>
      </c>
      <c r="B2512" s="27">
        <v>10920.65</v>
      </c>
      <c r="C2512" s="27">
        <v>10920.65</v>
      </c>
      <c r="D2512" s="27">
        <v>10783.3</v>
      </c>
      <c r="E2512">
        <f t="shared" si="78"/>
        <v>0</v>
      </c>
      <c r="F2512" s="15">
        <f t="shared" si="79"/>
        <v>3.0307443071154396E-3</v>
      </c>
    </row>
    <row r="2513" spans="1:6" x14ac:dyDescent="0.3">
      <c r="A2513" s="19">
        <v>40611</v>
      </c>
      <c r="B2513" s="20">
        <v>10987.4</v>
      </c>
      <c r="C2513" s="20">
        <v>11054</v>
      </c>
      <c r="D2513" s="20">
        <v>10904.6</v>
      </c>
      <c r="E2513">
        <f t="shared" si="78"/>
        <v>66.600000000000364</v>
      </c>
      <c r="F2513" s="15">
        <f t="shared" si="79"/>
        <v>1.1439726967521782E-2</v>
      </c>
    </row>
    <row r="2514" spans="1:6" x14ac:dyDescent="0.3">
      <c r="A2514" s="26">
        <v>40610</v>
      </c>
      <c r="B2514" s="27">
        <v>10782.6</v>
      </c>
      <c r="C2514" s="27">
        <v>10962.7</v>
      </c>
      <c r="D2514" s="27">
        <v>10779.15</v>
      </c>
      <c r="E2514">
        <f t="shared" si="78"/>
        <v>180.10000000000036</v>
      </c>
      <c r="F2514" s="15">
        <f t="shared" si="79"/>
        <v>8.2720166083354169E-3</v>
      </c>
    </row>
    <row r="2515" spans="1:6" x14ac:dyDescent="0.3">
      <c r="A2515" s="19">
        <v>40609</v>
      </c>
      <c r="B2515" s="20">
        <v>10886.1</v>
      </c>
      <c r="C2515" s="20">
        <v>10886.1</v>
      </c>
      <c r="D2515" s="20">
        <v>10658.3</v>
      </c>
      <c r="E2515">
        <f t="shared" si="78"/>
        <v>0</v>
      </c>
      <c r="F2515" s="15">
        <f t="shared" si="79"/>
        <v>5.6863083505164337E-3</v>
      </c>
    </row>
    <row r="2516" spans="1:6" x14ac:dyDescent="0.3">
      <c r="A2516" s="26">
        <v>40606</v>
      </c>
      <c r="B2516" s="27">
        <v>11008.9</v>
      </c>
      <c r="C2516" s="27">
        <v>11134.1</v>
      </c>
      <c r="D2516" s="27">
        <v>10924.1</v>
      </c>
      <c r="E2516">
        <f t="shared" si="78"/>
        <v>125.20000000000073</v>
      </c>
      <c r="F2516" s="15">
        <f t="shared" si="79"/>
        <v>1.7889865802869057E-2</v>
      </c>
    </row>
    <row r="2517" spans="1:6" x14ac:dyDescent="0.3">
      <c r="A2517" s="19">
        <v>40605</v>
      </c>
      <c r="B2517" s="20">
        <v>10805</v>
      </c>
      <c r="C2517" s="20">
        <v>11066.4</v>
      </c>
      <c r="D2517" s="20">
        <v>10759.7</v>
      </c>
      <c r="E2517">
        <f t="shared" si="78"/>
        <v>261.39999999999964</v>
      </c>
      <c r="F2517" s="15">
        <f t="shared" si="79"/>
        <v>2.9671929766314512E-2</v>
      </c>
    </row>
    <row r="2518" spans="1:6" x14ac:dyDescent="0.3">
      <c r="A2518" s="26">
        <v>40603</v>
      </c>
      <c r="B2518" s="27">
        <v>10541.95</v>
      </c>
      <c r="C2518" s="27">
        <v>10906.15</v>
      </c>
      <c r="D2518" s="27">
        <v>10528.35</v>
      </c>
      <c r="E2518">
        <f t="shared" si="78"/>
        <v>364.19999999999891</v>
      </c>
      <c r="F2518" s="15">
        <f t="shared" si="79"/>
        <v>2.8388443903274219E-2</v>
      </c>
    </row>
    <row r="2519" spans="1:6" x14ac:dyDescent="0.3">
      <c r="A2519" s="19">
        <v>40602</v>
      </c>
      <c r="B2519" s="20">
        <v>10512.2</v>
      </c>
      <c r="C2519" s="20">
        <v>10744.85</v>
      </c>
      <c r="D2519" s="20">
        <v>10364.35</v>
      </c>
      <c r="E2519">
        <f t="shared" si="78"/>
        <v>232.64999999999964</v>
      </c>
      <c r="F2519" s="15">
        <f t="shared" si="79"/>
        <v>2.0015198966083073E-2</v>
      </c>
    </row>
    <row r="2520" spans="1:6" x14ac:dyDescent="0.3">
      <c r="A2520" s="26">
        <v>40599</v>
      </c>
      <c r="B2520" s="27">
        <v>10329.65</v>
      </c>
      <c r="C2520" s="27">
        <v>10510.5</v>
      </c>
      <c r="D2520" s="27">
        <v>10263.15</v>
      </c>
      <c r="E2520">
        <f t="shared" si="78"/>
        <v>180.85000000000036</v>
      </c>
      <c r="F2520" s="15">
        <f t="shared" si="79"/>
        <v>1.041425977884141E-2</v>
      </c>
    </row>
    <row r="2521" spans="1:6" x14ac:dyDescent="0.3">
      <c r="A2521" s="19">
        <v>40598</v>
      </c>
      <c r="B2521" s="20">
        <v>10603.25</v>
      </c>
      <c r="C2521" s="20">
        <v>10643.25</v>
      </c>
      <c r="D2521" s="20">
        <v>10169</v>
      </c>
      <c r="E2521">
        <f t="shared" si="78"/>
        <v>40</v>
      </c>
      <c r="F2521" s="15">
        <f t="shared" si="79"/>
        <v>5.6162311632396026E-3</v>
      </c>
    </row>
    <row r="2522" spans="1:6" x14ac:dyDescent="0.3">
      <c r="A2522" s="26">
        <v>40597</v>
      </c>
      <c r="B2522" s="27">
        <v>10776.8</v>
      </c>
      <c r="C2522" s="27">
        <v>10857.85</v>
      </c>
      <c r="D2522" s="27">
        <v>10628.65</v>
      </c>
      <c r="E2522">
        <f t="shared" si="78"/>
        <v>81.050000000001091</v>
      </c>
      <c r="F2522" s="15">
        <f t="shared" si="79"/>
        <v>3.6983801049509965E-3</v>
      </c>
    </row>
    <row r="2523" spans="1:6" x14ac:dyDescent="0.3">
      <c r="A2523" s="19">
        <v>40596</v>
      </c>
      <c r="B2523" s="20">
        <v>10957.5</v>
      </c>
      <c r="C2523" s="20">
        <v>10957.5</v>
      </c>
      <c r="D2523" s="20">
        <v>10777.65</v>
      </c>
      <c r="E2523">
        <f t="shared" si="78"/>
        <v>0</v>
      </c>
      <c r="F2523" s="15">
        <f t="shared" si="79"/>
        <v>6.174956334074104E-3</v>
      </c>
    </row>
    <row r="2524" spans="1:6" x14ac:dyDescent="0.3">
      <c r="A2524" s="26">
        <v>40595</v>
      </c>
      <c r="B2524" s="27">
        <v>10935.3</v>
      </c>
      <c r="C2524" s="27">
        <v>11070.35</v>
      </c>
      <c r="D2524" s="27">
        <v>10806.3</v>
      </c>
      <c r="E2524">
        <f t="shared" si="78"/>
        <v>135.05000000000109</v>
      </c>
      <c r="F2524" s="15">
        <f t="shared" si="79"/>
        <v>1.2627983288206825E-2</v>
      </c>
    </row>
    <row r="2525" spans="1:6" x14ac:dyDescent="0.3">
      <c r="A2525" s="19">
        <v>40592</v>
      </c>
      <c r="B2525" s="20">
        <v>11153.8</v>
      </c>
      <c r="C2525" s="20">
        <v>11300.45</v>
      </c>
      <c r="D2525" s="20">
        <v>10915.35</v>
      </c>
      <c r="E2525">
        <f t="shared" si="78"/>
        <v>146.65000000000146</v>
      </c>
      <c r="F2525" s="15">
        <f t="shared" si="79"/>
        <v>1.5487097874275421E-2</v>
      </c>
    </row>
    <row r="2526" spans="1:6" x14ac:dyDescent="0.3">
      <c r="A2526" s="26">
        <v>40591</v>
      </c>
      <c r="B2526" s="27">
        <v>10996.25</v>
      </c>
      <c r="C2526" s="27">
        <v>11190.2</v>
      </c>
      <c r="D2526" s="27">
        <v>10918.1</v>
      </c>
      <c r="E2526">
        <f t="shared" si="78"/>
        <v>193.95000000000073</v>
      </c>
      <c r="F2526" s="15">
        <f t="shared" si="79"/>
        <v>1.3219113845872349E-2</v>
      </c>
    </row>
    <row r="2527" spans="1:6" x14ac:dyDescent="0.3">
      <c r="A2527" s="19">
        <v>40590</v>
      </c>
      <c r="B2527" s="20">
        <v>10929.25</v>
      </c>
      <c r="C2527" s="20">
        <v>11024.25</v>
      </c>
      <c r="D2527" s="20">
        <v>10908.65</v>
      </c>
      <c r="E2527">
        <f t="shared" si="78"/>
        <v>95</v>
      </c>
      <c r="F2527" s="15">
        <f t="shared" si="79"/>
        <v>1.4260961973848341E-2</v>
      </c>
    </row>
    <row r="2528" spans="1:6" x14ac:dyDescent="0.3">
      <c r="A2528" s="26">
        <v>40589</v>
      </c>
      <c r="B2528" s="27">
        <v>10821.5</v>
      </c>
      <c r="C2528" s="27">
        <v>11035.15</v>
      </c>
      <c r="D2528" s="27">
        <v>10722.7</v>
      </c>
      <c r="E2528">
        <f t="shared" si="78"/>
        <v>213.64999999999964</v>
      </c>
      <c r="F2528" s="15">
        <f t="shared" si="79"/>
        <v>2.6317421990198368E-2</v>
      </c>
    </row>
    <row r="2529" spans="1:6" x14ac:dyDescent="0.3">
      <c r="A2529" s="19">
        <v>40588</v>
      </c>
      <c r="B2529" s="20">
        <v>10477.85</v>
      </c>
      <c r="C2529" s="20">
        <v>10815.7</v>
      </c>
      <c r="D2529" s="20">
        <v>10477.85</v>
      </c>
      <c r="E2529">
        <f t="shared" si="78"/>
        <v>337.85000000000036</v>
      </c>
      <c r="F2529" s="15">
        <f t="shared" si="79"/>
        <v>3.7266185620291485E-2</v>
      </c>
    </row>
    <row r="2530" spans="1:6" x14ac:dyDescent="0.3">
      <c r="A2530" s="26">
        <v>40585</v>
      </c>
      <c r="B2530" s="27">
        <v>10061.4</v>
      </c>
      <c r="C2530" s="27">
        <v>10473.450000000001</v>
      </c>
      <c r="D2530" s="27">
        <v>10061.4</v>
      </c>
      <c r="E2530">
        <f t="shared" si="78"/>
        <v>412.05000000000109</v>
      </c>
      <c r="F2530" s="15">
        <f t="shared" si="79"/>
        <v>2.6397031539888736E-2</v>
      </c>
    </row>
    <row r="2531" spans="1:6" x14ac:dyDescent="0.3">
      <c r="A2531" s="19">
        <v>40584</v>
      </c>
      <c r="B2531" s="20">
        <v>10106.25</v>
      </c>
      <c r="C2531" s="20">
        <v>10227.75</v>
      </c>
      <c r="D2531" s="20">
        <v>10017.85</v>
      </c>
      <c r="E2531">
        <f t="shared" si="78"/>
        <v>121.5</v>
      </c>
      <c r="F2531" s="15">
        <f t="shared" si="79"/>
        <v>1.406278531488888E-2</v>
      </c>
    </row>
    <row r="2532" spans="1:6" x14ac:dyDescent="0.3">
      <c r="A2532" s="26">
        <v>40583</v>
      </c>
      <c r="B2532" s="27">
        <v>10131.35</v>
      </c>
      <c r="C2532" s="27">
        <v>10294.799999999999</v>
      </c>
      <c r="D2532" s="27">
        <v>10038.15</v>
      </c>
      <c r="E2532">
        <f t="shared" si="78"/>
        <v>163.44999999999891</v>
      </c>
      <c r="F2532" s="15">
        <f t="shared" si="79"/>
        <v>7.8347817333824944E-3</v>
      </c>
    </row>
    <row r="2533" spans="1:6" x14ac:dyDescent="0.3">
      <c r="A2533" s="19">
        <v>40582</v>
      </c>
      <c r="B2533" s="20">
        <v>10431.049999999999</v>
      </c>
      <c r="C2533" s="20">
        <v>10431.049999999999</v>
      </c>
      <c r="D2533" s="20">
        <v>10119.450000000001</v>
      </c>
      <c r="E2533">
        <f t="shared" si="78"/>
        <v>0</v>
      </c>
      <c r="F2533" s="15">
        <f t="shared" si="79"/>
        <v>2.4861825622979976E-3</v>
      </c>
    </row>
    <row r="2534" spans="1:6" x14ac:dyDescent="0.3">
      <c r="A2534" s="26">
        <v>40581</v>
      </c>
      <c r="B2534" s="27">
        <v>10457.799999999999</v>
      </c>
      <c r="C2534" s="27">
        <v>10509.8</v>
      </c>
      <c r="D2534" s="27">
        <v>10354.6</v>
      </c>
      <c r="E2534">
        <f t="shared" si="78"/>
        <v>52</v>
      </c>
      <c r="F2534" s="15">
        <f t="shared" si="79"/>
        <v>9.0074203650932997E-3</v>
      </c>
    </row>
    <row r="2535" spans="1:6" x14ac:dyDescent="0.3">
      <c r="A2535" s="19">
        <v>40578</v>
      </c>
      <c r="B2535" s="20">
        <v>10632.9</v>
      </c>
      <c r="C2535" s="20">
        <v>10772.45</v>
      </c>
      <c r="D2535" s="20">
        <v>10385.9</v>
      </c>
      <c r="E2535">
        <f t="shared" si="78"/>
        <v>139.55000000000109</v>
      </c>
      <c r="F2535" s="15">
        <f t="shared" si="79"/>
        <v>1.8301397100645714E-2</v>
      </c>
    </row>
    <row r="2536" spans="1:6" x14ac:dyDescent="0.3">
      <c r="A2536" s="26">
        <v>40577</v>
      </c>
      <c r="B2536" s="27">
        <v>10460.950000000001</v>
      </c>
      <c r="C2536" s="27">
        <v>10704.3</v>
      </c>
      <c r="D2536" s="27">
        <v>10429.5</v>
      </c>
      <c r="E2536">
        <f t="shared" si="78"/>
        <v>243.34999999999854</v>
      </c>
      <c r="F2536" s="15">
        <f t="shared" si="79"/>
        <v>1.2232286064723054E-2</v>
      </c>
    </row>
    <row r="2537" spans="1:6" x14ac:dyDescent="0.3">
      <c r="A2537" s="19">
        <v>40576</v>
      </c>
      <c r="B2537" s="20">
        <v>10599</v>
      </c>
      <c r="C2537" s="20">
        <v>10614.95</v>
      </c>
      <c r="D2537" s="20">
        <v>10418.200000000001</v>
      </c>
      <c r="E2537">
        <f t="shared" si="78"/>
        <v>15.950000000000728</v>
      </c>
      <c r="F2537" s="15">
        <f t="shared" si="79"/>
        <v>7.4648170768809358E-4</v>
      </c>
    </row>
    <row r="2538" spans="1:6" x14ac:dyDescent="0.3">
      <c r="A2538" s="26">
        <v>40575</v>
      </c>
      <c r="B2538" s="27">
        <v>10683.45</v>
      </c>
      <c r="C2538" s="27">
        <v>10683.45</v>
      </c>
      <c r="D2538" s="27">
        <v>10457.799999999999</v>
      </c>
      <c r="E2538">
        <f t="shared" si="78"/>
        <v>0</v>
      </c>
      <c r="F2538" s="15">
        <f t="shared" si="79"/>
        <v>1.2061545237377094E-2</v>
      </c>
    </row>
    <row r="2539" spans="1:6" x14ac:dyDescent="0.3">
      <c r="A2539" s="19">
        <v>40574</v>
      </c>
      <c r="B2539" s="20">
        <v>10444.35</v>
      </c>
      <c r="C2539" s="20">
        <v>10696.3</v>
      </c>
      <c r="D2539" s="20">
        <v>10400.25</v>
      </c>
      <c r="E2539">
        <f t="shared" si="78"/>
        <v>251.94999999999891</v>
      </c>
      <c r="F2539" s="15">
        <f t="shared" si="79"/>
        <v>1.3952226603243171E-2</v>
      </c>
    </row>
    <row r="2540" spans="1:6" x14ac:dyDescent="0.3">
      <c r="A2540" s="26">
        <v>40571</v>
      </c>
      <c r="B2540" s="27">
        <v>10690.05</v>
      </c>
      <c r="C2540" s="27">
        <v>10736.4</v>
      </c>
      <c r="D2540" s="27">
        <v>10481.1</v>
      </c>
      <c r="E2540">
        <f t="shared" si="78"/>
        <v>46.350000000000364</v>
      </c>
      <c r="F2540" s="15">
        <f t="shared" si="79"/>
        <v>3.2339399254549942E-3</v>
      </c>
    </row>
    <row r="2541" spans="1:6" x14ac:dyDescent="0.3">
      <c r="A2541" s="19">
        <v>40570</v>
      </c>
      <c r="B2541" s="20">
        <v>10946.4</v>
      </c>
      <c r="C2541" s="20">
        <v>10970.85</v>
      </c>
      <c r="D2541" s="20">
        <v>10639.85</v>
      </c>
      <c r="E2541">
        <f t="shared" si="78"/>
        <v>24.450000000000728</v>
      </c>
      <c r="F2541" s="15">
        <f t="shared" si="79"/>
        <v>4.3747289545807092E-3</v>
      </c>
    </row>
    <row r="2542" spans="1:6" x14ac:dyDescent="0.3">
      <c r="A2542" s="26">
        <v>40568</v>
      </c>
      <c r="B2542" s="27">
        <v>11183.55</v>
      </c>
      <c r="C2542" s="27">
        <v>11256.95</v>
      </c>
      <c r="D2542" s="27">
        <v>10849.4</v>
      </c>
      <c r="E2542">
        <f t="shared" si="78"/>
        <v>73.400000000001455</v>
      </c>
      <c r="F2542" s="15">
        <f t="shared" si="79"/>
        <v>1.4990273486669039E-2</v>
      </c>
    </row>
    <row r="2543" spans="1:6" x14ac:dyDescent="0.3">
      <c r="A2543" s="19">
        <v>40567</v>
      </c>
      <c r="B2543" s="20">
        <v>10923.75</v>
      </c>
      <c r="C2543" s="20">
        <v>11177.85</v>
      </c>
      <c r="D2543" s="20">
        <v>10913.45</v>
      </c>
      <c r="E2543">
        <f t="shared" si="78"/>
        <v>254.10000000000036</v>
      </c>
      <c r="F2543" s="15">
        <f t="shared" si="79"/>
        <v>1.9878330108647188E-2</v>
      </c>
    </row>
    <row r="2544" spans="1:6" x14ac:dyDescent="0.3">
      <c r="A2544" s="26">
        <v>40564</v>
      </c>
      <c r="B2544" s="27">
        <v>10750.4</v>
      </c>
      <c r="C2544" s="27">
        <v>10923.7</v>
      </c>
      <c r="D2544" s="27">
        <v>10740</v>
      </c>
      <c r="E2544">
        <f t="shared" si="78"/>
        <v>173.30000000000109</v>
      </c>
      <c r="F2544" s="15">
        <f t="shared" si="79"/>
        <v>2.2347992532551948E-2</v>
      </c>
    </row>
    <row r="2545" spans="1:6" x14ac:dyDescent="0.3">
      <c r="A2545" s="19">
        <v>40563</v>
      </c>
      <c r="B2545" s="20">
        <v>10579.25</v>
      </c>
      <c r="C2545" s="20">
        <v>10878.8</v>
      </c>
      <c r="D2545" s="20">
        <v>10493.25</v>
      </c>
      <c r="E2545">
        <f t="shared" si="78"/>
        <v>299.54999999999927</v>
      </c>
      <c r="F2545" s="15">
        <f t="shared" si="79"/>
        <v>1.7311666353559955E-2</v>
      </c>
    </row>
    <row r="2546" spans="1:6" x14ac:dyDescent="0.3">
      <c r="A2546" s="26">
        <v>40562</v>
      </c>
      <c r="B2546" s="27">
        <v>10646</v>
      </c>
      <c r="C2546" s="27">
        <v>10715.05</v>
      </c>
      <c r="D2546" s="27">
        <v>10562.25</v>
      </c>
      <c r="E2546">
        <f t="shared" si="78"/>
        <v>69.049999999999272</v>
      </c>
      <c r="F2546" s="15">
        <f t="shared" si="79"/>
        <v>1.0095592493094023E-2</v>
      </c>
    </row>
    <row r="2547" spans="1:6" x14ac:dyDescent="0.3">
      <c r="A2547" s="19">
        <v>40561</v>
      </c>
      <c r="B2547" s="20">
        <v>10534.3</v>
      </c>
      <c r="C2547" s="20">
        <v>10677.95</v>
      </c>
      <c r="D2547" s="20">
        <v>10520.3</v>
      </c>
      <c r="E2547">
        <f t="shared" si="78"/>
        <v>143.65000000000146</v>
      </c>
      <c r="F2547" s="15">
        <f t="shared" si="79"/>
        <v>1.2230391219549521E-2</v>
      </c>
    </row>
    <row r="2548" spans="1:6" x14ac:dyDescent="0.3">
      <c r="A2548" s="26">
        <v>40560</v>
      </c>
      <c r="B2548" s="27">
        <v>10459.6</v>
      </c>
      <c r="C2548" s="27">
        <v>10571.8</v>
      </c>
      <c r="D2548" s="27">
        <v>10373.799999999999</v>
      </c>
      <c r="E2548">
        <f t="shared" si="78"/>
        <v>112.19999999999891</v>
      </c>
      <c r="F2548" s="15">
        <f t="shared" si="79"/>
        <v>1.2687497673726083E-2</v>
      </c>
    </row>
    <row r="2549" spans="1:6" x14ac:dyDescent="0.3">
      <c r="A2549" s="19">
        <v>40557</v>
      </c>
      <c r="B2549" s="20">
        <v>10746.8</v>
      </c>
      <c r="C2549" s="20">
        <v>10907.3</v>
      </c>
      <c r="D2549" s="20">
        <v>10387.9</v>
      </c>
      <c r="E2549">
        <f t="shared" si="78"/>
        <v>160.5</v>
      </c>
      <c r="F2549" s="15">
        <f t="shared" si="79"/>
        <v>7.3027471811395878E-3</v>
      </c>
    </row>
    <row r="2550" spans="1:6" x14ac:dyDescent="0.3">
      <c r="A2550" s="26">
        <v>40556</v>
      </c>
      <c r="B2550" s="27">
        <v>11125.95</v>
      </c>
      <c r="C2550" s="27">
        <v>11127.95</v>
      </c>
      <c r="D2550" s="27">
        <v>10676.5</v>
      </c>
      <c r="E2550">
        <f t="shared" si="78"/>
        <v>2</v>
      </c>
      <c r="F2550" s="15">
        <f t="shared" si="79"/>
        <v>1.1770611750898555E-2</v>
      </c>
    </row>
    <row r="2551" spans="1:6" x14ac:dyDescent="0.3">
      <c r="A2551" s="19">
        <v>40555</v>
      </c>
      <c r="B2551" s="20">
        <v>10906.4</v>
      </c>
      <c r="C2551" s="20">
        <v>11161.15</v>
      </c>
      <c r="D2551" s="20">
        <v>10728.45</v>
      </c>
      <c r="E2551">
        <f t="shared" si="78"/>
        <v>254.75</v>
      </c>
      <c r="F2551" s="15">
        <f t="shared" si="79"/>
        <v>2.19741573661754E-2</v>
      </c>
    </row>
    <row r="2552" spans="1:6" x14ac:dyDescent="0.3">
      <c r="A2552" s="26">
        <v>40554</v>
      </c>
      <c r="B2552" s="27">
        <v>10734.2</v>
      </c>
      <c r="C2552" s="27">
        <v>10951.2</v>
      </c>
      <c r="D2552" s="27">
        <v>10620.8</v>
      </c>
      <c r="E2552">
        <f t="shared" si="78"/>
        <v>217</v>
      </c>
      <c r="F2552" s="15">
        <f t="shared" si="79"/>
        <v>1.2027756360832724E-2</v>
      </c>
    </row>
    <row r="2553" spans="1:6" x14ac:dyDescent="0.3">
      <c r="A2553" s="19">
        <v>40553</v>
      </c>
      <c r="B2553" s="20">
        <v>11024.5</v>
      </c>
      <c r="C2553" s="20">
        <v>11072.7</v>
      </c>
      <c r="D2553" s="20">
        <v>10671.6</v>
      </c>
      <c r="E2553">
        <f t="shared" si="78"/>
        <v>48.200000000000728</v>
      </c>
      <c r="F2553" s="15">
        <f t="shared" si="79"/>
        <v>7.1883873340839455E-3</v>
      </c>
    </row>
    <row r="2554" spans="1:6" x14ac:dyDescent="0.3">
      <c r="A2554" s="26">
        <v>40550</v>
      </c>
      <c r="B2554" s="27">
        <v>11146.45</v>
      </c>
      <c r="C2554" s="27">
        <v>11258.5</v>
      </c>
      <c r="D2554" s="27">
        <v>11007.9</v>
      </c>
      <c r="E2554">
        <f t="shared" si="78"/>
        <v>112.04999999999927</v>
      </c>
      <c r="F2554" s="15">
        <f t="shared" si="79"/>
        <v>6.0987428088135048E-3</v>
      </c>
    </row>
    <row r="2555" spans="1:6" x14ac:dyDescent="0.3">
      <c r="A2555" s="19">
        <v>40549</v>
      </c>
      <c r="B2555" s="20">
        <v>11350.7</v>
      </c>
      <c r="C2555" s="20">
        <v>11377.1</v>
      </c>
      <c r="D2555" s="20">
        <v>11164.75</v>
      </c>
      <c r="E2555">
        <f t="shared" si="78"/>
        <v>26.399999999999636</v>
      </c>
      <c r="F2555" s="15">
        <f t="shared" si="79"/>
        <v>1.1432778295043474E-3</v>
      </c>
    </row>
    <row r="2556" spans="1:6" x14ac:dyDescent="0.3">
      <c r="A2556" s="26">
        <v>40548</v>
      </c>
      <c r="B2556" s="27">
        <v>11545.75</v>
      </c>
      <c r="C2556" s="27">
        <v>11545.75</v>
      </c>
      <c r="D2556" s="27">
        <v>11265.55</v>
      </c>
      <c r="E2556">
        <f t="shared" si="78"/>
        <v>0</v>
      </c>
      <c r="F2556" s="15">
        <f t="shared" si="79"/>
        <v>1.853661824677141E-4</v>
      </c>
    </row>
    <row r="2557" spans="1:6" x14ac:dyDescent="0.3">
      <c r="A2557" s="19">
        <v>40547</v>
      </c>
      <c r="B2557" s="20">
        <v>11868.4</v>
      </c>
      <c r="C2557" s="20">
        <v>11872.8</v>
      </c>
      <c r="D2557" s="20">
        <v>11545.55</v>
      </c>
      <c r="E2557">
        <f t="shared" si="78"/>
        <v>4.3999999999996362</v>
      </c>
      <c r="F2557" s="15">
        <f t="shared" si="79"/>
        <v>1.4496595719611393E-3</v>
      </c>
    </row>
    <row r="2558" spans="1:6" x14ac:dyDescent="0.3">
      <c r="A2558" s="26">
        <v>40546</v>
      </c>
      <c r="B2558" s="27">
        <v>11882.1</v>
      </c>
      <c r="C2558" s="27">
        <v>11912.15</v>
      </c>
      <c r="D2558" s="27">
        <v>11826.95</v>
      </c>
      <c r="E2558">
        <f t="shared" si="78"/>
        <v>30.049999999999272</v>
      </c>
      <c r="F2558" s="15">
        <f t="shared" si="79"/>
        <v>9.6616281218705764E-3</v>
      </c>
    </row>
    <row r="2559" spans="1:6" x14ac:dyDescent="0.3">
      <c r="A2559" s="19">
        <v>40543</v>
      </c>
      <c r="B2559" s="20">
        <v>11633.65</v>
      </c>
      <c r="C2559" s="20">
        <v>11828.4</v>
      </c>
      <c r="D2559" s="20">
        <v>11631.2</v>
      </c>
      <c r="E2559">
        <f t="shared" si="78"/>
        <v>194.75</v>
      </c>
      <c r="F2559" s="15">
        <f t="shared" si="79"/>
        <v>1.0848725339399706E-2</v>
      </c>
    </row>
    <row r="2560" spans="1:6" x14ac:dyDescent="0.3">
      <c r="A2560" s="26">
        <v>40542</v>
      </c>
      <c r="B2560" s="27">
        <v>11605.05</v>
      </c>
      <c r="C2560" s="27">
        <v>11662.1</v>
      </c>
      <c r="D2560" s="27">
        <v>11573.7</v>
      </c>
      <c r="E2560">
        <f t="shared" si="78"/>
        <v>57.050000000001091</v>
      </c>
      <c r="F2560" s="15">
        <f t="shared" si="79"/>
        <v>1.0285055443218276E-2</v>
      </c>
    </row>
    <row r="2561" spans="1:6" x14ac:dyDescent="0.3">
      <c r="A2561" s="19">
        <v>40541</v>
      </c>
      <c r="B2561" s="20">
        <v>11448.65</v>
      </c>
      <c r="C2561" s="20">
        <v>11627.1</v>
      </c>
      <c r="D2561" s="20">
        <v>11433.3</v>
      </c>
      <c r="E2561">
        <f t="shared" si="78"/>
        <v>178.45000000000073</v>
      </c>
      <c r="F2561" s="15">
        <f t="shared" si="79"/>
        <v>7.7604839376030441E-3</v>
      </c>
    </row>
    <row r="2562" spans="1:6" x14ac:dyDescent="0.3">
      <c r="A2562" s="26">
        <v>40540</v>
      </c>
      <c r="B2562" s="27">
        <v>11497.35</v>
      </c>
      <c r="C2562" s="27">
        <v>11497.35</v>
      </c>
      <c r="D2562" s="27">
        <v>11392.9</v>
      </c>
      <c r="E2562">
        <f t="shared" ref="E2562:E2625" si="80">C2562-B2562</f>
        <v>0</v>
      </c>
      <c r="F2562" s="15">
        <f t="shared" si="79"/>
        <v>2.2843169674713264E-3</v>
      </c>
    </row>
    <row r="2563" spans="1:6" x14ac:dyDescent="0.3">
      <c r="A2563" s="19">
        <v>40539</v>
      </c>
      <c r="B2563" s="20">
        <v>11491.4</v>
      </c>
      <c r="C2563" s="20">
        <v>11543.9</v>
      </c>
      <c r="D2563" s="20">
        <v>11441.55</v>
      </c>
      <c r="E2563">
        <f t="shared" si="80"/>
        <v>52.5</v>
      </c>
      <c r="F2563" s="15">
        <f t="shared" ref="F2563:F2626" si="81">((SUM(E2563:E2564)/2)/B2564)</f>
        <v>6.5891795507616391E-3</v>
      </c>
    </row>
    <row r="2564" spans="1:6" x14ac:dyDescent="0.3">
      <c r="A2564" s="26">
        <v>40536</v>
      </c>
      <c r="B2564" s="27">
        <v>11412.65</v>
      </c>
      <c r="C2564" s="27">
        <v>11510.55</v>
      </c>
      <c r="D2564" s="27">
        <v>11390.1</v>
      </c>
      <c r="E2564">
        <f t="shared" si="80"/>
        <v>97.899999999999636</v>
      </c>
      <c r="F2564" s="15">
        <f t="shared" si="81"/>
        <v>5.5796881108552583E-3</v>
      </c>
    </row>
    <row r="2565" spans="1:6" x14ac:dyDescent="0.3">
      <c r="A2565" s="19">
        <v>40535</v>
      </c>
      <c r="B2565" s="20">
        <v>11510.5</v>
      </c>
      <c r="C2565" s="20">
        <v>11541.05</v>
      </c>
      <c r="D2565" s="20">
        <v>11432.15</v>
      </c>
      <c r="E2565">
        <f t="shared" si="80"/>
        <v>30.549999999999272</v>
      </c>
      <c r="F2565" s="15">
        <f t="shared" si="81"/>
        <v>2.9165642743510327E-3</v>
      </c>
    </row>
    <row r="2566" spans="1:6" x14ac:dyDescent="0.3">
      <c r="A2566" s="26">
        <v>40534</v>
      </c>
      <c r="B2566" s="27">
        <v>11597.55</v>
      </c>
      <c r="C2566" s="27">
        <v>11634.65</v>
      </c>
      <c r="D2566" s="27">
        <v>11408.15</v>
      </c>
      <c r="E2566">
        <f t="shared" si="80"/>
        <v>37.100000000000364</v>
      </c>
      <c r="F2566" s="15">
        <f t="shared" si="81"/>
        <v>1.3889688206935326E-2</v>
      </c>
    </row>
    <row r="2567" spans="1:6" x14ac:dyDescent="0.3">
      <c r="A2567" s="19">
        <v>40533</v>
      </c>
      <c r="B2567" s="20">
        <v>11294.35</v>
      </c>
      <c r="C2567" s="20">
        <v>11571</v>
      </c>
      <c r="D2567" s="20">
        <v>11294.35</v>
      </c>
      <c r="E2567">
        <f t="shared" si="80"/>
        <v>276.64999999999964</v>
      </c>
      <c r="F2567" s="15">
        <f t="shared" si="81"/>
        <v>1.2290534643738955E-2</v>
      </c>
    </row>
    <row r="2568" spans="1:6" x14ac:dyDescent="0.3">
      <c r="A2568" s="26">
        <v>40532</v>
      </c>
      <c r="B2568" s="27">
        <v>11401.05</v>
      </c>
      <c r="C2568" s="27">
        <v>11404.65</v>
      </c>
      <c r="D2568" s="27">
        <v>11237.2</v>
      </c>
      <c r="E2568">
        <f t="shared" si="80"/>
        <v>3.6000000000003638</v>
      </c>
      <c r="F2568" s="15">
        <f t="shared" si="81"/>
        <v>1.1459200527105482E-2</v>
      </c>
    </row>
    <row r="2569" spans="1:6" x14ac:dyDescent="0.3">
      <c r="A2569" s="19">
        <v>40528</v>
      </c>
      <c r="B2569" s="20">
        <v>11231.15</v>
      </c>
      <c r="C2569" s="20">
        <v>11484.95</v>
      </c>
      <c r="D2569" s="20">
        <v>11147.45</v>
      </c>
      <c r="E2569">
        <f t="shared" si="80"/>
        <v>253.80000000000109</v>
      </c>
      <c r="F2569" s="15">
        <f t="shared" si="81"/>
        <v>1.1556035665593725E-2</v>
      </c>
    </row>
    <row r="2570" spans="1:6" x14ac:dyDescent="0.3">
      <c r="A2570" s="26">
        <v>40527</v>
      </c>
      <c r="B2570" s="27">
        <v>11478.85</v>
      </c>
      <c r="C2570" s="27">
        <v>11490.35</v>
      </c>
      <c r="D2570" s="27">
        <v>11150.95</v>
      </c>
      <c r="E2570">
        <f t="shared" si="80"/>
        <v>11.5</v>
      </c>
      <c r="F2570" s="15">
        <f t="shared" si="81"/>
        <v>3.3222591362126719E-3</v>
      </c>
    </row>
    <row r="2571" spans="1:6" x14ac:dyDescent="0.3">
      <c r="A2571" s="19">
        <v>40526</v>
      </c>
      <c r="B2571" s="20">
        <v>11558.4</v>
      </c>
      <c r="C2571" s="20">
        <v>11623.7</v>
      </c>
      <c r="D2571" s="20">
        <v>11441.4</v>
      </c>
      <c r="E2571">
        <f t="shared" si="80"/>
        <v>65.300000000001091</v>
      </c>
      <c r="F2571" s="15">
        <f t="shared" si="81"/>
        <v>4.4806481975476192E-3</v>
      </c>
    </row>
    <row r="2572" spans="1:6" x14ac:dyDescent="0.3">
      <c r="A2572" s="26">
        <v>40525</v>
      </c>
      <c r="B2572" s="27">
        <v>11527.35</v>
      </c>
      <c r="C2572" s="27">
        <v>11565.35</v>
      </c>
      <c r="D2572" s="27">
        <v>11270.1</v>
      </c>
      <c r="E2572">
        <f t="shared" si="80"/>
        <v>38</v>
      </c>
      <c r="F2572" s="15">
        <f t="shared" si="81"/>
        <v>1.9523798786949594E-2</v>
      </c>
    </row>
    <row r="2573" spans="1:6" x14ac:dyDescent="0.3">
      <c r="A2573" s="19">
        <v>40522</v>
      </c>
      <c r="B2573" s="20">
        <v>11087.75</v>
      </c>
      <c r="C2573" s="20">
        <v>11482.7</v>
      </c>
      <c r="D2573" s="20">
        <v>10977.9</v>
      </c>
      <c r="E2573">
        <f t="shared" si="80"/>
        <v>394.95000000000073</v>
      </c>
      <c r="F2573" s="15">
        <f t="shared" si="81"/>
        <v>1.9977071918330744E-2</v>
      </c>
    </row>
    <row r="2574" spans="1:6" x14ac:dyDescent="0.3">
      <c r="A2574" s="26">
        <v>40521</v>
      </c>
      <c r="B2574" s="27">
        <v>11470.65</v>
      </c>
      <c r="C2574" s="27">
        <v>11534</v>
      </c>
      <c r="D2574" s="27">
        <v>11043.95</v>
      </c>
      <c r="E2574">
        <f t="shared" si="80"/>
        <v>63.350000000000364</v>
      </c>
      <c r="F2574" s="15">
        <f t="shared" si="81"/>
        <v>2.7198179632491998E-3</v>
      </c>
    </row>
    <row r="2575" spans="1:6" x14ac:dyDescent="0.3">
      <c r="A2575" s="19">
        <v>40520</v>
      </c>
      <c r="B2575" s="20">
        <v>11646</v>
      </c>
      <c r="C2575" s="20">
        <v>11646</v>
      </c>
      <c r="D2575" s="20">
        <v>11403.85</v>
      </c>
      <c r="E2575">
        <f t="shared" si="80"/>
        <v>0</v>
      </c>
      <c r="F2575" s="15">
        <f t="shared" si="81"/>
        <v>0</v>
      </c>
    </row>
    <row r="2576" spans="1:6" x14ac:dyDescent="0.3">
      <c r="A2576" s="26">
        <v>40519</v>
      </c>
      <c r="B2576" s="27">
        <v>12040.4</v>
      </c>
      <c r="C2576" s="27">
        <v>12040.4</v>
      </c>
      <c r="D2576" s="27">
        <v>11629.5</v>
      </c>
      <c r="E2576">
        <f t="shared" si="80"/>
        <v>0</v>
      </c>
      <c r="F2576" s="15">
        <f t="shared" si="81"/>
        <v>6.0347844978455813E-5</v>
      </c>
    </row>
    <row r="2577" spans="1:6" x14ac:dyDescent="0.3">
      <c r="A2577" s="19">
        <v>40518</v>
      </c>
      <c r="B2577" s="20">
        <v>12427.95</v>
      </c>
      <c r="C2577" s="20">
        <v>12429.45</v>
      </c>
      <c r="D2577" s="20">
        <v>12011.5</v>
      </c>
      <c r="E2577">
        <f t="shared" si="80"/>
        <v>1.5</v>
      </c>
      <c r="F2577" s="15">
        <f t="shared" si="81"/>
        <v>4.9585449581436027E-4</v>
      </c>
    </row>
    <row r="2578" spans="1:6" x14ac:dyDescent="0.3">
      <c r="A2578" s="26">
        <v>40515</v>
      </c>
      <c r="B2578" s="27">
        <v>12453.25</v>
      </c>
      <c r="C2578" s="27">
        <v>12464.1</v>
      </c>
      <c r="D2578" s="27">
        <v>12232.7</v>
      </c>
      <c r="E2578">
        <f t="shared" si="80"/>
        <v>10.850000000000364</v>
      </c>
      <c r="F2578" s="15">
        <f t="shared" si="81"/>
        <v>5.4669245024575267E-3</v>
      </c>
    </row>
    <row r="2579" spans="1:6" x14ac:dyDescent="0.3">
      <c r="A2579" s="19">
        <v>40514</v>
      </c>
      <c r="B2579" s="20">
        <v>12411</v>
      </c>
      <c r="C2579" s="20">
        <v>12535.85</v>
      </c>
      <c r="D2579" s="20">
        <v>12389.65</v>
      </c>
      <c r="E2579">
        <f t="shared" si="80"/>
        <v>124.85000000000036</v>
      </c>
      <c r="F2579" s="15">
        <f t="shared" si="81"/>
        <v>2.0124794581112306E-2</v>
      </c>
    </row>
    <row r="2580" spans="1:6" x14ac:dyDescent="0.3">
      <c r="A2580" s="26">
        <v>40513</v>
      </c>
      <c r="B2580" s="27">
        <v>11987.7</v>
      </c>
      <c r="C2580" s="27">
        <v>12345.35</v>
      </c>
      <c r="D2580" s="27">
        <v>11963.85</v>
      </c>
      <c r="E2580">
        <f t="shared" si="80"/>
        <v>357.64999999999964</v>
      </c>
      <c r="F2580" s="15">
        <f t="shared" si="81"/>
        <v>2.4460041825062832E-2</v>
      </c>
    </row>
    <row r="2581" spans="1:6" x14ac:dyDescent="0.3">
      <c r="A2581" s="19">
        <v>40512</v>
      </c>
      <c r="B2581" s="20">
        <v>11811.1</v>
      </c>
      <c r="C2581" s="20">
        <v>12031.25</v>
      </c>
      <c r="D2581" s="20">
        <v>11725.5</v>
      </c>
      <c r="E2581">
        <f t="shared" si="80"/>
        <v>220.14999999999964</v>
      </c>
      <c r="F2581" s="15">
        <f t="shared" si="81"/>
        <v>1.468287963448367E-2</v>
      </c>
    </row>
    <row r="2582" spans="1:6" x14ac:dyDescent="0.3">
      <c r="A2582" s="26">
        <v>40511</v>
      </c>
      <c r="B2582" s="27">
        <v>11731.35</v>
      </c>
      <c r="C2582" s="27">
        <v>11855.7</v>
      </c>
      <c r="D2582" s="27">
        <v>11707.85</v>
      </c>
      <c r="E2582">
        <f t="shared" si="80"/>
        <v>124.35000000000036</v>
      </c>
      <c r="F2582" s="15">
        <f t="shared" si="81"/>
        <v>1.2631106743853187E-2</v>
      </c>
    </row>
    <row r="2583" spans="1:6" x14ac:dyDescent="0.3">
      <c r="A2583" s="19">
        <v>40508</v>
      </c>
      <c r="B2583" s="20">
        <v>11703.25</v>
      </c>
      <c r="C2583" s="20">
        <v>11874.55</v>
      </c>
      <c r="D2583" s="20">
        <v>11362.9</v>
      </c>
      <c r="E2583">
        <f t="shared" si="80"/>
        <v>171.29999999999927</v>
      </c>
      <c r="F2583" s="15">
        <f t="shared" si="81"/>
        <v>9.8967044604510047E-3</v>
      </c>
    </row>
    <row r="2584" spans="1:6" x14ac:dyDescent="0.3">
      <c r="A2584" s="26">
        <v>40507</v>
      </c>
      <c r="B2584" s="27">
        <v>11897.9</v>
      </c>
      <c r="C2584" s="27">
        <v>11962.1</v>
      </c>
      <c r="D2584" s="27">
        <v>11608.3</v>
      </c>
      <c r="E2584">
        <f t="shared" si="80"/>
        <v>64.200000000000728</v>
      </c>
      <c r="F2584" s="15">
        <f t="shared" si="81"/>
        <v>6.1875307225954896E-3</v>
      </c>
    </row>
    <row r="2585" spans="1:6" x14ac:dyDescent="0.3">
      <c r="A2585" s="19">
        <v>40506</v>
      </c>
      <c r="B2585" s="20">
        <v>12206</v>
      </c>
      <c r="C2585" s="20">
        <v>12292.85</v>
      </c>
      <c r="D2585" s="20">
        <v>11746.75</v>
      </c>
      <c r="E2585">
        <f t="shared" si="80"/>
        <v>86.850000000000364</v>
      </c>
      <c r="F2585" s="15">
        <f t="shared" si="81"/>
        <v>3.5250998473877475E-3</v>
      </c>
    </row>
    <row r="2586" spans="1:6" x14ac:dyDescent="0.3">
      <c r="A2586" s="26">
        <v>40505</v>
      </c>
      <c r="B2586" s="27">
        <v>12318.8</v>
      </c>
      <c r="C2586" s="27">
        <v>12318.8</v>
      </c>
      <c r="D2586" s="27">
        <v>11891.35</v>
      </c>
      <c r="E2586">
        <f t="shared" si="80"/>
        <v>0</v>
      </c>
      <c r="F2586" s="15">
        <f t="shared" si="81"/>
        <v>1.2117599498382946E-2</v>
      </c>
    </row>
    <row r="2587" spans="1:6" x14ac:dyDescent="0.3">
      <c r="A2587" s="19">
        <v>40504</v>
      </c>
      <c r="B2587" s="20">
        <v>12120.8</v>
      </c>
      <c r="C2587" s="20">
        <v>12414.55</v>
      </c>
      <c r="D2587" s="20">
        <v>12054.55</v>
      </c>
      <c r="E2587">
        <f t="shared" si="80"/>
        <v>293.75</v>
      </c>
      <c r="F2587" s="15">
        <f t="shared" si="81"/>
        <v>1.1916110581506196E-2</v>
      </c>
    </row>
    <row r="2588" spans="1:6" x14ac:dyDescent="0.3">
      <c r="A2588" s="26">
        <v>40501</v>
      </c>
      <c r="B2588" s="27">
        <v>12325.75</v>
      </c>
      <c r="C2588" s="27">
        <v>12325.75</v>
      </c>
      <c r="D2588" s="27">
        <v>12013.65</v>
      </c>
      <c r="E2588">
        <f t="shared" si="80"/>
        <v>0</v>
      </c>
      <c r="F2588" s="15">
        <f t="shared" si="81"/>
        <v>0</v>
      </c>
    </row>
    <row r="2589" spans="1:6" x14ac:dyDescent="0.3">
      <c r="A2589" s="19">
        <v>40500</v>
      </c>
      <c r="B2589" s="20">
        <v>12630.9</v>
      </c>
      <c r="C2589" s="20">
        <v>12630.9</v>
      </c>
      <c r="D2589" s="20">
        <v>12050.35</v>
      </c>
      <c r="E2589">
        <f t="shared" si="80"/>
        <v>0</v>
      </c>
      <c r="F2589" s="15">
        <f t="shared" si="81"/>
        <v>0</v>
      </c>
    </row>
    <row r="2590" spans="1:6" x14ac:dyDescent="0.3">
      <c r="A2590" s="26">
        <v>40498</v>
      </c>
      <c r="B2590" s="27">
        <v>12826.9</v>
      </c>
      <c r="C2590" s="27">
        <v>12826.9</v>
      </c>
      <c r="D2590" s="27">
        <v>12436.5</v>
      </c>
      <c r="E2590">
        <f t="shared" si="80"/>
        <v>0</v>
      </c>
      <c r="F2590" s="15">
        <f t="shared" si="81"/>
        <v>1.2911570082213785E-2</v>
      </c>
    </row>
    <row r="2591" spans="1:6" x14ac:dyDescent="0.3">
      <c r="A2591" s="19">
        <v>40497</v>
      </c>
      <c r="B2591" s="20">
        <v>12467.5</v>
      </c>
      <c r="C2591" s="20">
        <v>12789.45</v>
      </c>
      <c r="D2591" s="20">
        <v>12445.55</v>
      </c>
      <c r="E2591">
        <f t="shared" si="80"/>
        <v>321.95000000000073</v>
      </c>
      <c r="F2591" s="15">
        <f t="shared" si="81"/>
        <v>1.4077045482091445E-2</v>
      </c>
    </row>
    <row r="2592" spans="1:6" x14ac:dyDescent="0.3">
      <c r="A2592" s="26">
        <v>40494</v>
      </c>
      <c r="B2592" s="27">
        <v>12788.55</v>
      </c>
      <c r="C2592" s="27">
        <v>12826.65</v>
      </c>
      <c r="D2592" s="27">
        <v>12428.8</v>
      </c>
      <c r="E2592">
        <f t="shared" si="80"/>
        <v>38.100000000000364</v>
      </c>
      <c r="F2592" s="15">
        <f t="shared" si="81"/>
        <v>3.5518894745738849E-3</v>
      </c>
    </row>
    <row r="2593" spans="1:6" x14ac:dyDescent="0.3">
      <c r="A2593" s="19">
        <v>40493</v>
      </c>
      <c r="B2593" s="20">
        <v>13014.2</v>
      </c>
      <c r="C2593" s="20">
        <v>13068.55</v>
      </c>
      <c r="D2593" s="20">
        <v>12782</v>
      </c>
      <c r="E2593">
        <f t="shared" si="80"/>
        <v>54.349999999998545</v>
      </c>
      <c r="F2593" s="15">
        <f t="shared" si="81"/>
        <v>2.298955922675607E-3</v>
      </c>
    </row>
    <row r="2594" spans="1:6" x14ac:dyDescent="0.3">
      <c r="A2594" s="26">
        <v>40492</v>
      </c>
      <c r="B2594" s="27">
        <v>13092.9</v>
      </c>
      <c r="C2594" s="27">
        <v>13098.75</v>
      </c>
      <c r="D2594" s="27">
        <v>12980.85</v>
      </c>
      <c r="E2594">
        <f t="shared" si="80"/>
        <v>5.8500000000003638</v>
      </c>
      <c r="F2594" s="15">
        <f t="shared" si="81"/>
        <v>5.877678259500853E-3</v>
      </c>
    </row>
    <row r="2595" spans="1:6" x14ac:dyDescent="0.3">
      <c r="A2595" s="19">
        <v>40491</v>
      </c>
      <c r="B2595" s="20">
        <v>13023.85</v>
      </c>
      <c r="C2595" s="20">
        <v>13171.1</v>
      </c>
      <c r="D2595" s="20">
        <v>12950.7</v>
      </c>
      <c r="E2595">
        <f t="shared" si="80"/>
        <v>147.25</v>
      </c>
      <c r="F2595" s="15">
        <f t="shared" si="81"/>
        <v>6.0449050086356336E-3</v>
      </c>
    </row>
    <row r="2596" spans="1:6" x14ac:dyDescent="0.3">
      <c r="A2596" s="26">
        <v>40490</v>
      </c>
      <c r="B2596" s="27">
        <v>13288.05</v>
      </c>
      <c r="C2596" s="27">
        <v>13301.45</v>
      </c>
      <c r="D2596" s="27">
        <v>13078.9</v>
      </c>
      <c r="E2596">
        <f t="shared" si="80"/>
        <v>13.400000000001455</v>
      </c>
      <c r="F2596" s="15">
        <f t="shared" si="81"/>
        <v>2.6781568845052886E-3</v>
      </c>
    </row>
    <row r="2597" spans="1:6" x14ac:dyDescent="0.3">
      <c r="A2597" s="19">
        <v>40487</v>
      </c>
      <c r="B2597" s="20">
        <v>13246.05</v>
      </c>
      <c r="C2597" s="20">
        <v>13303.6</v>
      </c>
      <c r="D2597" s="20">
        <v>13243.25</v>
      </c>
      <c r="E2597">
        <f t="shared" si="80"/>
        <v>57.550000000001091</v>
      </c>
      <c r="F2597" s="15">
        <f t="shared" si="81"/>
        <v>1.0579566191587208E-2</v>
      </c>
    </row>
    <row r="2598" spans="1:6" x14ac:dyDescent="0.3">
      <c r="A2598" s="26">
        <v>40486</v>
      </c>
      <c r="B2598" s="27">
        <v>12987.3</v>
      </c>
      <c r="C2598" s="27">
        <v>13204.55</v>
      </c>
      <c r="D2598" s="27">
        <v>12952.15</v>
      </c>
      <c r="E2598">
        <f t="shared" si="80"/>
        <v>217.25</v>
      </c>
      <c r="F2598" s="15">
        <f t="shared" si="81"/>
        <v>1.2901015653284217E-2</v>
      </c>
    </row>
    <row r="2599" spans="1:6" x14ac:dyDescent="0.3">
      <c r="A2599" s="19">
        <v>40485</v>
      </c>
      <c r="B2599" s="20">
        <v>12843.95</v>
      </c>
      <c r="C2599" s="20">
        <v>12958.1</v>
      </c>
      <c r="D2599" s="20">
        <v>12843.95</v>
      </c>
      <c r="E2599">
        <f t="shared" si="80"/>
        <v>114.14999999999964</v>
      </c>
      <c r="F2599" s="15">
        <f t="shared" si="81"/>
        <v>8.1843458209639609E-3</v>
      </c>
    </row>
    <row r="2600" spans="1:6" x14ac:dyDescent="0.3">
      <c r="A2600" s="26">
        <v>40484</v>
      </c>
      <c r="B2600" s="27">
        <v>12749.95</v>
      </c>
      <c r="C2600" s="27">
        <v>12844.5</v>
      </c>
      <c r="D2600" s="27">
        <v>12685.25</v>
      </c>
      <c r="E2600">
        <f t="shared" si="80"/>
        <v>94.549999999999272</v>
      </c>
      <c r="F2600" s="15">
        <f t="shared" si="81"/>
        <v>1.5566056625685751E-2</v>
      </c>
    </row>
    <row r="2601" spans="1:6" x14ac:dyDescent="0.3">
      <c r="A2601" s="19">
        <v>40483</v>
      </c>
      <c r="B2601" s="20">
        <v>12485.5</v>
      </c>
      <c r="C2601" s="20">
        <v>12779.65</v>
      </c>
      <c r="D2601" s="20">
        <v>12485.5</v>
      </c>
      <c r="E2601">
        <f t="shared" si="80"/>
        <v>294.14999999999964</v>
      </c>
      <c r="F2601" s="15">
        <f t="shared" si="81"/>
        <v>2.2442098849798676E-2</v>
      </c>
    </row>
    <row r="2602" spans="1:6" x14ac:dyDescent="0.3">
      <c r="A2602" s="26">
        <v>40480</v>
      </c>
      <c r="B2602" s="27">
        <v>12145.7</v>
      </c>
      <c r="C2602" s="27">
        <v>12396.7</v>
      </c>
      <c r="D2602" s="27">
        <v>11955.55</v>
      </c>
      <c r="E2602">
        <f t="shared" si="80"/>
        <v>251</v>
      </c>
      <c r="F2602" s="15">
        <f t="shared" si="81"/>
        <v>1.290004661928398E-2</v>
      </c>
    </row>
    <row r="2603" spans="1:6" x14ac:dyDescent="0.3">
      <c r="A2603" s="19">
        <v>40479</v>
      </c>
      <c r="B2603" s="20">
        <v>12226.7</v>
      </c>
      <c r="C2603" s="20">
        <v>12291.15</v>
      </c>
      <c r="D2603" s="20">
        <v>12052.05</v>
      </c>
      <c r="E2603">
        <f t="shared" si="80"/>
        <v>64.449999999998909</v>
      </c>
      <c r="F2603" s="15">
        <f t="shared" si="81"/>
        <v>2.8681890651812763E-3</v>
      </c>
    </row>
    <row r="2604" spans="1:6" x14ac:dyDescent="0.3">
      <c r="A2604" s="26">
        <v>40478</v>
      </c>
      <c r="B2604" s="27">
        <v>12324.85</v>
      </c>
      <c r="C2604" s="27">
        <v>12331.1</v>
      </c>
      <c r="D2604" s="27">
        <v>12097.85</v>
      </c>
      <c r="E2604">
        <f t="shared" si="80"/>
        <v>6.25</v>
      </c>
      <c r="F2604" s="15">
        <f t="shared" si="81"/>
        <v>5.7935795872885061E-4</v>
      </c>
    </row>
    <row r="2605" spans="1:6" x14ac:dyDescent="0.3">
      <c r="A2605" s="19">
        <v>40477</v>
      </c>
      <c r="B2605" s="20">
        <v>12427.55</v>
      </c>
      <c r="C2605" s="20">
        <v>12435.7</v>
      </c>
      <c r="D2605" s="20">
        <v>12314.65</v>
      </c>
      <c r="E2605">
        <f t="shared" si="80"/>
        <v>8.1500000000014552</v>
      </c>
      <c r="F2605" s="15">
        <f t="shared" si="81"/>
        <v>6.6527949385633139E-3</v>
      </c>
    </row>
    <row r="2606" spans="1:6" x14ac:dyDescent="0.3">
      <c r="A2606" s="26">
        <v>40476</v>
      </c>
      <c r="B2606" s="27">
        <v>12423.35</v>
      </c>
      <c r="C2606" s="27">
        <v>12580.5</v>
      </c>
      <c r="D2606" s="27">
        <v>12397.4</v>
      </c>
      <c r="E2606">
        <f t="shared" si="80"/>
        <v>157.14999999999964</v>
      </c>
      <c r="F2606" s="15">
        <f t="shared" si="81"/>
        <v>6.5503757952596183E-3</v>
      </c>
    </row>
    <row r="2607" spans="1:6" x14ac:dyDescent="0.3">
      <c r="A2607" s="19">
        <v>40473</v>
      </c>
      <c r="B2607" s="20">
        <v>12480.2</v>
      </c>
      <c r="C2607" s="20">
        <v>12486.55</v>
      </c>
      <c r="D2607" s="20">
        <v>12298.15</v>
      </c>
      <c r="E2607">
        <f t="shared" si="80"/>
        <v>6.3499999999985448</v>
      </c>
      <c r="F2607" s="15">
        <f t="shared" si="81"/>
        <v>1.0045830264342344E-2</v>
      </c>
    </row>
    <row r="2608" spans="1:6" x14ac:dyDescent="0.3">
      <c r="A2608" s="26">
        <v>40472</v>
      </c>
      <c r="B2608" s="27">
        <v>12219</v>
      </c>
      <c r="C2608" s="27">
        <v>12458.15</v>
      </c>
      <c r="D2608" s="27">
        <v>12190.5</v>
      </c>
      <c r="E2608">
        <f t="shared" si="80"/>
        <v>239.14999999999964</v>
      </c>
      <c r="F2608" s="15">
        <f t="shared" si="81"/>
        <v>1.3389549520047499E-2</v>
      </c>
    </row>
    <row r="2609" spans="1:6" x14ac:dyDescent="0.3">
      <c r="A2609" s="19">
        <v>40471</v>
      </c>
      <c r="B2609" s="20">
        <v>12214.75</v>
      </c>
      <c r="C2609" s="20">
        <v>12302.7</v>
      </c>
      <c r="D2609" s="20">
        <v>12139.9</v>
      </c>
      <c r="E2609">
        <f t="shared" si="80"/>
        <v>87.950000000000728</v>
      </c>
      <c r="F2609" s="15">
        <f t="shared" si="81"/>
        <v>8.4091824405960972E-3</v>
      </c>
    </row>
    <row r="2610" spans="1:6" x14ac:dyDescent="0.3">
      <c r="A2610" s="26">
        <v>40470</v>
      </c>
      <c r="B2610" s="27">
        <v>12415</v>
      </c>
      <c r="C2610" s="27">
        <v>12535.85</v>
      </c>
      <c r="D2610" s="27">
        <v>12212.35</v>
      </c>
      <c r="E2610">
        <f t="shared" si="80"/>
        <v>120.85000000000036</v>
      </c>
      <c r="F2610" s="15">
        <f t="shared" si="81"/>
        <v>4.8528094895816335E-3</v>
      </c>
    </row>
    <row r="2611" spans="1:6" x14ac:dyDescent="0.3">
      <c r="A2611" s="19">
        <v>40469</v>
      </c>
      <c r="B2611" s="20">
        <v>12451.55</v>
      </c>
      <c r="C2611" s="20">
        <v>12451.55</v>
      </c>
      <c r="D2611" s="20">
        <v>12149.55</v>
      </c>
      <c r="E2611">
        <f t="shared" si="80"/>
        <v>0</v>
      </c>
      <c r="F2611" s="15">
        <f t="shared" si="81"/>
        <v>5.5289128453096304E-4</v>
      </c>
    </row>
    <row r="2612" spans="1:6" x14ac:dyDescent="0.3">
      <c r="A2612" s="26">
        <v>40466</v>
      </c>
      <c r="B2612" s="27">
        <v>12615.5</v>
      </c>
      <c r="C2612" s="27">
        <v>12629.45</v>
      </c>
      <c r="D2612" s="27">
        <v>12324.4</v>
      </c>
      <c r="E2612">
        <f t="shared" si="80"/>
        <v>13.950000000000728</v>
      </c>
      <c r="F2612" s="15">
        <f t="shared" si="81"/>
        <v>2.1644852357470645E-3</v>
      </c>
    </row>
    <row r="2613" spans="1:6" x14ac:dyDescent="0.3">
      <c r="A2613" s="19">
        <v>40465</v>
      </c>
      <c r="B2613" s="20">
        <v>12785.95</v>
      </c>
      <c r="C2613" s="20">
        <v>12827.35</v>
      </c>
      <c r="D2613" s="20">
        <v>12532.4</v>
      </c>
      <c r="E2613">
        <f t="shared" si="80"/>
        <v>41.399999999999636</v>
      </c>
      <c r="F2613" s="15">
        <f t="shared" si="81"/>
        <v>1.2421266617045613E-2</v>
      </c>
    </row>
    <row r="2614" spans="1:6" x14ac:dyDescent="0.3">
      <c r="A2614" s="26">
        <v>40464</v>
      </c>
      <c r="B2614" s="27">
        <v>12494.7</v>
      </c>
      <c r="C2614" s="27">
        <v>12763.7</v>
      </c>
      <c r="D2614" s="27">
        <v>12459.2</v>
      </c>
      <c r="E2614">
        <f t="shared" si="80"/>
        <v>269</v>
      </c>
      <c r="F2614" s="15">
        <f t="shared" si="81"/>
        <v>1.0928961748633821E-2</v>
      </c>
    </row>
    <row r="2615" spans="1:6" x14ac:dyDescent="0.3">
      <c r="A2615" s="19">
        <v>40463</v>
      </c>
      <c r="B2615" s="20">
        <v>12517.2</v>
      </c>
      <c r="C2615" s="20">
        <v>12521.8</v>
      </c>
      <c r="D2615" s="20">
        <v>12371.4</v>
      </c>
      <c r="E2615">
        <f t="shared" si="80"/>
        <v>4.5999999999985448</v>
      </c>
      <c r="F2615" s="15">
        <f t="shared" si="81"/>
        <v>3.2641091818551853E-3</v>
      </c>
    </row>
    <row r="2616" spans="1:6" x14ac:dyDescent="0.3">
      <c r="A2616" s="26">
        <v>40462</v>
      </c>
      <c r="B2616" s="27">
        <v>12514.9</v>
      </c>
      <c r="C2616" s="27">
        <v>12592</v>
      </c>
      <c r="D2616" s="27">
        <v>12457.55</v>
      </c>
      <c r="E2616">
        <f t="shared" si="80"/>
        <v>77.100000000000364</v>
      </c>
      <c r="F2616" s="15">
        <f t="shared" si="81"/>
        <v>4.0960440732750623E-3</v>
      </c>
    </row>
    <row r="2617" spans="1:6" x14ac:dyDescent="0.3">
      <c r="A2617" s="19">
        <v>40459</v>
      </c>
      <c r="B2617" s="20">
        <v>12560.9</v>
      </c>
      <c r="C2617" s="20">
        <v>12586.7</v>
      </c>
      <c r="D2617" s="20">
        <v>12414.8</v>
      </c>
      <c r="E2617">
        <f t="shared" si="80"/>
        <v>25.800000000001091</v>
      </c>
      <c r="F2617" s="15">
        <f t="shared" si="81"/>
        <v>1.4895081655906387E-3</v>
      </c>
    </row>
    <row r="2618" spans="1:6" x14ac:dyDescent="0.3">
      <c r="A2618" s="26">
        <v>40458</v>
      </c>
      <c r="B2618" s="27">
        <v>12638.4</v>
      </c>
      <c r="C2618" s="27">
        <v>12650.25</v>
      </c>
      <c r="D2618" s="27">
        <v>12512.85</v>
      </c>
      <c r="E2618">
        <f t="shared" si="80"/>
        <v>11.850000000000364</v>
      </c>
      <c r="F2618" s="15">
        <f t="shared" si="81"/>
        <v>3.6984324655557964E-3</v>
      </c>
    </row>
    <row r="2619" spans="1:6" x14ac:dyDescent="0.3">
      <c r="A2619" s="19">
        <v>40457</v>
      </c>
      <c r="B2619" s="20">
        <v>12647.25</v>
      </c>
      <c r="C2619" s="20">
        <v>12728.95</v>
      </c>
      <c r="D2619" s="20">
        <v>12588.95</v>
      </c>
      <c r="E2619">
        <f t="shared" si="80"/>
        <v>81.700000000000728</v>
      </c>
      <c r="F2619" s="15">
        <f t="shared" si="81"/>
        <v>4.8303445329282478E-3</v>
      </c>
    </row>
    <row r="2620" spans="1:6" x14ac:dyDescent="0.3">
      <c r="A2620" s="26">
        <v>40456</v>
      </c>
      <c r="B2620" s="27">
        <v>12638.85</v>
      </c>
      <c r="C2620" s="27">
        <v>12679.25</v>
      </c>
      <c r="D2620" s="27">
        <v>12572.25</v>
      </c>
      <c r="E2620">
        <f t="shared" si="80"/>
        <v>40.399999999999636</v>
      </c>
      <c r="F2620" s="15">
        <f t="shared" si="81"/>
        <v>6.8799606519401885E-3</v>
      </c>
    </row>
    <row r="2621" spans="1:6" x14ac:dyDescent="0.3">
      <c r="A2621" s="19">
        <v>40455</v>
      </c>
      <c r="B2621" s="20">
        <v>12605.45</v>
      </c>
      <c r="C2621" s="20">
        <v>12738.5</v>
      </c>
      <c r="D2621" s="20">
        <v>12605.45</v>
      </c>
      <c r="E2621">
        <f t="shared" si="80"/>
        <v>133.04999999999927</v>
      </c>
      <c r="F2621" s="15">
        <f t="shared" si="81"/>
        <v>1.2997441670903663E-2</v>
      </c>
    </row>
    <row r="2622" spans="1:6" x14ac:dyDescent="0.3">
      <c r="A2622" s="26">
        <v>40452</v>
      </c>
      <c r="B2622" s="27">
        <v>12390.9</v>
      </c>
      <c r="C2622" s="27">
        <v>12579.95</v>
      </c>
      <c r="D2622" s="27">
        <v>12376.25</v>
      </c>
      <c r="E2622">
        <f t="shared" si="80"/>
        <v>189.05000000000109</v>
      </c>
      <c r="F2622" s="15">
        <f t="shared" si="81"/>
        <v>1.5924492762524885E-2</v>
      </c>
    </row>
    <row r="2623" spans="1:6" x14ac:dyDescent="0.3">
      <c r="A2623" s="19">
        <v>40451</v>
      </c>
      <c r="B2623" s="20">
        <v>12210.75</v>
      </c>
      <c r="C2623" s="20">
        <v>12410.6</v>
      </c>
      <c r="D2623" s="20">
        <v>12178.9</v>
      </c>
      <c r="E2623">
        <f t="shared" si="80"/>
        <v>199.85000000000036</v>
      </c>
      <c r="F2623" s="15">
        <f t="shared" si="81"/>
        <v>8.8401152176558733E-3</v>
      </c>
    </row>
    <row r="2624" spans="1:6" x14ac:dyDescent="0.3">
      <c r="A2624" s="26">
        <v>40450</v>
      </c>
      <c r="B2624" s="27">
        <v>12324.5</v>
      </c>
      <c r="C2624" s="27">
        <v>12342.55</v>
      </c>
      <c r="D2624" s="27">
        <v>12220.9</v>
      </c>
      <c r="E2624">
        <f t="shared" si="80"/>
        <v>18.049999999999272</v>
      </c>
      <c r="F2624" s="15">
        <f t="shared" si="81"/>
        <v>2.9058013926609476E-3</v>
      </c>
    </row>
    <row r="2625" spans="1:6" x14ac:dyDescent="0.3">
      <c r="A2625" s="19">
        <v>40449</v>
      </c>
      <c r="B2625" s="20">
        <v>12242.75</v>
      </c>
      <c r="C2625" s="20">
        <v>12295.85</v>
      </c>
      <c r="D2625" s="20">
        <v>12163.35</v>
      </c>
      <c r="E2625">
        <f t="shared" si="80"/>
        <v>53.100000000000364</v>
      </c>
      <c r="F2625" s="15">
        <f t="shared" si="81"/>
        <v>3.773294004519838E-3</v>
      </c>
    </row>
    <row r="2626" spans="1:6" x14ac:dyDescent="0.3">
      <c r="A2626" s="26">
        <v>40448</v>
      </c>
      <c r="B2626" s="27">
        <v>12323.45</v>
      </c>
      <c r="C2626" s="27">
        <v>12363.35</v>
      </c>
      <c r="D2626" s="27">
        <v>12227.75</v>
      </c>
      <c r="E2626">
        <f t="shared" ref="E2626:E2689" si="82">C2626-B2626</f>
        <v>39.899999999999636</v>
      </c>
      <c r="F2626" s="15">
        <f t="shared" si="81"/>
        <v>1.0119338260243521E-2</v>
      </c>
    </row>
    <row r="2627" spans="1:6" x14ac:dyDescent="0.3">
      <c r="A2627" s="19">
        <v>40445</v>
      </c>
      <c r="B2627" s="20">
        <v>12083.3</v>
      </c>
      <c r="C2627" s="20">
        <v>12287.95</v>
      </c>
      <c r="D2627" s="20">
        <v>12068.4</v>
      </c>
      <c r="E2627">
        <f t="shared" si="82"/>
        <v>204.65000000000146</v>
      </c>
      <c r="F2627" s="15">
        <f t="shared" ref="F2627:F2690" si="83">((SUM(E2627:E2628)/2)/B2628)</f>
        <v>8.92991297497275E-3</v>
      </c>
    </row>
    <row r="2628" spans="1:6" x14ac:dyDescent="0.3">
      <c r="A2628" s="26">
        <v>40444</v>
      </c>
      <c r="B2628" s="27">
        <v>12312.55</v>
      </c>
      <c r="C2628" s="27">
        <v>12327.8</v>
      </c>
      <c r="D2628" s="27">
        <v>12111.4</v>
      </c>
      <c r="E2628">
        <f t="shared" si="82"/>
        <v>15.25</v>
      </c>
      <c r="F2628" s="15">
        <f t="shared" si="83"/>
        <v>4.3741478270098886E-3</v>
      </c>
    </row>
    <row r="2629" spans="1:6" x14ac:dyDescent="0.3">
      <c r="A2629" s="19">
        <v>40443</v>
      </c>
      <c r="B2629" s="20">
        <v>12248.1</v>
      </c>
      <c r="C2629" s="20">
        <v>12340</v>
      </c>
      <c r="D2629" s="20">
        <v>12177.8</v>
      </c>
      <c r="E2629">
        <f t="shared" si="82"/>
        <v>91.899999999999636</v>
      </c>
      <c r="F2629" s="15">
        <f t="shared" si="83"/>
        <v>5.6518094742067379E-3</v>
      </c>
    </row>
    <row r="2630" spans="1:6" x14ac:dyDescent="0.3">
      <c r="A2630" s="26">
        <v>40442</v>
      </c>
      <c r="B2630" s="27">
        <v>12288.1</v>
      </c>
      <c r="C2630" s="27">
        <v>12335.1</v>
      </c>
      <c r="D2630" s="27">
        <v>12173.2</v>
      </c>
      <c r="E2630">
        <f t="shared" si="82"/>
        <v>47</v>
      </c>
      <c r="F2630" s="15">
        <f t="shared" si="83"/>
        <v>9.4536730792258994E-3</v>
      </c>
    </row>
    <row r="2631" spans="1:6" x14ac:dyDescent="0.3">
      <c r="A2631" s="19">
        <v>40441</v>
      </c>
      <c r="B2631" s="20">
        <v>12109.05</v>
      </c>
      <c r="C2631" s="20">
        <v>12291</v>
      </c>
      <c r="D2631" s="20">
        <v>12067.4</v>
      </c>
      <c r="E2631">
        <f t="shared" si="82"/>
        <v>181.95000000000073</v>
      </c>
      <c r="F2631" s="15">
        <f t="shared" si="83"/>
        <v>1.1847958448271547E-2</v>
      </c>
    </row>
    <row r="2632" spans="1:6" x14ac:dyDescent="0.3">
      <c r="A2632" s="26">
        <v>40438</v>
      </c>
      <c r="B2632" s="27">
        <v>12071.7</v>
      </c>
      <c r="C2632" s="27">
        <v>12175.8</v>
      </c>
      <c r="D2632" s="27">
        <v>12037.35</v>
      </c>
      <c r="E2632">
        <f t="shared" si="82"/>
        <v>104.09999999999854</v>
      </c>
      <c r="F2632" s="15">
        <f t="shared" si="83"/>
        <v>1.5897965411578771E-2</v>
      </c>
    </row>
    <row r="2633" spans="1:6" x14ac:dyDescent="0.3">
      <c r="A2633" s="19">
        <v>40437</v>
      </c>
      <c r="B2633" s="20">
        <v>11960.65</v>
      </c>
      <c r="C2633" s="20">
        <v>12236.85</v>
      </c>
      <c r="D2633" s="20">
        <v>11960.6</v>
      </c>
      <c r="E2633">
        <f t="shared" si="82"/>
        <v>276.20000000000073</v>
      </c>
      <c r="F2633" s="15">
        <f t="shared" si="83"/>
        <v>1.5989158754599362E-2</v>
      </c>
    </row>
    <row r="2634" spans="1:6" x14ac:dyDescent="0.3">
      <c r="A2634" s="26">
        <v>40436</v>
      </c>
      <c r="B2634" s="27">
        <v>11917.45</v>
      </c>
      <c r="C2634" s="27">
        <v>12022.35</v>
      </c>
      <c r="D2634" s="27">
        <v>11917.45</v>
      </c>
      <c r="E2634">
        <f t="shared" si="82"/>
        <v>104.89999999999964</v>
      </c>
      <c r="F2634" s="15">
        <f t="shared" si="83"/>
        <v>1.0279093994690356E-2</v>
      </c>
    </row>
    <row r="2635" spans="1:6" x14ac:dyDescent="0.3">
      <c r="A2635" s="19">
        <v>40435</v>
      </c>
      <c r="B2635" s="20">
        <v>11902.8</v>
      </c>
      <c r="C2635" s="20">
        <v>12042.6</v>
      </c>
      <c r="D2635" s="20">
        <v>11893.35</v>
      </c>
      <c r="E2635">
        <f t="shared" si="82"/>
        <v>139.80000000000109</v>
      </c>
      <c r="F2635" s="15">
        <f t="shared" si="83"/>
        <v>2.417424605074206E-2</v>
      </c>
    </row>
    <row r="2636" spans="1:6" x14ac:dyDescent="0.3">
      <c r="A2636" s="26">
        <v>40434</v>
      </c>
      <c r="B2636" s="27">
        <v>11489.5</v>
      </c>
      <c r="C2636" s="27">
        <v>11905.2</v>
      </c>
      <c r="D2636" s="27">
        <v>11489.5</v>
      </c>
      <c r="E2636">
        <f t="shared" si="82"/>
        <v>415.70000000000073</v>
      </c>
      <c r="F2636" s="15">
        <f t="shared" si="83"/>
        <v>2.9437838849215768E-2</v>
      </c>
    </row>
    <row r="2637" spans="1:6" x14ac:dyDescent="0.3">
      <c r="A2637" s="19">
        <v>40430</v>
      </c>
      <c r="B2637" s="20">
        <v>11223.65</v>
      </c>
      <c r="C2637" s="20">
        <v>11468.75</v>
      </c>
      <c r="D2637" s="20">
        <v>11223.65</v>
      </c>
      <c r="E2637">
        <f t="shared" si="82"/>
        <v>245.10000000000036</v>
      </c>
      <c r="F2637" s="15">
        <f t="shared" si="83"/>
        <v>1.7593955185930269E-2</v>
      </c>
    </row>
    <row r="2638" spans="1:6" x14ac:dyDescent="0.3">
      <c r="A2638" s="26">
        <v>40429</v>
      </c>
      <c r="B2638" s="27">
        <v>11110.35</v>
      </c>
      <c r="C2638" s="27">
        <v>11256.2</v>
      </c>
      <c r="D2638" s="27">
        <v>11099.3</v>
      </c>
      <c r="E2638">
        <f t="shared" si="82"/>
        <v>145.85000000000036</v>
      </c>
      <c r="F2638" s="15">
        <f t="shared" si="83"/>
        <v>6.9571447006002846E-3</v>
      </c>
    </row>
    <row r="2639" spans="1:6" x14ac:dyDescent="0.3">
      <c r="A2639" s="19">
        <v>40428</v>
      </c>
      <c r="B2639" s="20">
        <v>11236.65</v>
      </c>
      <c r="C2639" s="20">
        <v>11247.15</v>
      </c>
      <c r="D2639" s="20">
        <v>11156.85</v>
      </c>
      <c r="E2639">
        <f t="shared" si="82"/>
        <v>10.5</v>
      </c>
      <c r="F2639" s="15">
        <f t="shared" si="83"/>
        <v>1.078750362528999E-2</v>
      </c>
    </row>
    <row r="2640" spans="1:6" x14ac:dyDescent="0.3">
      <c r="A2640" s="26">
        <v>40427</v>
      </c>
      <c r="B2640" s="27">
        <v>11033.6</v>
      </c>
      <c r="C2640" s="27">
        <v>11261.15</v>
      </c>
      <c r="D2640" s="27">
        <v>11033.6</v>
      </c>
      <c r="E2640">
        <f t="shared" si="82"/>
        <v>227.54999999999927</v>
      </c>
      <c r="F2640" s="15">
        <f t="shared" si="83"/>
        <v>1.1487743526061748E-2</v>
      </c>
    </row>
    <row r="2641" spans="1:6" x14ac:dyDescent="0.3">
      <c r="A2641" s="19">
        <v>40424</v>
      </c>
      <c r="B2641" s="20">
        <v>10992.15</v>
      </c>
      <c r="C2641" s="20">
        <v>11017.15</v>
      </c>
      <c r="D2641" s="20">
        <v>10938.9</v>
      </c>
      <c r="E2641">
        <f t="shared" si="82"/>
        <v>25</v>
      </c>
      <c r="F2641" s="15">
        <f t="shared" si="83"/>
        <v>4.3567155167682095E-3</v>
      </c>
    </row>
    <row r="2642" spans="1:6" x14ac:dyDescent="0.3">
      <c r="A2642" s="26">
        <v>40423</v>
      </c>
      <c r="B2642" s="27">
        <v>10931.4</v>
      </c>
      <c r="C2642" s="27">
        <v>11001.65</v>
      </c>
      <c r="D2642" s="27">
        <v>10931.4</v>
      </c>
      <c r="E2642">
        <f t="shared" si="82"/>
        <v>70.25</v>
      </c>
      <c r="F2642" s="15">
        <f t="shared" si="83"/>
        <v>9.4850696686846186E-3</v>
      </c>
    </row>
    <row r="2643" spans="1:6" x14ac:dyDescent="0.3">
      <c r="A2643" s="19">
        <v>40422</v>
      </c>
      <c r="B2643" s="20">
        <v>10761.65</v>
      </c>
      <c r="C2643" s="20">
        <v>10895.55</v>
      </c>
      <c r="D2643" s="20">
        <v>10761.65</v>
      </c>
      <c r="E2643">
        <f t="shared" si="82"/>
        <v>133.89999999999964</v>
      </c>
      <c r="F2643" s="15">
        <f t="shared" si="83"/>
        <v>9.6200129918077009E-3</v>
      </c>
    </row>
    <row r="2644" spans="1:6" x14ac:dyDescent="0.3">
      <c r="A2644" s="26">
        <v>40421</v>
      </c>
      <c r="B2644" s="27">
        <v>10699.05</v>
      </c>
      <c r="C2644" s="27">
        <v>10771</v>
      </c>
      <c r="D2644" s="27">
        <v>10653.3</v>
      </c>
      <c r="E2644">
        <f t="shared" si="82"/>
        <v>71.950000000000728</v>
      </c>
      <c r="F2644" s="15">
        <f t="shared" si="83"/>
        <v>5.1156501513697286E-3</v>
      </c>
    </row>
    <row r="2645" spans="1:6" x14ac:dyDescent="0.3">
      <c r="A2645" s="19">
        <v>40420</v>
      </c>
      <c r="B2645" s="20">
        <v>10834.4</v>
      </c>
      <c r="C2645" s="20">
        <v>10873.3</v>
      </c>
      <c r="D2645" s="20">
        <v>10671.45</v>
      </c>
      <c r="E2645">
        <f t="shared" si="82"/>
        <v>38.899999999999636</v>
      </c>
      <c r="F2645" s="15">
        <f t="shared" si="83"/>
        <v>1.7676595551314219E-3</v>
      </c>
    </row>
    <row r="2646" spans="1:6" x14ac:dyDescent="0.3">
      <c r="A2646" s="26">
        <v>40417</v>
      </c>
      <c r="B2646" s="27">
        <v>11003.25</v>
      </c>
      <c r="C2646" s="27">
        <v>11003.25</v>
      </c>
      <c r="D2646" s="27">
        <v>10681.6</v>
      </c>
      <c r="E2646">
        <f t="shared" si="82"/>
        <v>0</v>
      </c>
      <c r="F2646" s="15">
        <f t="shared" si="83"/>
        <v>4.5856257654133857E-3</v>
      </c>
    </row>
    <row r="2647" spans="1:6" x14ac:dyDescent="0.3">
      <c r="A2647" s="19">
        <v>40416</v>
      </c>
      <c r="B2647" s="20">
        <v>10941.8</v>
      </c>
      <c r="C2647" s="20">
        <v>11042.15</v>
      </c>
      <c r="D2647" s="20">
        <v>10941.8</v>
      </c>
      <c r="E2647">
        <f t="shared" si="82"/>
        <v>100.35000000000036</v>
      </c>
      <c r="F2647" s="15">
        <f t="shared" si="83"/>
        <v>6.2130446647866988E-3</v>
      </c>
    </row>
    <row r="2648" spans="1:6" x14ac:dyDescent="0.3">
      <c r="A2648" s="26">
        <v>40415</v>
      </c>
      <c r="B2648" s="27">
        <v>10993</v>
      </c>
      <c r="C2648" s="27">
        <v>11029.25</v>
      </c>
      <c r="D2648" s="27">
        <v>10917.1</v>
      </c>
      <c r="E2648">
        <f t="shared" si="82"/>
        <v>36.25</v>
      </c>
      <c r="F2648" s="15">
        <f t="shared" si="83"/>
        <v>3.5685444759742911E-3</v>
      </c>
    </row>
    <row r="2649" spans="1:6" x14ac:dyDescent="0.3">
      <c r="A2649" s="19">
        <v>40414</v>
      </c>
      <c r="B2649" s="20">
        <v>11082.95</v>
      </c>
      <c r="C2649" s="20">
        <v>11125.8</v>
      </c>
      <c r="D2649" s="20">
        <v>10979.5</v>
      </c>
      <c r="E2649">
        <f t="shared" si="82"/>
        <v>42.849999999998545</v>
      </c>
      <c r="F2649" s="15">
        <f t="shared" si="83"/>
        <v>6.0728377704203284E-3</v>
      </c>
    </row>
    <row r="2650" spans="1:6" x14ac:dyDescent="0.3">
      <c r="A2650" s="26">
        <v>40413</v>
      </c>
      <c r="B2650" s="27">
        <v>11024.5</v>
      </c>
      <c r="C2650" s="27">
        <v>11115.55</v>
      </c>
      <c r="D2650" s="27">
        <v>10971.7</v>
      </c>
      <c r="E2650">
        <f t="shared" si="82"/>
        <v>91.049999999999272</v>
      </c>
      <c r="F2650" s="15">
        <f t="shared" si="83"/>
        <v>6.2169090884428794E-3</v>
      </c>
    </row>
    <row r="2651" spans="1:6" x14ac:dyDescent="0.3">
      <c r="A2651" s="19">
        <v>40410</v>
      </c>
      <c r="B2651" s="20">
        <v>11058.55</v>
      </c>
      <c r="C2651" s="20">
        <v>11105</v>
      </c>
      <c r="D2651" s="20">
        <v>11005.5</v>
      </c>
      <c r="E2651">
        <f t="shared" si="82"/>
        <v>46.450000000000728</v>
      </c>
      <c r="F2651" s="15">
        <f t="shared" si="83"/>
        <v>1.1583824768323588E-2</v>
      </c>
    </row>
    <row r="2652" spans="1:6" x14ac:dyDescent="0.3">
      <c r="A2652" s="26">
        <v>40409</v>
      </c>
      <c r="B2652" s="27">
        <v>10920.4</v>
      </c>
      <c r="C2652" s="27">
        <v>11126.95</v>
      </c>
      <c r="D2652" s="27">
        <v>10895.85</v>
      </c>
      <c r="E2652">
        <f t="shared" si="82"/>
        <v>206.55000000000109</v>
      </c>
      <c r="F2652" s="15">
        <f t="shared" si="83"/>
        <v>1.6094654267272752E-2</v>
      </c>
    </row>
    <row r="2653" spans="1:6" x14ac:dyDescent="0.3">
      <c r="A2653" s="19">
        <v>40408</v>
      </c>
      <c r="B2653" s="20">
        <v>10790.85</v>
      </c>
      <c r="C2653" s="20">
        <v>10931.65</v>
      </c>
      <c r="D2653" s="20">
        <v>10756.55</v>
      </c>
      <c r="E2653">
        <f t="shared" si="82"/>
        <v>140.79999999999927</v>
      </c>
      <c r="F2653" s="15">
        <f t="shared" si="83"/>
        <v>1.1296414748135889E-2</v>
      </c>
    </row>
    <row r="2654" spans="1:6" x14ac:dyDescent="0.3">
      <c r="A2654" s="26">
        <v>40407</v>
      </c>
      <c r="B2654" s="27">
        <v>10709.15</v>
      </c>
      <c r="C2654" s="27">
        <v>10810.3</v>
      </c>
      <c r="D2654" s="27">
        <v>10705.65</v>
      </c>
      <c r="E2654">
        <f t="shared" si="82"/>
        <v>101.14999999999964</v>
      </c>
      <c r="F2654" s="15">
        <f t="shared" si="83"/>
        <v>6.8649512441705165E-3</v>
      </c>
    </row>
    <row r="2655" spans="1:6" x14ac:dyDescent="0.3">
      <c r="A2655" s="19">
        <v>40406</v>
      </c>
      <c r="B2655" s="20">
        <v>10732.05</v>
      </c>
      <c r="C2655" s="20">
        <v>10778.25</v>
      </c>
      <c r="D2655" s="20">
        <v>10645.45</v>
      </c>
      <c r="E2655">
        <f t="shared" si="82"/>
        <v>46.200000000000728</v>
      </c>
      <c r="F2655" s="15">
        <f t="shared" si="83"/>
        <v>1.0585727892567915E-2</v>
      </c>
    </row>
    <row r="2656" spans="1:6" x14ac:dyDescent="0.3">
      <c r="A2656" s="26">
        <v>40403</v>
      </c>
      <c r="B2656" s="27">
        <v>10603.9</v>
      </c>
      <c r="C2656" s="27">
        <v>10782.2</v>
      </c>
      <c r="D2656" s="27">
        <v>10603.9</v>
      </c>
      <c r="E2656">
        <f t="shared" si="82"/>
        <v>178.30000000000109</v>
      </c>
      <c r="F2656" s="15">
        <f t="shared" si="83"/>
        <v>2.3493546368650156E-2</v>
      </c>
    </row>
    <row r="2657" spans="1:6" x14ac:dyDescent="0.3">
      <c r="A2657" s="19">
        <v>40402</v>
      </c>
      <c r="B2657" s="20">
        <v>10308.15</v>
      </c>
      <c r="C2657" s="20">
        <v>10614.2</v>
      </c>
      <c r="D2657" s="20">
        <v>10308.15</v>
      </c>
      <c r="E2657">
        <f t="shared" si="82"/>
        <v>306.05000000000109</v>
      </c>
      <c r="F2657" s="15">
        <f t="shared" si="83"/>
        <v>1.6442906706136077E-2</v>
      </c>
    </row>
    <row r="2658" spans="1:6" x14ac:dyDescent="0.3">
      <c r="A2658" s="26">
        <v>40401</v>
      </c>
      <c r="B2658" s="27">
        <v>10506.05</v>
      </c>
      <c r="C2658" s="27">
        <v>10545.5</v>
      </c>
      <c r="D2658" s="27">
        <v>10391.9</v>
      </c>
      <c r="E2658">
        <f t="shared" si="82"/>
        <v>39.450000000000728</v>
      </c>
      <c r="F2658" s="15">
        <f t="shared" si="83"/>
        <v>5.2748288119382133E-3</v>
      </c>
    </row>
    <row r="2659" spans="1:6" x14ac:dyDescent="0.3">
      <c r="A2659" s="19">
        <v>40400</v>
      </c>
      <c r="B2659" s="20">
        <v>10507.45</v>
      </c>
      <c r="C2659" s="20">
        <v>10578.85</v>
      </c>
      <c r="D2659" s="20">
        <v>10473.549999999999</v>
      </c>
      <c r="E2659">
        <f t="shared" si="82"/>
        <v>71.399999999999636</v>
      </c>
      <c r="F2659" s="15">
        <f t="shared" si="83"/>
        <v>9.5051188800438328E-3</v>
      </c>
    </row>
    <row r="2660" spans="1:6" x14ac:dyDescent="0.3">
      <c r="A2660" s="26">
        <v>40399</v>
      </c>
      <c r="B2660" s="27">
        <v>10407.549999999999</v>
      </c>
      <c r="C2660" s="27">
        <v>10534</v>
      </c>
      <c r="D2660" s="27">
        <v>10393.5</v>
      </c>
      <c r="E2660">
        <f t="shared" si="82"/>
        <v>126.45000000000073</v>
      </c>
      <c r="F2660" s="15">
        <f t="shared" si="83"/>
        <v>7.7042782925136567E-3</v>
      </c>
    </row>
    <row r="2661" spans="1:6" x14ac:dyDescent="0.3">
      <c r="A2661" s="19">
        <v>40396</v>
      </c>
      <c r="B2661" s="20">
        <v>10442.25</v>
      </c>
      <c r="C2661" s="20">
        <v>10476.700000000001</v>
      </c>
      <c r="D2661" s="20">
        <v>10364.950000000001</v>
      </c>
      <c r="E2661">
        <f t="shared" si="82"/>
        <v>34.450000000000728</v>
      </c>
      <c r="F2661" s="15">
        <f t="shared" si="83"/>
        <v>6.1993757539781317E-3</v>
      </c>
    </row>
    <row r="2662" spans="1:6" x14ac:dyDescent="0.3">
      <c r="A2662" s="26">
        <v>40395</v>
      </c>
      <c r="B2662" s="27">
        <v>10444.6</v>
      </c>
      <c r="C2662" s="27">
        <v>10539.65</v>
      </c>
      <c r="D2662" s="27">
        <v>10441.5</v>
      </c>
      <c r="E2662">
        <f t="shared" si="82"/>
        <v>95.049999999999272</v>
      </c>
      <c r="F2662" s="15">
        <f t="shared" si="83"/>
        <v>5.2254532135229291E-3</v>
      </c>
    </row>
    <row r="2663" spans="1:6" x14ac:dyDescent="0.3">
      <c r="A2663" s="19">
        <v>40394</v>
      </c>
      <c r="B2663" s="20">
        <v>10511.05</v>
      </c>
      <c r="C2663" s="20">
        <v>10525.85</v>
      </c>
      <c r="D2663" s="20">
        <v>10412.65</v>
      </c>
      <c r="E2663">
        <f t="shared" si="82"/>
        <v>14.800000000001091</v>
      </c>
      <c r="F2663" s="15">
        <f t="shared" si="83"/>
        <v>5.0492004037447366E-3</v>
      </c>
    </row>
    <row r="2664" spans="1:6" x14ac:dyDescent="0.3">
      <c r="A2664" s="26">
        <v>40393</v>
      </c>
      <c r="B2664" s="27">
        <v>10452.15</v>
      </c>
      <c r="C2664" s="27">
        <v>10542.9</v>
      </c>
      <c r="D2664" s="27">
        <v>10448.15</v>
      </c>
      <c r="E2664">
        <f t="shared" si="82"/>
        <v>90.75</v>
      </c>
      <c r="F2664" s="15">
        <f t="shared" si="83"/>
        <v>1.310152217461869E-2</v>
      </c>
    </row>
    <row r="2665" spans="1:6" x14ac:dyDescent="0.3">
      <c r="A2665" s="19">
        <v>40392</v>
      </c>
      <c r="B2665" s="20">
        <v>10258.35</v>
      </c>
      <c r="C2665" s="20">
        <v>10436.4</v>
      </c>
      <c r="D2665" s="20">
        <v>10255.4</v>
      </c>
      <c r="E2665">
        <f t="shared" si="82"/>
        <v>178.04999999999927</v>
      </c>
      <c r="F2665" s="15">
        <f t="shared" si="83"/>
        <v>1.3270130509726615E-2</v>
      </c>
    </row>
    <row r="2666" spans="1:6" x14ac:dyDescent="0.3">
      <c r="A2666" s="26">
        <v>40389</v>
      </c>
      <c r="B2666" s="27">
        <v>10152.5</v>
      </c>
      <c r="C2666" s="27">
        <v>10243.9</v>
      </c>
      <c r="D2666" s="27">
        <v>10116.700000000001</v>
      </c>
      <c r="E2666">
        <f t="shared" si="82"/>
        <v>91.399999999999636</v>
      </c>
      <c r="F2666" s="15">
        <f t="shared" si="83"/>
        <v>1.2950012950012949E-2</v>
      </c>
    </row>
    <row r="2667" spans="1:6" x14ac:dyDescent="0.3">
      <c r="A2667" s="19">
        <v>40388</v>
      </c>
      <c r="B2667" s="20">
        <v>10038.6</v>
      </c>
      <c r="C2667" s="20">
        <v>10207.200000000001</v>
      </c>
      <c r="D2667" s="20">
        <v>10032.049999999999</v>
      </c>
      <c r="E2667">
        <f t="shared" si="82"/>
        <v>168.60000000000036</v>
      </c>
      <c r="F2667" s="15">
        <f t="shared" si="83"/>
        <v>9.4958341176354395E-3</v>
      </c>
    </row>
    <row r="2668" spans="1:6" x14ac:dyDescent="0.3">
      <c r="A2668" s="26">
        <v>40387</v>
      </c>
      <c r="B2668" s="27">
        <v>10093.9</v>
      </c>
      <c r="C2668" s="27">
        <v>10117</v>
      </c>
      <c r="D2668" s="27">
        <v>10024.4</v>
      </c>
      <c r="E2668">
        <f t="shared" si="82"/>
        <v>23.100000000000364</v>
      </c>
      <c r="F2668" s="15">
        <f t="shared" si="83"/>
        <v>5.7818875708101165E-3</v>
      </c>
    </row>
    <row r="2669" spans="1:6" x14ac:dyDescent="0.3">
      <c r="A2669" s="19">
        <v>40386</v>
      </c>
      <c r="B2669" s="20">
        <v>10035.65</v>
      </c>
      <c r="C2669" s="20">
        <v>10128.6</v>
      </c>
      <c r="D2669" s="20">
        <v>9951.5499999999993</v>
      </c>
      <c r="E2669">
        <f t="shared" si="82"/>
        <v>92.950000000000728</v>
      </c>
      <c r="F2669" s="15">
        <f t="shared" si="83"/>
        <v>6.7539494900533733E-3</v>
      </c>
    </row>
    <row r="2670" spans="1:6" x14ac:dyDescent="0.3">
      <c r="A2670" s="26">
        <v>40385</v>
      </c>
      <c r="B2670" s="27">
        <v>10108.9</v>
      </c>
      <c r="C2670" s="27">
        <v>10152.5</v>
      </c>
      <c r="D2670" s="27">
        <v>9998.9500000000007</v>
      </c>
      <c r="E2670">
        <f t="shared" si="82"/>
        <v>43.600000000000364</v>
      </c>
      <c r="F2670" s="15">
        <f t="shared" si="83"/>
        <v>3.7642802269967899E-3</v>
      </c>
    </row>
    <row r="2671" spans="1:6" x14ac:dyDescent="0.3">
      <c r="A2671" s="19">
        <v>40382</v>
      </c>
      <c r="B2671" s="20">
        <v>10088.25</v>
      </c>
      <c r="C2671" s="20">
        <v>10120.6</v>
      </c>
      <c r="D2671" s="20">
        <v>10034.450000000001</v>
      </c>
      <c r="E2671">
        <f t="shared" si="82"/>
        <v>32.350000000000364</v>
      </c>
      <c r="F2671" s="15">
        <f t="shared" si="83"/>
        <v>7.365719394469129E-3</v>
      </c>
    </row>
    <row r="2672" spans="1:6" x14ac:dyDescent="0.3">
      <c r="A2672" s="26">
        <v>40381</v>
      </c>
      <c r="B2672" s="27">
        <v>9954.9</v>
      </c>
      <c r="C2672" s="27">
        <v>10069.200000000001</v>
      </c>
      <c r="D2672" s="27">
        <v>9914.85</v>
      </c>
      <c r="E2672">
        <f t="shared" si="82"/>
        <v>114.30000000000109</v>
      </c>
      <c r="F2672" s="15">
        <f t="shared" si="83"/>
        <v>7.4124056580197476E-3</v>
      </c>
    </row>
    <row r="2673" spans="1:6" x14ac:dyDescent="0.3">
      <c r="A2673" s="19">
        <v>40380</v>
      </c>
      <c r="B2673" s="20">
        <v>10003.5</v>
      </c>
      <c r="C2673" s="20">
        <v>10037.5</v>
      </c>
      <c r="D2673" s="20">
        <v>9940.9500000000007</v>
      </c>
      <c r="E2673">
        <f t="shared" si="82"/>
        <v>34</v>
      </c>
      <c r="F2673" s="15">
        <f t="shared" si="83"/>
        <v>2.9310387581521244E-3</v>
      </c>
    </row>
    <row r="2674" spans="1:6" x14ac:dyDescent="0.3">
      <c r="A2674" s="26">
        <v>40379</v>
      </c>
      <c r="B2674" s="27">
        <v>10081.75</v>
      </c>
      <c r="C2674" s="27">
        <v>10106.85</v>
      </c>
      <c r="D2674" s="27">
        <v>9949.0499999999993</v>
      </c>
      <c r="E2674">
        <f t="shared" si="82"/>
        <v>25.100000000000364</v>
      </c>
      <c r="F2674" s="15">
        <f t="shared" si="83"/>
        <v>5.0790349833531815E-3</v>
      </c>
    </row>
    <row r="2675" spans="1:6" x14ac:dyDescent="0.3">
      <c r="A2675" s="19">
        <v>40378</v>
      </c>
      <c r="B2675" s="20">
        <v>10001.9</v>
      </c>
      <c r="C2675" s="20">
        <v>10078.4</v>
      </c>
      <c r="D2675" s="20">
        <v>9956.65</v>
      </c>
      <c r="E2675">
        <f t="shared" si="82"/>
        <v>76.5</v>
      </c>
      <c r="F2675" s="15">
        <f t="shared" si="83"/>
        <v>7.6095585501392152E-3</v>
      </c>
    </row>
    <row r="2676" spans="1:6" x14ac:dyDescent="0.3">
      <c r="A2676" s="26">
        <v>40375</v>
      </c>
      <c r="B2676" s="27">
        <v>9951.2999999999993</v>
      </c>
      <c r="C2676" s="27">
        <v>10026.25</v>
      </c>
      <c r="D2676" s="27">
        <v>9941.7000000000007</v>
      </c>
      <c r="E2676">
        <f t="shared" si="82"/>
        <v>74.950000000000728</v>
      </c>
      <c r="F2676" s="15">
        <f t="shared" si="83"/>
        <v>5.189495598083761E-3</v>
      </c>
    </row>
    <row r="2677" spans="1:6" x14ac:dyDescent="0.3">
      <c r="A2677" s="19">
        <v>40374</v>
      </c>
      <c r="B2677" s="20">
        <v>9967.25</v>
      </c>
      <c r="C2677" s="20">
        <v>9995.75</v>
      </c>
      <c r="D2677" s="20">
        <v>9885.5499999999993</v>
      </c>
      <c r="E2677">
        <f t="shared" si="82"/>
        <v>28.5</v>
      </c>
      <c r="F2677" s="15">
        <f t="shared" si="83"/>
        <v>4.0688380457588533E-3</v>
      </c>
    </row>
    <row r="2678" spans="1:6" x14ac:dyDescent="0.3">
      <c r="A2678" s="26">
        <v>40373</v>
      </c>
      <c r="B2678" s="27">
        <v>10009</v>
      </c>
      <c r="C2678" s="27">
        <v>10061.950000000001</v>
      </c>
      <c r="D2678" s="27">
        <v>9928.4</v>
      </c>
      <c r="E2678">
        <f t="shared" si="82"/>
        <v>52.950000000000728</v>
      </c>
      <c r="F2678" s="15">
        <f t="shared" si="83"/>
        <v>1.3147422632770796E-2</v>
      </c>
    </row>
    <row r="2679" spans="1:6" x14ac:dyDescent="0.3">
      <c r="A2679" s="19">
        <v>40372</v>
      </c>
      <c r="B2679" s="20">
        <v>9737.65</v>
      </c>
      <c r="C2679" s="20">
        <v>9940.75</v>
      </c>
      <c r="D2679" s="20">
        <v>9737.65</v>
      </c>
      <c r="E2679">
        <f t="shared" si="82"/>
        <v>203.10000000000036</v>
      </c>
      <c r="F2679" s="15">
        <f t="shared" si="83"/>
        <v>1.6499245836710842E-2</v>
      </c>
    </row>
    <row r="2680" spans="1:6" x14ac:dyDescent="0.3">
      <c r="A2680" s="26">
        <v>40371</v>
      </c>
      <c r="B2680" s="27">
        <v>9745.9</v>
      </c>
      <c r="C2680" s="27">
        <v>9864.4</v>
      </c>
      <c r="D2680" s="27">
        <v>9745.9</v>
      </c>
      <c r="E2680">
        <f t="shared" si="82"/>
        <v>118.5</v>
      </c>
      <c r="F2680" s="15">
        <f t="shared" si="83"/>
        <v>1.1875298962211157E-2</v>
      </c>
    </row>
    <row r="2681" spans="1:6" x14ac:dyDescent="0.3">
      <c r="A2681" s="19">
        <v>40368</v>
      </c>
      <c r="B2681" s="20">
        <v>9616.6</v>
      </c>
      <c r="C2681" s="20">
        <v>9726.5</v>
      </c>
      <c r="D2681" s="20">
        <v>9616.6</v>
      </c>
      <c r="E2681">
        <f t="shared" si="82"/>
        <v>109.89999999999964</v>
      </c>
      <c r="F2681" s="15">
        <f t="shared" si="83"/>
        <v>1.0946546597034609E-2</v>
      </c>
    </row>
    <row r="2682" spans="1:6" x14ac:dyDescent="0.3">
      <c r="A2682" s="26">
        <v>40367</v>
      </c>
      <c r="B2682" s="27">
        <v>9516.7000000000007</v>
      </c>
      <c r="C2682" s="27">
        <v>9615.15</v>
      </c>
      <c r="D2682" s="27">
        <v>9516.7000000000007</v>
      </c>
      <c r="E2682">
        <f t="shared" si="82"/>
        <v>98.449999999998909</v>
      </c>
      <c r="F2682" s="15">
        <f t="shared" si="83"/>
        <v>5.1625860649504663E-3</v>
      </c>
    </row>
    <row r="2683" spans="1:6" x14ac:dyDescent="0.3">
      <c r="A2683" s="19">
        <v>40366</v>
      </c>
      <c r="B2683" s="20">
        <v>9534.9500000000007</v>
      </c>
      <c r="C2683" s="20">
        <v>9534.9500000000007</v>
      </c>
      <c r="D2683" s="20">
        <v>9430.5</v>
      </c>
      <c r="E2683">
        <f t="shared" si="82"/>
        <v>0</v>
      </c>
      <c r="F2683" s="15">
        <f t="shared" si="83"/>
        <v>9.3782951846367729E-3</v>
      </c>
    </row>
    <row r="2684" spans="1:6" x14ac:dyDescent="0.3">
      <c r="A2684" s="26">
        <v>40365</v>
      </c>
      <c r="B2684" s="27">
        <v>9388.7000000000007</v>
      </c>
      <c r="C2684" s="27">
        <v>9564.7999999999993</v>
      </c>
      <c r="D2684" s="27">
        <v>9383.25</v>
      </c>
      <c r="E2684">
        <f t="shared" si="82"/>
        <v>176.09999999999854</v>
      </c>
      <c r="F2684" s="15">
        <f t="shared" si="83"/>
        <v>1.3737955856439601E-2</v>
      </c>
    </row>
    <row r="2685" spans="1:6" x14ac:dyDescent="0.3">
      <c r="A2685" s="19">
        <v>40364</v>
      </c>
      <c r="B2685" s="20">
        <v>9335.4500000000007</v>
      </c>
      <c r="C2685" s="20">
        <v>9415.85</v>
      </c>
      <c r="D2685" s="20">
        <v>9312.1</v>
      </c>
      <c r="E2685">
        <f t="shared" si="82"/>
        <v>80.399999999999636</v>
      </c>
      <c r="F2685" s="15">
        <f t="shared" si="83"/>
        <v>6.7869195608525855E-3</v>
      </c>
    </row>
    <row r="2686" spans="1:6" x14ac:dyDescent="0.3">
      <c r="A2686" s="26">
        <v>40361</v>
      </c>
      <c r="B2686" s="27">
        <v>9363.6</v>
      </c>
      <c r="C2686" s="27">
        <v>9410.2999999999993</v>
      </c>
      <c r="D2686" s="27">
        <v>9330.2999999999993</v>
      </c>
      <c r="E2686">
        <f t="shared" si="82"/>
        <v>46.699999999998909</v>
      </c>
      <c r="F2686" s="15">
        <f t="shared" si="83"/>
        <v>2.9535461162595211E-3</v>
      </c>
    </row>
    <row r="2687" spans="1:6" x14ac:dyDescent="0.3">
      <c r="A2687" s="19">
        <v>40360</v>
      </c>
      <c r="B2687" s="20">
        <v>9403.9500000000007</v>
      </c>
      <c r="C2687" s="20">
        <v>9412.7999999999993</v>
      </c>
      <c r="D2687" s="20">
        <v>9303.0499999999993</v>
      </c>
      <c r="E2687">
        <f t="shared" si="82"/>
        <v>8.8499999999985448</v>
      </c>
      <c r="F2687" s="15">
        <f t="shared" si="83"/>
        <v>8.1121575342464978E-3</v>
      </c>
    </row>
    <row r="2688" spans="1:6" x14ac:dyDescent="0.3">
      <c r="A2688" s="26">
        <v>40359</v>
      </c>
      <c r="B2688" s="27">
        <v>9344</v>
      </c>
      <c r="C2688" s="27">
        <v>9486.75</v>
      </c>
      <c r="D2688" s="27">
        <v>9301.4</v>
      </c>
      <c r="E2688">
        <f t="shared" si="82"/>
        <v>142.75</v>
      </c>
      <c r="F2688" s="15">
        <f t="shared" si="83"/>
        <v>7.5028513463084928E-3</v>
      </c>
    </row>
    <row r="2689" spans="1:6" x14ac:dyDescent="0.3">
      <c r="A2689" s="19">
        <v>40358</v>
      </c>
      <c r="B2689" s="20">
        <v>9513.0499999999993</v>
      </c>
      <c r="C2689" s="20">
        <v>9513.0499999999993</v>
      </c>
      <c r="D2689" s="20">
        <v>9348.4</v>
      </c>
      <c r="E2689">
        <f t="shared" si="82"/>
        <v>0</v>
      </c>
      <c r="F2689" s="15">
        <f t="shared" si="83"/>
        <v>5.0655132665686315E-3</v>
      </c>
    </row>
    <row r="2690" spans="1:6" x14ac:dyDescent="0.3">
      <c r="A2690" s="26">
        <v>40357</v>
      </c>
      <c r="B2690" s="27">
        <v>9456.1</v>
      </c>
      <c r="C2690" s="27">
        <v>9551.9</v>
      </c>
      <c r="D2690" s="27">
        <v>9436.75</v>
      </c>
      <c r="E2690">
        <f t="shared" ref="E2690:E2753" si="84">C2690-B2690</f>
        <v>95.799999999999272</v>
      </c>
      <c r="F2690" s="15">
        <f t="shared" si="83"/>
        <v>4.9752794050437945E-3</v>
      </c>
    </row>
    <row r="2691" spans="1:6" x14ac:dyDescent="0.3">
      <c r="A2691" s="19">
        <v>40354</v>
      </c>
      <c r="B2691" s="20">
        <v>9627.6</v>
      </c>
      <c r="C2691" s="20">
        <v>9627.6</v>
      </c>
      <c r="D2691" s="20">
        <v>9429.7000000000007</v>
      </c>
      <c r="E2691">
        <f t="shared" si="84"/>
        <v>0</v>
      </c>
      <c r="F2691" s="15">
        <f t="shared" ref="F2691:F2754" si="85">((SUM(E2691:E2692)/2)/B2692)</f>
        <v>1.2671398695773299E-3</v>
      </c>
    </row>
    <row r="2692" spans="1:6" x14ac:dyDescent="0.3">
      <c r="A2692" s="26">
        <v>40353</v>
      </c>
      <c r="B2692" s="27">
        <v>9706.9</v>
      </c>
      <c r="C2692" s="27">
        <v>9731.5</v>
      </c>
      <c r="D2692" s="27">
        <v>9617.7000000000007</v>
      </c>
      <c r="E2692">
        <f t="shared" si="84"/>
        <v>24.600000000000364</v>
      </c>
      <c r="F2692" s="15">
        <f t="shared" si="85"/>
        <v>7.5861889792419009E-3</v>
      </c>
    </row>
    <row r="2693" spans="1:6" x14ac:dyDescent="0.3">
      <c r="A2693" s="19">
        <v>40352</v>
      </c>
      <c r="B2693" s="20">
        <v>9622.75</v>
      </c>
      <c r="C2693" s="20">
        <v>9744.15</v>
      </c>
      <c r="D2693" s="20">
        <v>9622.1</v>
      </c>
      <c r="E2693">
        <f t="shared" si="84"/>
        <v>121.39999999999964</v>
      </c>
      <c r="F2693" s="15">
        <f t="shared" si="85"/>
        <v>7.4416909246795499E-3</v>
      </c>
    </row>
    <row r="2694" spans="1:6" x14ac:dyDescent="0.3">
      <c r="A2694" s="26">
        <v>40351</v>
      </c>
      <c r="B2694" s="27">
        <v>9739.0499999999993</v>
      </c>
      <c r="C2694" s="27">
        <v>9762.6</v>
      </c>
      <c r="D2694" s="27">
        <v>9665.2999999999993</v>
      </c>
      <c r="E2694">
        <f t="shared" si="84"/>
        <v>23.550000000001091</v>
      </c>
      <c r="F2694" s="15">
        <f t="shared" si="85"/>
        <v>9.8842765727583052E-3</v>
      </c>
    </row>
    <row r="2695" spans="1:6" x14ac:dyDescent="0.3">
      <c r="A2695" s="19">
        <v>40350</v>
      </c>
      <c r="B2695" s="20">
        <v>9626.4</v>
      </c>
      <c r="C2695" s="20">
        <v>9793.15</v>
      </c>
      <c r="D2695" s="20">
        <v>9626.4</v>
      </c>
      <c r="E2695">
        <f t="shared" si="84"/>
        <v>166.75</v>
      </c>
      <c r="F2695" s="15">
        <f t="shared" si="85"/>
        <v>9.2493255700104443E-3</v>
      </c>
    </row>
    <row r="2696" spans="1:6" x14ac:dyDescent="0.3">
      <c r="A2696" s="26">
        <v>40347</v>
      </c>
      <c r="B2696" s="27">
        <v>9600.7000000000007</v>
      </c>
      <c r="C2696" s="27">
        <v>9611.5499999999993</v>
      </c>
      <c r="D2696" s="27">
        <v>9544.2999999999993</v>
      </c>
      <c r="E2696">
        <f t="shared" si="84"/>
        <v>10.849999999998545</v>
      </c>
      <c r="F2696" s="15">
        <f t="shared" si="85"/>
        <v>3.3757872054011075E-3</v>
      </c>
    </row>
    <row r="2697" spans="1:6" x14ac:dyDescent="0.3">
      <c r="A2697" s="19">
        <v>40346</v>
      </c>
      <c r="B2697" s="20">
        <v>9582.9500000000007</v>
      </c>
      <c r="C2697" s="20">
        <v>9636.7999999999993</v>
      </c>
      <c r="D2697" s="20">
        <v>9446.2999999999993</v>
      </c>
      <c r="E2697">
        <f t="shared" si="84"/>
        <v>53.849999999998545</v>
      </c>
      <c r="F2697" s="15">
        <f t="shared" si="85"/>
        <v>2.7960517775827026E-3</v>
      </c>
    </row>
    <row r="2698" spans="1:6" x14ac:dyDescent="0.3">
      <c r="A2698" s="26">
        <v>40345</v>
      </c>
      <c r="B2698" s="27">
        <v>9629.65</v>
      </c>
      <c r="C2698" s="27">
        <v>9629.65</v>
      </c>
      <c r="D2698" s="27">
        <v>9527.4</v>
      </c>
      <c r="E2698">
        <f t="shared" si="84"/>
        <v>0</v>
      </c>
      <c r="F2698" s="15">
        <f t="shared" si="85"/>
        <v>2.1732511627418471E-3</v>
      </c>
    </row>
    <row r="2699" spans="1:6" x14ac:dyDescent="0.3">
      <c r="A2699" s="19">
        <v>40344</v>
      </c>
      <c r="B2699" s="20">
        <v>9524.9</v>
      </c>
      <c r="C2699" s="20">
        <v>9566.2999999999993</v>
      </c>
      <c r="D2699" s="20">
        <v>9422.9500000000007</v>
      </c>
      <c r="E2699">
        <f t="shared" si="84"/>
        <v>41.399999999999636</v>
      </c>
      <c r="F2699" s="15">
        <f t="shared" si="85"/>
        <v>4.9992892005875367E-3</v>
      </c>
    </row>
    <row r="2700" spans="1:6" x14ac:dyDescent="0.3">
      <c r="A2700" s="26">
        <v>40343</v>
      </c>
      <c r="B2700" s="27">
        <v>9496.35</v>
      </c>
      <c r="C2700" s="27">
        <v>9549.9</v>
      </c>
      <c r="D2700" s="27">
        <v>9468.75</v>
      </c>
      <c r="E2700">
        <f t="shared" si="84"/>
        <v>53.549999999999272</v>
      </c>
      <c r="F2700" s="15">
        <f t="shared" si="85"/>
        <v>4.6532716078842157E-3</v>
      </c>
    </row>
    <row r="2701" spans="1:6" x14ac:dyDescent="0.3">
      <c r="A2701" s="19">
        <v>40340</v>
      </c>
      <c r="B2701" s="20">
        <v>9428.85</v>
      </c>
      <c r="C2701" s="20">
        <v>9463.0499999999993</v>
      </c>
      <c r="D2701" s="20">
        <v>9386.7000000000007</v>
      </c>
      <c r="E2701">
        <f t="shared" si="84"/>
        <v>34.199999999998909</v>
      </c>
      <c r="F2701" s="15">
        <f t="shared" si="85"/>
        <v>9.1026744859777856E-3</v>
      </c>
    </row>
    <row r="2702" spans="1:6" x14ac:dyDescent="0.3">
      <c r="A2702" s="26">
        <v>40339</v>
      </c>
      <c r="B2702" s="27">
        <v>9233.5499999999993</v>
      </c>
      <c r="C2702" s="27">
        <v>9367.4500000000007</v>
      </c>
      <c r="D2702" s="27">
        <v>9215.35</v>
      </c>
      <c r="E2702">
        <f t="shared" si="84"/>
        <v>133.90000000000146</v>
      </c>
      <c r="F2702" s="15">
        <f t="shared" si="85"/>
        <v>1.5186115551495835E-2</v>
      </c>
    </row>
    <row r="2703" spans="1:6" x14ac:dyDescent="0.3">
      <c r="A2703" s="19">
        <v>40338</v>
      </c>
      <c r="B2703" s="20">
        <v>9195.9</v>
      </c>
      <c r="C2703" s="20">
        <v>9341.2999999999993</v>
      </c>
      <c r="D2703" s="20">
        <v>9182.4500000000007</v>
      </c>
      <c r="E2703">
        <f t="shared" si="84"/>
        <v>145.39999999999964</v>
      </c>
      <c r="F2703" s="15">
        <f t="shared" si="85"/>
        <v>1.2982644961657474E-2</v>
      </c>
    </row>
    <row r="2704" spans="1:6" x14ac:dyDescent="0.3">
      <c r="A2704" s="26">
        <v>40337</v>
      </c>
      <c r="B2704" s="27">
        <v>9291.25</v>
      </c>
      <c r="C2704" s="27">
        <v>9387.1</v>
      </c>
      <c r="D2704" s="27">
        <v>9143.5</v>
      </c>
      <c r="E2704">
        <f t="shared" si="84"/>
        <v>95.850000000000364</v>
      </c>
      <c r="F2704" s="15">
        <f t="shared" si="85"/>
        <v>1.0963152529874901E-2</v>
      </c>
    </row>
    <row r="2705" spans="1:6" x14ac:dyDescent="0.3">
      <c r="A2705" s="19">
        <v>40336</v>
      </c>
      <c r="B2705" s="20">
        <v>9221.7999999999993</v>
      </c>
      <c r="C2705" s="20">
        <v>9328.15</v>
      </c>
      <c r="D2705" s="20">
        <v>9192.7000000000007</v>
      </c>
      <c r="E2705">
        <f t="shared" si="84"/>
        <v>106.35000000000036</v>
      </c>
      <c r="F2705" s="15">
        <f t="shared" si="85"/>
        <v>1.0342663887352801E-2</v>
      </c>
    </row>
    <row r="2706" spans="1:6" x14ac:dyDescent="0.3">
      <c r="A2706" s="26">
        <v>40333</v>
      </c>
      <c r="B2706" s="27">
        <v>9402.7999999999993</v>
      </c>
      <c r="C2706" s="27">
        <v>9490.9500000000007</v>
      </c>
      <c r="D2706" s="27">
        <v>9363.2999999999993</v>
      </c>
      <c r="E2706">
        <f t="shared" si="84"/>
        <v>88.150000000001455</v>
      </c>
      <c r="F2706" s="15">
        <f t="shared" si="85"/>
        <v>1.0866113763205985E-2</v>
      </c>
    </row>
    <row r="2707" spans="1:6" x14ac:dyDescent="0.3">
      <c r="A2707" s="19">
        <v>40332</v>
      </c>
      <c r="B2707" s="20">
        <v>9290.35</v>
      </c>
      <c r="C2707" s="20">
        <v>9404.1</v>
      </c>
      <c r="D2707" s="20">
        <v>9288.5</v>
      </c>
      <c r="E2707">
        <f t="shared" si="84"/>
        <v>113.75</v>
      </c>
      <c r="F2707" s="15">
        <f t="shared" si="85"/>
        <v>9.2699188677496016E-3</v>
      </c>
    </row>
    <row r="2708" spans="1:6" x14ac:dyDescent="0.3">
      <c r="A2708" s="26">
        <v>40331</v>
      </c>
      <c r="B2708" s="27">
        <v>9164.0499999999993</v>
      </c>
      <c r="C2708" s="27">
        <v>9220.2000000000007</v>
      </c>
      <c r="D2708" s="27">
        <v>9083.65</v>
      </c>
      <c r="E2708">
        <f t="shared" si="84"/>
        <v>56.150000000001455</v>
      </c>
      <c r="F2708" s="15">
        <f t="shared" si="85"/>
        <v>3.1397847157852068E-3</v>
      </c>
    </row>
    <row r="2709" spans="1:6" x14ac:dyDescent="0.3">
      <c r="A2709" s="19">
        <v>40330</v>
      </c>
      <c r="B2709" s="20">
        <v>9331.85</v>
      </c>
      <c r="C2709" s="20">
        <v>9334.2999999999993</v>
      </c>
      <c r="D2709" s="20">
        <v>9093.15</v>
      </c>
      <c r="E2709">
        <f t="shared" si="84"/>
        <v>2.4499999999989086</v>
      </c>
      <c r="F2709" s="15">
        <f t="shared" si="85"/>
        <v>4.416719054757586E-3</v>
      </c>
    </row>
    <row r="2710" spans="1:6" x14ac:dyDescent="0.3">
      <c r="A2710" s="26">
        <v>40329</v>
      </c>
      <c r="B2710" s="27">
        <v>9305.5499999999993</v>
      </c>
      <c r="C2710" s="27">
        <v>9385.2999999999993</v>
      </c>
      <c r="D2710" s="27">
        <v>9257.65</v>
      </c>
      <c r="E2710">
        <f t="shared" si="84"/>
        <v>79.75</v>
      </c>
      <c r="F2710" s="15">
        <f t="shared" si="85"/>
        <v>9.5709108922619641E-3</v>
      </c>
    </row>
    <row r="2711" spans="1:6" x14ac:dyDescent="0.3">
      <c r="A2711" s="19">
        <v>40326</v>
      </c>
      <c r="B2711" s="20">
        <v>9285.9500000000007</v>
      </c>
      <c r="C2711" s="20">
        <v>9383.9500000000007</v>
      </c>
      <c r="D2711" s="20">
        <v>9215.6</v>
      </c>
      <c r="E2711">
        <f t="shared" si="84"/>
        <v>98</v>
      </c>
      <c r="F2711" s="15">
        <f t="shared" si="85"/>
        <v>2.1252206543581339E-2</v>
      </c>
    </row>
    <row r="2712" spans="1:6" x14ac:dyDescent="0.3">
      <c r="A2712" s="26">
        <v>40325</v>
      </c>
      <c r="B2712" s="27">
        <v>9007.2999999999993</v>
      </c>
      <c r="C2712" s="27">
        <v>9292.15</v>
      </c>
      <c r="D2712" s="27">
        <v>8954.35</v>
      </c>
      <c r="E2712">
        <f t="shared" si="84"/>
        <v>284.85000000000036</v>
      </c>
      <c r="F2712" s="15">
        <f t="shared" si="85"/>
        <v>2.3065960455147361E-2</v>
      </c>
    </row>
    <row r="2713" spans="1:6" x14ac:dyDescent="0.3">
      <c r="A2713" s="19">
        <v>40324</v>
      </c>
      <c r="B2713" s="20">
        <v>8911.4</v>
      </c>
      <c r="C2713" s="20">
        <v>9037.65</v>
      </c>
      <c r="D2713" s="20">
        <v>8911.4</v>
      </c>
      <c r="E2713">
        <f t="shared" si="84"/>
        <v>126.25</v>
      </c>
      <c r="F2713" s="15">
        <f t="shared" si="85"/>
        <v>6.9955450152932308E-3</v>
      </c>
    </row>
    <row r="2714" spans="1:6" x14ac:dyDescent="0.3">
      <c r="A2714" s="26">
        <v>40323</v>
      </c>
      <c r="B2714" s="27">
        <v>9023.6</v>
      </c>
      <c r="C2714" s="27">
        <v>9023.6</v>
      </c>
      <c r="D2714" s="27">
        <v>8806.65</v>
      </c>
      <c r="E2714">
        <f t="shared" si="84"/>
        <v>0</v>
      </c>
      <c r="F2714" s="15">
        <f t="shared" si="85"/>
        <v>0</v>
      </c>
    </row>
    <row r="2715" spans="1:6" x14ac:dyDescent="0.3">
      <c r="A2715" s="19">
        <v>40322</v>
      </c>
      <c r="B2715" s="20">
        <v>9524.5</v>
      </c>
      <c r="C2715" s="20">
        <v>9524.5</v>
      </c>
      <c r="D2715" s="20">
        <v>9044.5499999999993</v>
      </c>
      <c r="E2715">
        <f t="shared" si="84"/>
        <v>0</v>
      </c>
      <c r="F2715" s="15">
        <f t="shared" si="85"/>
        <v>1.2894342880246721E-3</v>
      </c>
    </row>
    <row r="2716" spans="1:6" x14ac:dyDescent="0.3">
      <c r="A2716" s="26">
        <v>40319</v>
      </c>
      <c r="B2716" s="27">
        <v>9151.2999999999993</v>
      </c>
      <c r="C2716" s="27">
        <v>9174.9</v>
      </c>
      <c r="D2716" s="27">
        <v>8969.2000000000007</v>
      </c>
      <c r="E2716">
        <f t="shared" si="84"/>
        <v>23.600000000000364</v>
      </c>
      <c r="F2716" s="15">
        <f t="shared" si="85"/>
        <v>3.6515969288577602E-3</v>
      </c>
    </row>
    <row r="2717" spans="1:6" x14ac:dyDescent="0.3">
      <c r="A2717" s="19">
        <v>40318</v>
      </c>
      <c r="B2717" s="20">
        <v>9208.2999999999993</v>
      </c>
      <c r="C2717" s="20">
        <v>9251.9500000000007</v>
      </c>
      <c r="D2717" s="20">
        <v>9108.2000000000007</v>
      </c>
      <c r="E2717">
        <f t="shared" si="84"/>
        <v>43.650000000001455</v>
      </c>
      <c r="F2717" s="15">
        <f t="shared" si="85"/>
        <v>2.3196615898052574E-3</v>
      </c>
    </row>
    <row r="2718" spans="1:6" x14ac:dyDescent="0.3">
      <c r="A2718" s="26">
        <v>40317</v>
      </c>
      <c r="B2718" s="27">
        <v>9408.7000000000007</v>
      </c>
      <c r="C2718" s="27">
        <v>9408.7000000000007</v>
      </c>
      <c r="D2718" s="27">
        <v>9075</v>
      </c>
      <c r="E2718">
        <f t="shared" si="84"/>
        <v>0</v>
      </c>
      <c r="F2718" s="15">
        <f t="shared" si="85"/>
        <v>2.6202065709949769E-3</v>
      </c>
    </row>
    <row r="2719" spans="1:6" x14ac:dyDescent="0.3">
      <c r="A2719" s="19">
        <v>40316</v>
      </c>
      <c r="B2719" s="20">
        <v>9522.15</v>
      </c>
      <c r="C2719" s="20">
        <v>9572.0499999999993</v>
      </c>
      <c r="D2719" s="20">
        <v>9430.7000000000007</v>
      </c>
      <c r="E2719">
        <f t="shared" si="84"/>
        <v>49.899999999999636</v>
      </c>
      <c r="F2719" s="15">
        <f t="shared" si="85"/>
        <v>6.0936075105293185E-3</v>
      </c>
    </row>
    <row r="2720" spans="1:6" x14ac:dyDescent="0.3">
      <c r="A2720" s="26">
        <v>40315</v>
      </c>
      <c r="B2720" s="27">
        <v>9485.35</v>
      </c>
      <c r="C2720" s="27">
        <v>9551.0499999999993</v>
      </c>
      <c r="D2720" s="27">
        <v>9303.75</v>
      </c>
      <c r="E2720">
        <f t="shared" si="84"/>
        <v>65.699999999998909</v>
      </c>
      <c r="F2720" s="15">
        <f t="shared" si="85"/>
        <v>4.6055975724341334E-3</v>
      </c>
    </row>
    <row r="2721" spans="1:6" x14ac:dyDescent="0.3">
      <c r="A2721" s="19">
        <v>40312</v>
      </c>
      <c r="B2721" s="20">
        <v>9738.15</v>
      </c>
      <c r="C2721" s="20">
        <v>9762.15</v>
      </c>
      <c r="D2721" s="20">
        <v>9548.2000000000007</v>
      </c>
      <c r="E2721">
        <f t="shared" si="84"/>
        <v>24</v>
      </c>
      <c r="F2721" s="15">
        <f t="shared" si="85"/>
        <v>4.3265718941394062E-3</v>
      </c>
    </row>
    <row r="2722" spans="1:6" x14ac:dyDescent="0.3">
      <c r="A2722" s="26">
        <v>40311</v>
      </c>
      <c r="B2722" s="27">
        <v>9788.35</v>
      </c>
      <c r="C2722" s="27">
        <v>9849.0499999999993</v>
      </c>
      <c r="D2722" s="27">
        <v>9748.85</v>
      </c>
      <c r="E2722">
        <f t="shared" si="84"/>
        <v>60.699999999998909</v>
      </c>
      <c r="F2722" s="15">
        <f t="shared" si="85"/>
        <v>8.3369637374491757E-3</v>
      </c>
    </row>
    <row r="2723" spans="1:6" x14ac:dyDescent="0.3">
      <c r="A2723" s="19">
        <v>40310</v>
      </c>
      <c r="B2723" s="20">
        <v>9640.7999999999993</v>
      </c>
      <c r="C2723" s="20">
        <v>9740.85</v>
      </c>
      <c r="D2723" s="20">
        <v>9587.1</v>
      </c>
      <c r="E2723">
        <f t="shared" si="84"/>
        <v>100.05000000000109</v>
      </c>
      <c r="F2723" s="15">
        <f t="shared" si="85"/>
        <v>7.7789367151354727E-3</v>
      </c>
    </row>
    <row r="2724" spans="1:6" x14ac:dyDescent="0.3">
      <c r="A2724" s="26">
        <v>40309</v>
      </c>
      <c r="B2724" s="27">
        <v>9683.2000000000007</v>
      </c>
      <c r="C2724" s="27">
        <v>9733.7999999999993</v>
      </c>
      <c r="D2724" s="27">
        <v>9593.5499999999993</v>
      </c>
      <c r="E2724">
        <f t="shared" si="84"/>
        <v>50.599999999998545</v>
      </c>
      <c r="F2724" s="15">
        <f t="shared" si="85"/>
        <v>1.6747173416847932E-2</v>
      </c>
    </row>
    <row r="2725" spans="1:6" x14ac:dyDescent="0.3">
      <c r="A2725" s="19">
        <v>40308</v>
      </c>
      <c r="B2725" s="20">
        <v>9419.5</v>
      </c>
      <c r="C2725" s="20">
        <v>9684.4</v>
      </c>
      <c r="D2725" s="20">
        <v>9402.0499999999993</v>
      </c>
      <c r="E2725">
        <f t="shared" si="84"/>
        <v>264.89999999999964</v>
      </c>
      <c r="F2725" s="15">
        <f t="shared" si="85"/>
        <v>1.4973505964473026E-2</v>
      </c>
    </row>
    <row r="2726" spans="1:6" x14ac:dyDescent="0.3">
      <c r="A2726" s="26">
        <v>40305</v>
      </c>
      <c r="B2726" s="27">
        <v>9426.65</v>
      </c>
      <c r="C2726" s="27">
        <v>9444.0499999999993</v>
      </c>
      <c r="D2726" s="27">
        <v>9239.7999999999993</v>
      </c>
      <c r="E2726">
        <f t="shared" si="84"/>
        <v>17.399999999999636</v>
      </c>
      <c r="F2726" s="15">
        <f t="shared" si="85"/>
        <v>2.9200581925882666E-3</v>
      </c>
    </row>
    <row r="2727" spans="1:6" x14ac:dyDescent="0.3">
      <c r="A2727" s="19">
        <v>40304</v>
      </c>
      <c r="B2727" s="20">
        <v>9588.85</v>
      </c>
      <c r="C2727" s="20">
        <v>9627.4500000000007</v>
      </c>
      <c r="D2727" s="20">
        <v>9449.75</v>
      </c>
      <c r="E2727">
        <f t="shared" si="84"/>
        <v>38.600000000000364</v>
      </c>
      <c r="F2727" s="15">
        <f t="shared" si="85"/>
        <v>9.866456689584505E-3</v>
      </c>
    </row>
    <row r="2728" spans="1:6" x14ac:dyDescent="0.3">
      <c r="A2728" s="26">
        <v>40303</v>
      </c>
      <c r="B2728" s="27">
        <v>9461.35</v>
      </c>
      <c r="C2728" s="27">
        <v>9609.4500000000007</v>
      </c>
      <c r="D2728" s="27">
        <v>9454.75</v>
      </c>
      <c r="E2728">
        <f t="shared" si="84"/>
        <v>148.10000000000036</v>
      </c>
      <c r="F2728" s="15">
        <f t="shared" si="85"/>
        <v>8.618055131104493E-3</v>
      </c>
    </row>
    <row r="2729" spans="1:6" x14ac:dyDescent="0.3">
      <c r="A2729" s="19">
        <v>40302</v>
      </c>
      <c r="B2729" s="20">
        <v>9816.6</v>
      </c>
      <c r="C2729" s="20">
        <v>9837.7000000000007</v>
      </c>
      <c r="D2729" s="20">
        <v>9607.4500000000007</v>
      </c>
      <c r="E2729">
        <f t="shared" si="84"/>
        <v>21.100000000000364</v>
      </c>
      <c r="F2729" s="15">
        <f t="shared" si="85"/>
        <v>3.830509511285168E-3</v>
      </c>
    </row>
    <row r="2730" spans="1:6" x14ac:dyDescent="0.3">
      <c r="A2730" s="26">
        <v>40301</v>
      </c>
      <c r="B2730" s="27">
        <v>9809.4</v>
      </c>
      <c r="C2730" s="27">
        <v>9863.4500000000007</v>
      </c>
      <c r="D2730" s="27">
        <v>9741.5</v>
      </c>
      <c r="E2730">
        <f t="shared" si="84"/>
        <v>54.050000000001091</v>
      </c>
      <c r="F2730" s="15">
        <f t="shared" si="85"/>
        <v>8.5530205721043636E-3</v>
      </c>
    </row>
    <row r="2731" spans="1:6" x14ac:dyDescent="0.3">
      <c r="A2731" s="19">
        <v>40298</v>
      </c>
      <c r="B2731" s="20">
        <v>9809.4</v>
      </c>
      <c r="C2731" s="20">
        <v>9923.15</v>
      </c>
      <c r="D2731" s="20">
        <v>9809.4</v>
      </c>
      <c r="E2731">
        <f t="shared" si="84"/>
        <v>113.75</v>
      </c>
      <c r="F2731" s="15">
        <f t="shared" si="85"/>
        <v>1.4669622692331543E-2</v>
      </c>
    </row>
    <row r="2732" spans="1:6" x14ac:dyDescent="0.3">
      <c r="A2732" s="26">
        <v>40297</v>
      </c>
      <c r="B2732" s="27">
        <v>9652.6</v>
      </c>
      <c r="C2732" s="27">
        <v>9822.0499999999993</v>
      </c>
      <c r="D2732" s="27">
        <v>9652.6</v>
      </c>
      <c r="E2732">
        <f t="shared" si="84"/>
        <v>169.44999999999891</v>
      </c>
      <c r="F2732" s="15">
        <f t="shared" si="85"/>
        <v>1.3626192194468471E-2</v>
      </c>
    </row>
    <row r="2733" spans="1:6" x14ac:dyDescent="0.3">
      <c r="A2733" s="19">
        <v>40296</v>
      </c>
      <c r="B2733" s="20">
        <v>9630.35</v>
      </c>
      <c r="C2733" s="20">
        <v>9723.35</v>
      </c>
      <c r="D2733" s="20">
        <v>9603.5</v>
      </c>
      <c r="E2733">
        <f t="shared" si="84"/>
        <v>93</v>
      </c>
      <c r="F2733" s="15">
        <f t="shared" si="85"/>
        <v>4.7318611987381704E-3</v>
      </c>
    </row>
    <row r="2734" spans="1:6" x14ac:dyDescent="0.3">
      <c r="A2734" s="26">
        <v>40295</v>
      </c>
      <c r="B2734" s="27">
        <v>9827</v>
      </c>
      <c r="C2734" s="27">
        <v>9827</v>
      </c>
      <c r="D2734" s="27">
        <v>9744.7000000000007</v>
      </c>
      <c r="E2734">
        <f t="shared" si="84"/>
        <v>0</v>
      </c>
      <c r="F2734" s="15">
        <f t="shared" si="85"/>
        <v>1.4988676345695725E-3</v>
      </c>
    </row>
    <row r="2735" spans="1:6" x14ac:dyDescent="0.3">
      <c r="A2735" s="19">
        <v>40294</v>
      </c>
      <c r="B2735" s="20">
        <v>9890.7999999999993</v>
      </c>
      <c r="C2735" s="20">
        <v>9920.4500000000007</v>
      </c>
      <c r="D2735" s="20">
        <v>9824.75</v>
      </c>
      <c r="E2735">
        <f t="shared" si="84"/>
        <v>29.650000000001455</v>
      </c>
      <c r="F2735" s="15">
        <f t="shared" si="85"/>
        <v>1.0434417780724559E-2</v>
      </c>
    </row>
    <row r="2736" spans="1:6" x14ac:dyDescent="0.3">
      <c r="A2736" s="26">
        <v>40291</v>
      </c>
      <c r="B2736" s="27">
        <v>9653.15</v>
      </c>
      <c r="C2736" s="27">
        <v>9824.9500000000007</v>
      </c>
      <c r="D2736" s="27">
        <v>9653.15</v>
      </c>
      <c r="E2736">
        <f t="shared" si="84"/>
        <v>171.80000000000109</v>
      </c>
      <c r="F2736" s="15">
        <f t="shared" si="85"/>
        <v>1.9763374431642493E-2</v>
      </c>
    </row>
    <row r="2737" spans="1:6" x14ac:dyDescent="0.3">
      <c r="A2737" s="19">
        <v>40290</v>
      </c>
      <c r="B2737" s="20">
        <v>9534.0499999999993</v>
      </c>
      <c r="C2737" s="20">
        <v>9739.1</v>
      </c>
      <c r="D2737" s="20">
        <v>9500.15</v>
      </c>
      <c r="E2737">
        <f t="shared" si="84"/>
        <v>205.05000000000109</v>
      </c>
      <c r="F2737" s="15">
        <f t="shared" si="85"/>
        <v>1.595952348292199E-2</v>
      </c>
    </row>
    <row r="2738" spans="1:6" x14ac:dyDescent="0.3">
      <c r="A2738" s="26">
        <v>40289</v>
      </c>
      <c r="B2738" s="27">
        <v>9477.1</v>
      </c>
      <c r="C2738" s="27">
        <v>9574.5499999999993</v>
      </c>
      <c r="D2738" s="27">
        <v>9477.1</v>
      </c>
      <c r="E2738">
        <f t="shared" si="84"/>
        <v>97.449999999998909</v>
      </c>
      <c r="F2738" s="15">
        <f t="shared" si="85"/>
        <v>1.5285225802642103E-2</v>
      </c>
    </row>
    <row r="2739" spans="1:6" x14ac:dyDescent="0.3">
      <c r="A2739" s="19">
        <v>40288</v>
      </c>
      <c r="B2739" s="20">
        <v>9314.5499999999993</v>
      </c>
      <c r="C2739" s="20">
        <v>9501.85</v>
      </c>
      <c r="D2739" s="20">
        <v>9314.5499999999993</v>
      </c>
      <c r="E2739">
        <f t="shared" si="84"/>
        <v>187.30000000000109</v>
      </c>
      <c r="F2739" s="15">
        <f t="shared" si="85"/>
        <v>1.458401850364196E-2</v>
      </c>
    </row>
    <row r="2740" spans="1:6" x14ac:dyDescent="0.3">
      <c r="A2740" s="26">
        <v>40287</v>
      </c>
      <c r="B2740" s="27">
        <v>9273.85</v>
      </c>
      <c r="C2740" s="27">
        <v>9357.0499999999993</v>
      </c>
      <c r="D2740" s="27">
        <v>9206</v>
      </c>
      <c r="E2740">
        <f t="shared" si="84"/>
        <v>83.199999999998909</v>
      </c>
      <c r="F2740" s="15">
        <f t="shared" si="85"/>
        <v>7.9102241720613413E-3</v>
      </c>
    </row>
    <row r="2741" spans="1:6" x14ac:dyDescent="0.3">
      <c r="A2741" s="19">
        <v>40284</v>
      </c>
      <c r="B2741" s="20">
        <v>9345.5</v>
      </c>
      <c r="C2741" s="20">
        <v>9410.15</v>
      </c>
      <c r="D2741" s="20">
        <v>9266.15</v>
      </c>
      <c r="E2741">
        <f t="shared" si="84"/>
        <v>64.649999999999636</v>
      </c>
      <c r="F2741" s="15">
        <f t="shared" si="85"/>
        <v>7.2777216468804867E-3</v>
      </c>
    </row>
    <row r="2742" spans="1:6" x14ac:dyDescent="0.3">
      <c r="A2742" s="26">
        <v>40283</v>
      </c>
      <c r="B2742" s="27">
        <v>9501.6</v>
      </c>
      <c r="C2742" s="27">
        <v>9575.25</v>
      </c>
      <c r="D2742" s="27">
        <v>9330.7999999999993</v>
      </c>
      <c r="E2742">
        <f t="shared" si="84"/>
        <v>73.649999999999636</v>
      </c>
      <c r="F2742" s="15">
        <f t="shared" si="85"/>
        <v>3.865635830445253E-3</v>
      </c>
    </row>
    <row r="2743" spans="1:6" x14ac:dyDescent="0.3">
      <c r="A2743" s="19">
        <v>40281</v>
      </c>
      <c r="B2743" s="20">
        <v>9565.0499999999993</v>
      </c>
      <c r="C2743" s="20">
        <v>9565.35</v>
      </c>
      <c r="D2743" s="20">
        <v>9453.5499999999993</v>
      </c>
      <c r="E2743">
        <f t="shared" si="84"/>
        <v>0.30000000000109139</v>
      </c>
      <c r="F2743" s="15">
        <f t="shared" si="85"/>
        <v>3.3639713493147848E-4</v>
      </c>
    </row>
    <row r="2744" spans="1:6" x14ac:dyDescent="0.3">
      <c r="A2744" s="26">
        <v>40280</v>
      </c>
      <c r="B2744" s="27">
        <v>9661.2000000000007</v>
      </c>
      <c r="C2744" s="27">
        <v>9667.4</v>
      </c>
      <c r="D2744" s="27">
        <v>9547.6</v>
      </c>
      <c r="E2744">
        <f t="shared" si="84"/>
        <v>6.1999999999989086</v>
      </c>
      <c r="F2744" s="15">
        <f t="shared" si="85"/>
        <v>8.096561123925294E-3</v>
      </c>
    </row>
    <row r="2745" spans="1:6" x14ac:dyDescent="0.3">
      <c r="A2745" s="19">
        <v>40277</v>
      </c>
      <c r="B2745" s="20">
        <v>9538</v>
      </c>
      <c r="C2745" s="20">
        <v>9686.25</v>
      </c>
      <c r="D2745" s="20">
        <v>9538</v>
      </c>
      <c r="E2745">
        <f t="shared" si="84"/>
        <v>148.25</v>
      </c>
      <c r="F2745" s="15">
        <f t="shared" si="85"/>
        <v>7.6601527380201926E-3</v>
      </c>
    </row>
    <row r="2746" spans="1:6" x14ac:dyDescent="0.3">
      <c r="A2746" s="26">
        <v>40276</v>
      </c>
      <c r="B2746" s="27">
        <v>9676.7000000000007</v>
      </c>
      <c r="C2746" s="27">
        <v>9676.7000000000007</v>
      </c>
      <c r="D2746" s="27">
        <v>9492.2999999999993</v>
      </c>
      <c r="E2746">
        <f t="shared" si="84"/>
        <v>0</v>
      </c>
      <c r="F2746" s="15">
        <f t="shared" si="85"/>
        <v>7.5164902592425868E-4</v>
      </c>
    </row>
    <row r="2747" spans="1:6" x14ac:dyDescent="0.3">
      <c r="A2747" s="19">
        <v>40275</v>
      </c>
      <c r="B2747" s="20">
        <v>9778.5</v>
      </c>
      <c r="C2747" s="20">
        <v>9793.2000000000007</v>
      </c>
      <c r="D2747" s="20">
        <v>9639.85</v>
      </c>
      <c r="E2747">
        <f t="shared" si="84"/>
        <v>14.700000000000728</v>
      </c>
      <c r="F2747" s="15">
        <f t="shared" si="85"/>
        <v>2.799868483241888E-3</v>
      </c>
    </row>
    <row r="2748" spans="1:6" x14ac:dyDescent="0.3">
      <c r="A2748" s="26">
        <v>40274</v>
      </c>
      <c r="B2748" s="27">
        <v>9732.6</v>
      </c>
      <c r="C2748" s="27">
        <v>9772.4</v>
      </c>
      <c r="D2748" s="27">
        <v>9674.1</v>
      </c>
      <c r="E2748">
        <f t="shared" si="84"/>
        <v>39.799999999999272</v>
      </c>
      <c r="F2748" s="15">
        <f t="shared" si="85"/>
        <v>8.0861620567985598E-3</v>
      </c>
    </row>
    <row r="2749" spans="1:6" x14ac:dyDescent="0.3">
      <c r="A2749" s="19">
        <v>40273</v>
      </c>
      <c r="B2749" s="20">
        <v>9593.5499999999993</v>
      </c>
      <c r="C2749" s="20">
        <v>9708.9</v>
      </c>
      <c r="D2749" s="20">
        <v>9582</v>
      </c>
      <c r="E2749">
        <f t="shared" si="84"/>
        <v>115.35000000000036</v>
      </c>
      <c r="F2749" s="15">
        <f t="shared" si="85"/>
        <v>9.2242832161367038E-3</v>
      </c>
    </row>
    <row r="2750" spans="1:6" x14ac:dyDescent="0.3">
      <c r="A2750" s="26">
        <v>40269</v>
      </c>
      <c r="B2750" s="27">
        <v>9464.15</v>
      </c>
      <c r="C2750" s="27">
        <v>9523.4</v>
      </c>
      <c r="D2750" s="27">
        <v>9445.5499999999993</v>
      </c>
      <c r="E2750">
        <f t="shared" si="84"/>
        <v>59.25</v>
      </c>
      <c r="F2750" s="15">
        <f t="shared" si="85"/>
        <v>4.5663180807268442E-3</v>
      </c>
    </row>
    <row r="2751" spans="1:6" x14ac:dyDescent="0.3">
      <c r="A2751" s="19">
        <v>40268</v>
      </c>
      <c r="B2751" s="20">
        <v>9509.85</v>
      </c>
      <c r="C2751" s="20">
        <v>9537.4500000000007</v>
      </c>
      <c r="D2751" s="20">
        <v>9440.35</v>
      </c>
      <c r="E2751">
        <f t="shared" si="84"/>
        <v>27.600000000000364</v>
      </c>
      <c r="F2751" s="15">
        <f t="shared" si="85"/>
        <v>2.9448841138409172E-3</v>
      </c>
    </row>
    <row r="2752" spans="1:6" x14ac:dyDescent="0.3">
      <c r="A2752" s="26">
        <v>40267</v>
      </c>
      <c r="B2752" s="27">
        <v>9558.9500000000007</v>
      </c>
      <c r="C2752" s="27">
        <v>9587.65</v>
      </c>
      <c r="D2752" s="27">
        <v>9461.25</v>
      </c>
      <c r="E2752">
        <f t="shared" si="84"/>
        <v>28.699999999998909</v>
      </c>
      <c r="F2752" s="15">
        <f t="shared" si="85"/>
        <v>8.2045259783539385E-3</v>
      </c>
    </row>
    <row r="2753" spans="1:6" x14ac:dyDescent="0.3">
      <c r="A2753" s="19">
        <v>40266</v>
      </c>
      <c r="B2753" s="20">
        <v>9452.1</v>
      </c>
      <c r="C2753" s="20">
        <v>9578.5</v>
      </c>
      <c r="D2753" s="20">
        <v>9452.1</v>
      </c>
      <c r="E2753">
        <f t="shared" si="84"/>
        <v>126.39999999999964</v>
      </c>
      <c r="F2753" s="15">
        <f t="shared" si="85"/>
        <v>1.435705368289642E-2</v>
      </c>
    </row>
    <row r="2754" spans="1:6" x14ac:dyDescent="0.3">
      <c r="A2754" s="26">
        <v>40263</v>
      </c>
      <c r="B2754" s="27">
        <v>9331.65</v>
      </c>
      <c r="C2754" s="27">
        <v>9473.2000000000007</v>
      </c>
      <c r="D2754" s="27">
        <v>9321.5</v>
      </c>
      <c r="E2754">
        <f t="shared" ref="E2754:E2817" si="86">C2754-B2754</f>
        <v>141.55000000000109</v>
      </c>
      <c r="F2754" s="15">
        <f t="shared" si="85"/>
        <v>1.5892573492612739E-2</v>
      </c>
    </row>
    <row r="2755" spans="1:6" x14ac:dyDescent="0.3">
      <c r="A2755" s="19">
        <v>40262</v>
      </c>
      <c r="B2755" s="20">
        <v>9191.4</v>
      </c>
      <c r="C2755" s="20">
        <v>9342</v>
      </c>
      <c r="D2755" s="20">
        <v>9165.5</v>
      </c>
      <c r="E2755">
        <f t="shared" si="86"/>
        <v>150.60000000000036</v>
      </c>
      <c r="F2755" s="15">
        <f t="shared" ref="F2755:F2818" si="87">((SUM(E2755:E2756)/2)/B2756)</f>
        <v>1.1751491713308164E-2</v>
      </c>
    </row>
    <row r="2756" spans="1:6" x14ac:dyDescent="0.3">
      <c r="A2756" s="26">
        <v>40260</v>
      </c>
      <c r="B2756" s="27">
        <v>9192.4500000000007</v>
      </c>
      <c r="C2756" s="27">
        <v>9257.9</v>
      </c>
      <c r="D2756" s="27">
        <v>9166.4</v>
      </c>
      <c r="E2756">
        <f t="shared" si="86"/>
        <v>65.449999999998909</v>
      </c>
      <c r="F2756" s="15">
        <f t="shared" si="87"/>
        <v>7.3654483600836601E-3</v>
      </c>
    </row>
    <row r="2757" spans="1:6" x14ac:dyDescent="0.3">
      <c r="A2757" s="19">
        <v>40259</v>
      </c>
      <c r="B2757" s="20">
        <v>9171.2000000000007</v>
      </c>
      <c r="C2757" s="20">
        <v>9240.85</v>
      </c>
      <c r="D2757" s="20">
        <v>9066.7000000000007</v>
      </c>
      <c r="E2757">
        <f t="shared" si="86"/>
        <v>69.649999999999636</v>
      </c>
      <c r="F2757" s="15">
        <f t="shared" si="87"/>
        <v>3.7686820103940985E-3</v>
      </c>
    </row>
    <row r="2758" spans="1:6" x14ac:dyDescent="0.3">
      <c r="A2758" s="26">
        <v>40256</v>
      </c>
      <c r="B2758" s="27">
        <v>9293.7000000000007</v>
      </c>
      <c r="C2758" s="27">
        <v>9294.1</v>
      </c>
      <c r="D2758" s="27">
        <v>9231.9</v>
      </c>
      <c r="E2758">
        <f t="shared" si="86"/>
        <v>0.3999999999996362</v>
      </c>
      <c r="F2758" s="15">
        <f t="shared" si="87"/>
        <v>4.0101583442766868E-3</v>
      </c>
    </row>
    <row r="2759" spans="1:6" x14ac:dyDescent="0.3">
      <c r="A2759" s="19">
        <v>40255</v>
      </c>
      <c r="B2759" s="20">
        <v>9214.1</v>
      </c>
      <c r="C2759" s="20">
        <v>9287.6</v>
      </c>
      <c r="D2759" s="20">
        <v>9172.0499999999993</v>
      </c>
      <c r="E2759">
        <f t="shared" si="86"/>
        <v>73.5</v>
      </c>
      <c r="F2759" s="15">
        <f t="shared" si="87"/>
        <v>7.2087705799212289E-3</v>
      </c>
    </row>
    <row r="2760" spans="1:6" x14ac:dyDescent="0.3">
      <c r="A2760" s="26">
        <v>40254</v>
      </c>
      <c r="B2760" s="27">
        <v>9162.4500000000007</v>
      </c>
      <c r="C2760" s="27">
        <v>9221.0499999999993</v>
      </c>
      <c r="D2760" s="27">
        <v>9142</v>
      </c>
      <c r="E2760">
        <f t="shared" si="86"/>
        <v>58.599999999998545</v>
      </c>
      <c r="F2760" s="15">
        <f t="shared" si="87"/>
        <v>6.0384742586263515E-3</v>
      </c>
    </row>
    <row r="2761" spans="1:6" x14ac:dyDescent="0.3">
      <c r="A2761" s="19">
        <v>40253</v>
      </c>
      <c r="B2761" s="20">
        <v>9071</v>
      </c>
      <c r="C2761" s="20">
        <v>9121.9500000000007</v>
      </c>
      <c r="D2761" s="20">
        <v>8986.75</v>
      </c>
      <c r="E2761">
        <f t="shared" si="86"/>
        <v>50.950000000000728</v>
      </c>
      <c r="F2761" s="15">
        <f t="shared" si="87"/>
        <v>4.3292535807506263E-3</v>
      </c>
    </row>
    <row r="2762" spans="1:6" x14ac:dyDescent="0.3">
      <c r="A2762" s="26">
        <v>40252</v>
      </c>
      <c r="B2762" s="27">
        <v>9118.2000000000007</v>
      </c>
      <c r="C2762" s="27">
        <v>9146.2000000000007</v>
      </c>
      <c r="D2762" s="27">
        <v>9056.15</v>
      </c>
      <c r="E2762">
        <f t="shared" si="86"/>
        <v>28</v>
      </c>
      <c r="F2762" s="15">
        <f t="shared" si="87"/>
        <v>3.0892877520744886E-3</v>
      </c>
    </row>
    <row r="2763" spans="1:6" x14ac:dyDescent="0.3">
      <c r="A2763" s="19">
        <v>40249</v>
      </c>
      <c r="B2763" s="20">
        <v>9201.15</v>
      </c>
      <c r="C2763" s="20">
        <v>9230</v>
      </c>
      <c r="D2763" s="20">
        <v>9145.6</v>
      </c>
      <c r="E2763">
        <f t="shared" si="86"/>
        <v>28.850000000000364</v>
      </c>
      <c r="F2763" s="15">
        <f t="shared" si="87"/>
        <v>7.3178893320095372E-3</v>
      </c>
    </row>
    <row r="2764" spans="1:6" x14ac:dyDescent="0.3">
      <c r="A2764" s="26">
        <v>40248</v>
      </c>
      <c r="B2764" s="27">
        <v>9114.65</v>
      </c>
      <c r="C2764" s="27">
        <v>9219.2000000000007</v>
      </c>
      <c r="D2764" s="27">
        <v>9087.35</v>
      </c>
      <c r="E2764">
        <f t="shared" si="86"/>
        <v>104.55000000000109</v>
      </c>
      <c r="F2764" s="15">
        <f t="shared" si="87"/>
        <v>6.8025721712957222E-3</v>
      </c>
    </row>
    <row r="2765" spans="1:6" x14ac:dyDescent="0.3">
      <c r="A2765" s="19">
        <v>40247</v>
      </c>
      <c r="B2765" s="20">
        <v>9136.25</v>
      </c>
      <c r="C2765" s="20">
        <v>9156</v>
      </c>
      <c r="D2765" s="20">
        <v>9074</v>
      </c>
      <c r="E2765">
        <f t="shared" si="86"/>
        <v>19.75</v>
      </c>
      <c r="F2765" s="15">
        <f t="shared" si="87"/>
        <v>4.2796670578042519E-3</v>
      </c>
    </row>
    <row r="2766" spans="1:6" x14ac:dyDescent="0.3">
      <c r="A2766" s="26">
        <v>40246</v>
      </c>
      <c r="B2766" s="27">
        <v>9118.7000000000007</v>
      </c>
      <c r="C2766" s="27">
        <v>9177</v>
      </c>
      <c r="D2766" s="27">
        <v>9073.5</v>
      </c>
      <c r="E2766">
        <f t="shared" si="86"/>
        <v>58.299999999999272</v>
      </c>
      <c r="F2766" s="15">
        <f t="shared" si="87"/>
        <v>7.3993507028558593E-3</v>
      </c>
    </row>
    <row r="2767" spans="1:6" x14ac:dyDescent="0.3">
      <c r="A2767" s="19">
        <v>40245</v>
      </c>
      <c r="B2767" s="20">
        <v>9102.15</v>
      </c>
      <c r="C2767" s="20">
        <v>9178.5499999999993</v>
      </c>
      <c r="D2767" s="20">
        <v>9093.4500000000007</v>
      </c>
      <c r="E2767">
        <f t="shared" si="86"/>
        <v>76.399999999999636</v>
      </c>
      <c r="F2767" s="15">
        <f t="shared" si="87"/>
        <v>8.8124178256599496E-3</v>
      </c>
    </row>
    <row r="2768" spans="1:6" x14ac:dyDescent="0.3">
      <c r="A2768" s="26">
        <v>40242</v>
      </c>
      <c r="B2768" s="27">
        <v>9012.85</v>
      </c>
      <c r="C2768" s="27">
        <v>9095.2999999999993</v>
      </c>
      <c r="D2768" s="27">
        <v>8967.7999999999993</v>
      </c>
      <c r="E2768">
        <f t="shared" si="86"/>
        <v>82.449999999998909</v>
      </c>
      <c r="F2768" s="15">
        <f t="shared" si="87"/>
        <v>5.2700158459354843E-3</v>
      </c>
    </row>
    <row r="2769" spans="1:6" x14ac:dyDescent="0.3">
      <c r="A2769" s="19">
        <v>40241</v>
      </c>
      <c r="B2769" s="20">
        <v>9055.9500000000007</v>
      </c>
      <c r="C2769" s="20">
        <v>9068.9500000000007</v>
      </c>
      <c r="D2769" s="20">
        <v>8965.25</v>
      </c>
      <c r="E2769">
        <f t="shared" si="86"/>
        <v>13</v>
      </c>
      <c r="F2769" s="15">
        <f t="shared" si="87"/>
        <v>7.7195519017277227E-3</v>
      </c>
    </row>
    <row r="2770" spans="1:6" x14ac:dyDescent="0.3">
      <c r="A2770" s="26">
        <v>40240</v>
      </c>
      <c r="B2770" s="27">
        <v>8922.15</v>
      </c>
      <c r="C2770" s="27">
        <v>9046.9</v>
      </c>
      <c r="D2770" s="27">
        <v>8922.15</v>
      </c>
      <c r="E2770">
        <f t="shared" si="86"/>
        <v>124.75</v>
      </c>
      <c r="F2770" s="15">
        <f t="shared" si="87"/>
        <v>1.3790232131325875E-2</v>
      </c>
    </row>
    <row r="2771" spans="1:6" x14ac:dyDescent="0.3">
      <c r="A2771" s="19">
        <v>40239</v>
      </c>
      <c r="B2771" s="20">
        <v>8826.9</v>
      </c>
      <c r="C2771" s="20">
        <v>8945.6</v>
      </c>
      <c r="D2771" s="20">
        <v>8826.9</v>
      </c>
      <c r="E2771">
        <f t="shared" si="86"/>
        <v>118.70000000000073</v>
      </c>
      <c r="F2771" s="15">
        <f t="shared" si="87"/>
        <v>2.5458528841478794E-2</v>
      </c>
    </row>
    <row r="2772" spans="1:6" x14ac:dyDescent="0.3">
      <c r="A2772" s="26">
        <v>40235</v>
      </c>
      <c r="B2772" s="27">
        <v>8535.4500000000007</v>
      </c>
      <c r="C2772" s="27">
        <v>8851.35</v>
      </c>
      <c r="D2772" s="27">
        <v>8527.0499999999993</v>
      </c>
      <c r="E2772">
        <f t="shared" si="86"/>
        <v>315.89999999999964</v>
      </c>
      <c r="F2772" s="15">
        <f t="shared" si="87"/>
        <v>2.0553130061263289E-2</v>
      </c>
    </row>
    <row r="2773" spans="1:6" x14ac:dyDescent="0.3">
      <c r="A2773" s="19">
        <v>40234</v>
      </c>
      <c r="B2773" s="20">
        <v>8520.6</v>
      </c>
      <c r="C2773" s="20">
        <v>8554.9500000000007</v>
      </c>
      <c r="D2773" s="20">
        <v>8469.65</v>
      </c>
      <c r="E2773">
        <f t="shared" si="86"/>
        <v>34.350000000000364</v>
      </c>
      <c r="F2773" s="15">
        <f t="shared" si="87"/>
        <v>5.8043705581057366E-3</v>
      </c>
    </row>
    <row r="2774" spans="1:6" x14ac:dyDescent="0.3">
      <c r="A2774" s="26">
        <v>40233</v>
      </c>
      <c r="B2774" s="27">
        <v>8463.4500000000007</v>
      </c>
      <c r="C2774" s="27">
        <v>8527.35</v>
      </c>
      <c r="D2774" s="27">
        <v>8458.4500000000007</v>
      </c>
      <c r="E2774">
        <f t="shared" si="86"/>
        <v>63.899999999999636</v>
      </c>
      <c r="F2774" s="15">
        <f t="shared" si="87"/>
        <v>8.856019031019598E-3</v>
      </c>
    </row>
    <row r="2775" spans="1:6" x14ac:dyDescent="0.3">
      <c r="A2775" s="19">
        <v>40232</v>
      </c>
      <c r="B2775" s="20">
        <v>8491.4</v>
      </c>
      <c r="C2775" s="20">
        <v>8577.9</v>
      </c>
      <c r="D2775" s="20">
        <v>8453.4</v>
      </c>
      <c r="E2775">
        <f t="shared" si="86"/>
        <v>86.5</v>
      </c>
      <c r="F2775" s="15">
        <f t="shared" si="87"/>
        <v>6.9729022918053503E-3</v>
      </c>
    </row>
    <row r="2776" spans="1:6" x14ac:dyDescent="0.3">
      <c r="A2776" s="26">
        <v>40231</v>
      </c>
      <c r="B2776" s="27">
        <v>8565.2999999999993</v>
      </c>
      <c r="C2776" s="27">
        <v>8598.25</v>
      </c>
      <c r="D2776" s="27">
        <v>8473.15</v>
      </c>
      <c r="E2776">
        <f t="shared" si="86"/>
        <v>32.950000000000728</v>
      </c>
      <c r="F2776" s="15">
        <f t="shared" si="87"/>
        <v>4.2961043549954786E-3</v>
      </c>
    </row>
    <row r="2777" spans="1:6" x14ac:dyDescent="0.3">
      <c r="A2777" s="19">
        <v>40228</v>
      </c>
      <c r="B2777" s="20">
        <v>8490.25</v>
      </c>
      <c r="C2777" s="20">
        <v>8530.25</v>
      </c>
      <c r="D2777" s="20">
        <v>8407.9500000000007</v>
      </c>
      <c r="E2777">
        <f t="shared" si="86"/>
        <v>40</v>
      </c>
      <c r="F2777" s="15">
        <f t="shared" si="87"/>
        <v>3.9213971252806202E-3</v>
      </c>
    </row>
    <row r="2778" spans="1:6" x14ac:dyDescent="0.3">
      <c r="A2778" s="26">
        <v>40227</v>
      </c>
      <c r="B2778" s="27">
        <v>8574.75</v>
      </c>
      <c r="C2778" s="27">
        <v>8602</v>
      </c>
      <c r="D2778" s="27">
        <v>8523.35</v>
      </c>
      <c r="E2778">
        <f t="shared" si="86"/>
        <v>27.25</v>
      </c>
      <c r="F2778" s="15">
        <f t="shared" si="87"/>
        <v>8.8764051595030362E-3</v>
      </c>
    </row>
    <row r="2779" spans="1:6" x14ac:dyDescent="0.3">
      <c r="A2779" s="19">
        <v>40226</v>
      </c>
      <c r="B2779" s="20">
        <v>8446.5499999999993</v>
      </c>
      <c r="C2779" s="20">
        <v>8569.25</v>
      </c>
      <c r="D2779" s="20">
        <v>8446.5499999999993</v>
      </c>
      <c r="E2779">
        <f t="shared" si="86"/>
        <v>122.70000000000073</v>
      </c>
      <c r="F2779" s="15">
        <f t="shared" si="87"/>
        <v>1.3848011244188767E-2</v>
      </c>
    </row>
    <row r="2780" spans="1:6" x14ac:dyDescent="0.3">
      <c r="A2780" s="26">
        <v>40225</v>
      </c>
      <c r="B2780" s="27">
        <v>8324.2999999999993</v>
      </c>
      <c r="C2780" s="27">
        <v>8432.15</v>
      </c>
      <c r="D2780" s="27">
        <v>8289.15</v>
      </c>
      <c r="E2780">
        <f t="shared" si="86"/>
        <v>107.85000000000036</v>
      </c>
      <c r="F2780" s="15">
        <f t="shared" si="87"/>
        <v>6.3880070128885733E-3</v>
      </c>
    </row>
    <row r="2781" spans="1:6" x14ac:dyDescent="0.3">
      <c r="A2781" s="19">
        <v>40224</v>
      </c>
      <c r="B2781" s="20">
        <v>8441.6</v>
      </c>
      <c r="C2781" s="20">
        <v>8441.6</v>
      </c>
      <c r="D2781" s="20">
        <v>8282.0499999999993</v>
      </c>
      <c r="E2781">
        <f t="shared" si="86"/>
        <v>0</v>
      </c>
      <c r="F2781" s="15">
        <f t="shared" si="87"/>
        <v>7.4600429890606043E-3</v>
      </c>
    </row>
    <row r="2782" spans="1:6" x14ac:dyDescent="0.3">
      <c r="A2782" s="26">
        <v>40220</v>
      </c>
      <c r="B2782" s="27">
        <v>8327.7000000000007</v>
      </c>
      <c r="C2782" s="27">
        <v>8451.9500000000007</v>
      </c>
      <c r="D2782" s="27">
        <v>8327.7000000000007</v>
      </c>
      <c r="E2782">
        <f t="shared" si="86"/>
        <v>124.25</v>
      </c>
      <c r="F2782" s="15">
        <f t="shared" si="87"/>
        <v>9.3870198738490035E-3</v>
      </c>
    </row>
    <row r="2783" spans="1:6" x14ac:dyDescent="0.3">
      <c r="A2783" s="19">
        <v>40219</v>
      </c>
      <c r="B2783" s="20">
        <v>8410.5499999999993</v>
      </c>
      <c r="C2783" s="20">
        <v>8444.2000000000007</v>
      </c>
      <c r="D2783" s="20">
        <v>8259.4</v>
      </c>
      <c r="E2783">
        <f t="shared" si="86"/>
        <v>33.650000000001455</v>
      </c>
      <c r="F2783" s="15">
        <f t="shared" si="87"/>
        <v>7.9337899543379647E-3</v>
      </c>
    </row>
    <row r="2784" spans="1:6" x14ac:dyDescent="0.3">
      <c r="A2784" s="26">
        <v>40218</v>
      </c>
      <c r="B2784" s="27">
        <v>8322</v>
      </c>
      <c r="C2784" s="27">
        <v>8420.4</v>
      </c>
      <c r="D2784" s="27">
        <v>8271.5499999999993</v>
      </c>
      <c r="E2784">
        <f t="shared" si="86"/>
        <v>98.399999999999636</v>
      </c>
      <c r="F2784" s="15">
        <f t="shared" si="87"/>
        <v>1.394667713397137E-2</v>
      </c>
    </row>
    <row r="2785" spans="1:6" x14ac:dyDescent="0.3">
      <c r="A2785" s="19">
        <v>40217</v>
      </c>
      <c r="B2785" s="20">
        <v>8279.75</v>
      </c>
      <c r="C2785" s="20">
        <v>8412.2999999999993</v>
      </c>
      <c r="D2785" s="20">
        <v>8160.95</v>
      </c>
      <c r="E2785">
        <f t="shared" si="86"/>
        <v>132.54999999999927</v>
      </c>
      <c r="F2785" s="15">
        <f t="shared" si="87"/>
        <v>9.5304903122806969E-3</v>
      </c>
    </row>
    <row r="2786" spans="1:6" x14ac:dyDescent="0.3">
      <c r="A2786" s="26">
        <v>40215</v>
      </c>
      <c r="B2786" s="27">
        <v>8268.2000000000007</v>
      </c>
      <c r="C2786" s="27">
        <v>8293.25</v>
      </c>
      <c r="D2786" s="27">
        <v>8249</v>
      </c>
      <c r="E2786">
        <f t="shared" si="86"/>
        <v>25.049999999999272</v>
      </c>
      <c r="F2786" s="15">
        <f t="shared" si="87"/>
        <v>1.5055624673193338E-3</v>
      </c>
    </row>
    <row r="2787" spans="1:6" x14ac:dyDescent="0.3">
      <c r="A2787" s="19">
        <v>40214</v>
      </c>
      <c r="B2787" s="20">
        <v>8319.15</v>
      </c>
      <c r="C2787" s="20">
        <v>8319.15</v>
      </c>
      <c r="D2787" s="20">
        <v>8150.45</v>
      </c>
      <c r="E2787">
        <f t="shared" si="86"/>
        <v>0</v>
      </c>
      <c r="F2787" s="15">
        <f t="shared" si="87"/>
        <v>1.830233478432967E-3</v>
      </c>
    </row>
    <row r="2788" spans="1:6" x14ac:dyDescent="0.3">
      <c r="A2788" s="26">
        <v>40213</v>
      </c>
      <c r="B2788" s="27">
        <v>8591.7999999999993</v>
      </c>
      <c r="C2788" s="27">
        <v>8623.25</v>
      </c>
      <c r="D2788" s="27">
        <v>8455.5</v>
      </c>
      <c r="E2788">
        <f t="shared" si="86"/>
        <v>31.450000000000728</v>
      </c>
      <c r="F2788" s="15">
        <f t="shared" si="87"/>
        <v>1.2049753822233869E-2</v>
      </c>
    </row>
    <row r="2789" spans="1:6" x14ac:dyDescent="0.3">
      <c r="A2789" s="19">
        <v>40212</v>
      </c>
      <c r="B2789" s="20">
        <v>8489.7999999999993</v>
      </c>
      <c r="C2789" s="20">
        <v>8662.9500000000007</v>
      </c>
      <c r="D2789" s="20">
        <v>8489.7999999999993</v>
      </c>
      <c r="E2789">
        <f t="shared" si="86"/>
        <v>173.15000000000146</v>
      </c>
      <c r="F2789" s="15">
        <f t="shared" si="87"/>
        <v>1.2986488513505737E-2</v>
      </c>
    </row>
    <row r="2790" spans="1:6" x14ac:dyDescent="0.3">
      <c r="A2790" s="26">
        <v>40211</v>
      </c>
      <c r="B2790" s="27">
        <v>8666.7000000000007</v>
      </c>
      <c r="C2790" s="27">
        <v>8718.65</v>
      </c>
      <c r="D2790" s="27">
        <v>8453.9</v>
      </c>
      <c r="E2790">
        <f t="shared" si="86"/>
        <v>51.949999999998909</v>
      </c>
      <c r="F2790" s="15">
        <f t="shared" si="87"/>
        <v>9.6976429057452022E-3</v>
      </c>
    </row>
    <row r="2791" spans="1:6" x14ac:dyDescent="0.3">
      <c r="A2791" s="19">
        <v>40210</v>
      </c>
      <c r="B2791" s="20">
        <v>8597.4500000000007</v>
      </c>
      <c r="C2791" s="20">
        <v>8712.25</v>
      </c>
      <c r="D2791" s="20">
        <v>8495.25</v>
      </c>
      <c r="E2791">
        <f t="shared" si="86"/>
        <v>114.79999999999927</v>
      </c>
      <c r="F2791" s="15">
        <f t="shared" si="87"/>
        <v>2.7271747009243341E-2</v>
      </c>
    </row>
    <row r="2792" spans="1:6" x14ac:dyDescent="0.3">
      <c r="A2792" s="26">
        <v>40207</v>
      </c>
      <c r="B2792" s="27">
        <v>8346.5499999999993</v>
      </c>
      <c r="C2792" s="27">
        <v>8687</v>
      </c>
      <c r="D2792" s="27">
        <v>8306.1</v>
      </c>
      <c r="E2792">
        <f t="shared" si="86"/>
        <v>340.45000000000073</v>
      </c>
      <c r="F2792" s="15">
        <f t="shared" si="87"/>
        <v>2.6204370868814452E-2</v>
      </c>
    </row>
    <row r="2793" spans="1:6" x14ac:dyDescent="0.3">
      <c r="A2793" s="19">
        <v>40206</v>
      </c>
      <c r="B2793" s="20">
        <v>8396.5</v>
      </c>
      <c r="C2793" s="20">
        <v>8496.1</v>
      </c>
      <c r="D2793" s="20">
        <v>8354.25</v>
      </c>
      <c r="E2793">
        <f t="shared" si="86"/>
        <v>99.600000000000364</v>
      </c>
      <c r="F2793" s="15">
        <f t="shared" si="87"/>
        <v>8.0359853349835156E-3</v>
      </c>
    </row>
    <row r="2794" spans="1:6" x14ac:dyDescent="0.3">
      <c r="A2794" s="26">
        <v>40205</v>
      </c>
      <c r="B2794" s="27">
        <v>8564.6</v>
      </c>
      <c r="C2794" s="27">
        <v>8602.65</v>
      </c>
      <c r="D2794" s="27">
        <v>8294.6</v>
      </c>
      <c r="E2794">
        <f t="shared" si="86"/>
        <v>38.049999999999272</v>
      </c>
      <c r="F2794" s="15">
        <f t="shared" si="87"/>
        <v>3.6934944067486208E-3</v>
      </c>
    </row>
    <row r="2795" spans="1:6" x14ac:dyDescent="0.3">
      <c r="A2795" s="19">
        <v>40203</v>
      </c>
      <c r="B2795" s="20">
        <v>8724.7999999999993</v>
      </c>
      <c r="C2795" s="20">
        <v>8751.2000000000007</v>
      </c>
      <c r="D2795" s="20">
        <v>8669.5499999999993</v>
      </c>
      <c r="E2795">
        <f t="shared" si="86"/>
        <v>26.400000000001455</v>
      </c>
      <c r="F2795" s="15">
        <f t="shared" si="87"/>
        <v>1.4845138217234675E-3</v>
      </c>
    </row>
    <row r="2796" spans="1:6" x14ac:dyDescent="0.3">
      <c r="A2796" s="26">
        <v>40200</v>
      </c>
      <c r="B2796" s="27">
        <v>8891.7999999999993</v>
      </c>
      <c r="C2796" s="27">
        <v>8891.7999999999993</v>
      </c>
      <c r="D2796" s="27">
        <v>8659.9</v>
      </c>
      <c r="E2796">
        <f t="shared" si="86"/>
        <v>0</v>
      </c>
      <c r="F2796" s="15">
        <f t="shared" si="87"/>
        <v>2.8043549983505794E-4</v>
      </c>
    </row>
    <row r="2797" spans="1:6" x14ac:dyDescent="0.3">
      <c r="A2797" s="19">
        <v>40199</v>
      </c>
      <c r="B2797" s="20">
        <v>9093</v>
      </c>
      <c r="C2797" s="20">
        <v>9098.1</v>
      </c>
      <c r="D2797" s="20">
        <v>8889.0499999999993</v>
      </c>
      <c r="E2797">
        <f t="shared" si="86"/>
        <v>5.1000000000003638</v>
      </c>
      <c r="F2797" s="15">
        <f t="shared" si="87"/>
        <v>1.2938901146795239E-3</v>
      </c>
    </row>
    <row r="2798" spans="1:6" x14ac:dyDescent="0.3">
      <c r="A2798" s="26">
        <v>40198</v>
      </c>
      <c r="B2798" s="27">
        <v>9177.75</v>
      </c>
      <c r="C2798" s="27">
        <v>9196.4</v>
      </c>
      <c r="D2798" s="27">
        <v>9104.1</v>
      </c>
      <c r="E2798">
        <f t="shared" si="86"/>
        <v>18.649999999999636</v>
      </c>
      <c r="F2798" s="15">
        <f t="shared" si="87"/>
        <v>5.2186633647092343E-3</v>
      </c>
    </row>
    <row r="2799" spans="1:6" x14ac:dyDescent="0.3">
      <c r="A2799" s="19">
        <v>40197</v>
      </c>
      <c r="B2799" s="20">
        <v>9125.9</v>
      </c>
      <c r="C2799" s="20">
        <v>9202.5</v>
      </c>
      <c r="D2799" s="20">
        <v>9093.9500000000007</v>
      </c>
      <c r="E2799">
        <f t="shared" si="86"/>
        <v>76.600000000000364</v>
      </c>
      <c r="F2799" s="15">
        <f t="shared" si="87"/>
        <v>1.742965967717441E-2</v>
      </c>
    </row>
    <row r="2800" spans="1:6" x14ac:dyDescent="0.3">
      <c r="A2800" s="26">
        <v>40196</v>
      </c>
      <c r="B2800" s="27">
        <v>8887.15</v>
      </c>
      <c r="C2800" s="27">
        <v>9120.35</v>
      </c>
      <c r="D2800" s="27">
        <v>8863.2000000000007</v>
      </c>
      <c r="E2800">
        <f t="shared" si="86"/>
        <v>233.20000000000073</v>
      </c>
      <c r="F2800" s="15">
        <f t="shared" si="87"/>
        <v>1.4177076765997354E-2</v>
      </c>
    </row>
    <row r="2801" spans="1:6" x14ac:dyDescent="0.3">
      <c r="A2801" s="19">
        <v>40193</v>
      </c>
      <c r="B2801" s="20">
        <v>8961.65</v>
      </c>
      <c r="C2801" s="20">
        <v>8982.5499999999993</v>
      </c>
      <c r="D2801" s="20">
        <v>8874.7999999999993</v>
      </c>
      <c r="E2801">
        <f t="shared" si="86"/>
        <v>20.899999999999636</v>
      </c>
      <c r="F2801" s="15">
        <f t="shared" si="87"/>
        <v>6.0824396782841617E-3</v>
      </c>
    </row>
    <row r="2802" spans="1:6" x14ac:dyDescent="0.3">
      <c r="A2802" s="26">
        <v>40192</v>
      </c>
      <c r="B2802" s="27">
        <v>8952</v>
      </c>
      <c r="C2802" s="27">
        <v>9040</v>
      </c>
      <c r="D2802" s="27">
        <v>8883.1</v>
      </c>
      <c r="E2802">
        <f t="shared" si="86"/>
        <v>88</v>
      </c>
      <c r="F2802" s="15">
        <f t="shared" si="87"/>
        <v>6.3533648991315663E-3</v>
      </c>
    </row>
    <row r="2803" spans="1:6" x14ac:dyDescent="0.3">
      <c r="A2803" s="19">
        <v>40191</v>
      </c>
      <c r="B2803" s="20">
        <v>8912.6</v>
      </c>
      <c r="C2803" s="20">
        <v>8937.85</v>
      </c>
      <c r="D2803" s="20">
        <v>8836.7000000000007</v>
      </c>
      <c r="E2803">
        <f t="shared" si="86"/>
        <v>25.25</v>
      </c>
      <c r="F2803" s="15">
        <f t="shared" si="87"/>
        <v>1.3761942913825711E-3</v>
      </c>
    </row>
    <row r="2804" spans="1:6" x14ac:dyDescent="0.3">
      <c r="A2804" s="26">
        <v>40190</v>
      </c>
      <c r="B2804" s="27">
        <v>9173.85</v>
      </c>
      <c r="C2804" s="27">
        <v>9173.85</v>
      </c>
      <c r="D2804" s="27">
        <v>8973.0499999999993</v>
      </c>
      <c r="E2804">
        <f t="shared" si="86"/>
        <v>0</v>
      </c>
      <c r="F2804" s="15">
        <f t="shared" si="87"/>
        <v>2.1093151919558462E-3</v>
      </c>
    </row>
    <row r="2805" spans="1:6" x14ac:dyDescent="0.3">
      <c r="A2805" s="19">
        <v>40189</v>
      </c>
      <c r="B2805" s="20">
        <v>9209.15</v>
      </c>
      <c r="C2805" s="20">
        <v>9248</v>
      </c>
      <c r="D2805" s="20">
        <v>9161.0499999999993</v>
      </c>
      <c r="E2805">
        <f t="shared" si="86"/>
        <v>38.850000000000364</v>
      </c>
      <c r="F2805" s="15">
        <f t="shared" si="87"/>
        <v>3.7098328261686905E-3</v>
      </c>
    </row>
    <row r="2806" spans="1:6" x14ac:dyDescent="0.3">
      <c r="A2806" s="26">
        <v>40186</v>
      </c>
      <c r="B2806" s="27">
        <v>9185.0499999999993</v>
      </c>
      <c r="C2806" s="27">
        <v>9214.35</v>
      </c>
      <c r="D2806" s="27">
        <v>9141.4500000000007</v>
      </c>
      <c r="E2806">
        <f t="shared" si="86"/>
        <v>29.300000000001091</v>
      </c>
      <c r="F2806" s="15">
        <f t="shared" si="87"/>
        <v>2.7542544844566682E-3</v>
      </c>
    </row>
    <row r="2807" spans="1:6" x14ac:dyDescent="0.3">
      <c r="A2807" s="19">
        <v>40185</v>
      </c>
      <c r="B2807" s="20">
        <v>9240.25</v>
      </c>
      <c r="C2807" s="20">
        <v>9261.85</v>
      </c>
      <c r="D2807" s="20">
        <v>9153.25</v>
      </c>
      <c r="E2807">
        <f t="shared" si="86"/>
        <v>21.600000000000364</v>
      </c>
      <c r="F2807" s="15">
        <f t="shared" si="87"/>
        <v>2.3393805644803603E-3</v>
      </c>
    </row>
    <row r="2808" spans="1:6" x14ac:dyDescent="0.3">
      <c r="A2808" s="26">
        <v>40184</v>
      </c>
      <c r="B2808" s="27">
        <v>9243.9</v>
      </c>
      <c r="C2808" s="27">
        <v>9265.5499999999993</v>
      </c>
      <c r="D2808" s="27">
        <v>9183.65</v>
      </c>
      <c r="E2808">
        <f t="shared" si="86"/>
        <v>21.649999999999636</v>
      </c>
      <c r="F2808" s="15">
        <f t="shared" si="87"/>
        <v>2.4153406772745621E-3</v>
      </c>
    </row>
    <row r="2809" spans="1:6" x14ac:dyDescent="0.3">
      <c r="A2809" s="19">
        <v>40183</v>
      </c>
      <c r="B2809" s="20">
        <v>9191.25</v>
      </c>
      <c r="C2809" s="20">
        <v>9214</v>
      </c>
      <c r="D2809" s="20">
        <v>9157.35</v>
      </c>
      <c r="E2809">
        <f t="shared" si="86"/>
        <v>22.75</v>
      </c>
      <c r="F2809" s="15">
        <f t="shared" si="87"/>
        <v>6.6597282963718101E-3</v>
      </c>
    </row>
    <row r="2810" spans="1:6" x14ac:dyDescent="0.3">
      <c r="A2810" s="26">
        <v>40182</v>
      </c>
      <c r="B2810" s="27">
        <v>9031.9</v>
      </c>
      <c r="C2810" s="27">
        <v>9129.4500000000007</v>
      </c>
      <c r="D2810" s="27">
        <v>9031.9</v>
      </c>
      <c r="E2810">
        <f t="shared" si="86"/>
        <v>97.550000000001091</v>
      </c>
      <c r="F2810" s="15">
        <f t="shared" si="87"/>
        <v>9.7867384009540318E-3</v>
      </c>
    </row>
    <row r="2811" spans="1:6" x14ac:dyDescent="0.3">
      <c r="A2811" s="19">
        <v>40178</v>
      </c>
      <c r="B2811" s="20">
        <v>9014.75</v>
      </c>
      <c r="C2811" s="20">
        <v>9093.65</v>
      </c>
      <c r="D2811" s="20">
        <v>9002.4500000000007</v>
      </c>
      <c r="E2811">
        <f t="shared" si="86"/>
        <v>78.899999999999636</v>
      </c>
      <c r="F2811" s="15">
        <f t="shared" si="87"/>
        <v>6.1797752808988964E-3</v>
      </c>
    </row>
    <row r="2812" spans="1:6" x14ac:dyDescent="0.3">
      <c r="A2812" s="26">
        <v>40177</v>
      </c>
      <c r="B2812" s="27">
        <v>8989</v>
      </c>
      <c r="C2812" s="27">
        <v>9021.2000000000007</v>
      </c>
      <c r="D2812" s="27">
        <v>8937.2999999999993</v>
      </c>
      <c r="E2812">
        <f t="shared" si="86"/>
        <v>32.200000000000728</v>
      </c>
      <c r="F2812" s="15">
        <f t="shared" si="87"/>
        <v>4.6939218161695393E-3</v>
      </c>
    </row>
    <row r="2813" spans="1:6" x14ac:dyDescent="0.3">
      <c r="A2813" s="19">
        <v>40176</v>
      </c>
      <c r="B2813" s="20">
        <v>8990.35</v>
      </c>
      <c r="C2813" s="20">
        <v>9042.5499999999993</v>
      </c>
      <c r="D2813" s="20">
        <v>8965.7000000000007</v>
      </c>
      <c r="E2813">
        <f t="shared" si="86"/>
        <v>52.199999999998909</v>
      </c>
      <c r="F2813" s="15">
        <f t="shared" si="87"/>
        <v>5.9866702391318909E-3</v>
      </c>
    </row>
    <row r="2814" spans="1:6" x14ac:dyDescent="0.3">
      <c r="A2814" s="26">
        <v>40171</v>
      </c>
      <c r="B2814" s="27">
        <v>8957.4</v>
      </c>
      <c r="C2814" s="27">
        <v>9012.4500000000007</v>
      </c>
      <c r="D2814" s="27">
        <v>8895.6</v>
      </c>
      <c r="E2814">
        <f t="shared" si="86"/>
        <v>55.050000000001091</v>
      </c>
      <c r="F2814" s="15">
        <f t="shared" si="87"/>
        <v>1.495155649830884E-2</v>
      </c>
    </row>
    <row r="2815" spans="1:6" x14ac:dyDescent="0.3">
      <c r="A2815" s="19">
        <v>40170</v>
      </c>
      <c r="B2815" s="20">
        <v>8721.5</v>
      </c>
      <c r="C2815" s="20">
        <v>8927.25</v>
      </c>
      <c r="D2815" s="20">
        <v>8721.5</v>
      </c>
      <c r="E2815">
        <f t="shared" si="86"/>
        <v>205.75</v>
      </c>
      <c r="F2815" s="15">
        <f t="shared" si="87"/>
        <v>1.7106990245228163E-2</v>
      </c>
    </row>
    <row r="2816" spans="1:6" x14ac:dyDescent="0.3">
      <c r="A2816" s="26">
        <v>40169</v>
      </c>
      <c r="B2816" s="27">
        <v>8647.0499999999993</v>
      </c>
      <c r="C2816" s="27">
        <v>8737.15</v>
      </c>
      <c r="D2816" s="27">
        <v>8647.0499999999993</v>
      </c>
      <c r="E2816">
        <f t="shared" si="86"/>
        <v>90.100000000000364</v>
      </c>
      <c r="F2816" s="15">
        <f t="shared" si="87"/>
        <v>8.8361818393210088E-3</v>
      </c>
    </row>
    <row r="2817" spans="1:6" x14ac:dyDescent="0.3">
      <c r="A2817" s="19">
        <v>40168</v>
      </c>
      <c r="B2817" s="20">
        <v>8601</v>
      </c>
      <c r="C2817" s="20">
        <v>8662.9</v>
      </c>
      <c r="D2817" s="20">
        <v>8560.15</v>
      </c>
      <c r="E2817">
        <f t="shared" si="86"/>
        <v>61.899999999999636</v>
      </c>
      <c r="F2817" s="15">
        <f t="shared" si="87"/>
        <v>7.2678370014749479E-3</v>
      </c>
    </row>
    <row r="2818" spans="1:6" x14ac:dyDescent="0.3">
      <c r="A2818" s="26">
        <v>40165</v>
      </c>
      <c r="B2818" s="27">
        <v>8644.25</v>
      </c>
      <c r="C2818" s="27">
        <v>8708</v>
      </c>
      <c r="D2818" s="27">
        <v>8577.7000000000007</v>
      </c>
      <c r="E2818">
        <f t="shared" ref="E2818:E2881" si="88">C2818-B2818</f>
        <v>63.75</v>
      </c>
      <c r="F2818" s="15">
        <f t="shared" si="87"/>
        <v>9.3482767182294074E-3</v>
      </c>
    </row>
    <row r="2819" spans="1:6" x14ac:dyDescent="0.3">
      <c r="A2819" s="19">
        <v>40164</v>
      </c>
      <c r="B2819" s="20">
        <v>8659.35</v>
      </c>
      <c r="C2819" s="20">
        <v>8757.5</v>
      </c>
      <c r="D2819" s="20">
        <v>8586.9500000000007</v>
      </c>
      <c r="E2819">
        <f t="shared" si="88"/>
        <v>98.149999999999636</v>
      </c>
      <c r="F2819" s="15">
        <f t="shared" ref="F2819:F2882" si="89">((SUM(E2819:E2820)/2)/B2820)</f>
        <v>8.3001022788649851E-3</v>
      </c>
    </row>
    <row r="2820" spans="1:6" x14ac:dyDescent="0.3">
      <c r="A2820" s="26">
        <v>40163</v>
      </c>
      <c r="B2820" s="27">
        <v>8701.7000000000007</v>
      </c>
      <c r="C2820" s="27">
        <v>8748</v>
      </c>
      <c r="D2820" s="27">
        <v>8640.9</v>
      </c>
      <c r="E2820">
        <f t="shared" si="88"/>
        <v>46.299999999999272</v>
      </c>
      <c r="F2820" s="15">
        <f t="shared" si="89"/>
        <v>4.383063641972826E-3</v>
      </c>
    </row>
    <row r="2821" spans="1:6" x14ac:dyDescent="0.3">
      <c r="A2821" s="19">
        <v>40162</v>
      </c>
      <c r="B2821" s="20">
        <v>8994.85</v>
      </c>
      <c r="C2821" s="20">
        <v>9027.4</v>
      </c>
      <c r="D2821" s="20">
        <v>8715.2999999999993</v>
      </c>
      <c r="E2821">
        <f t="shared" si="88"/>
        <v>32.549999999999272</v>
      </c>
      <c r="F2821" s="15">
        <f t="shared" si="89"/>
        <v>5.0287395911978146E-3</v>
      </c>
    </row>
    <row r="2822" spans="1:6" x14ac:dyDescent="0.3">
      <c r="A2822" s="26">
        <v>40161</v>
      </c>
      <c r="B2822" s="27">
        <v>9072.85</v>
      </c>
      <c r="C2822" s="27">
        <v>9131.5499999999993</v>
      </c>
      <c r="D2822" s="27">
        <v>8977.5</v>
      </c>
      <c r="E2822">
        <f t="shared" si="88"/>
        <v>58.699999999998909</v>
      </c>
      <c r="F2822" s="15">
        <f t="shared" si="89"/>
        <v>4.6625329858018217E-3</v>
      </c>
    </row>
    <row r="2823" spans="1:6" x14ac:dyDescent="0.3">
      <c r="A2823" s="19">
        <v>40158</v>
      </c>
      <c r="B2823" s="20">
        <v>9265.35</v>
      </c>
      <c r="C2823" s="20">
        <v>9293.0499999999993</v>
      </c>
      <c r="D2823" s="20">
        <v>9054.75</v>
      </c>
      <c r="E2823">
        <f t="shared" si="88"/>
        <v>27.699999999998909</v>
      </c>
      <c r="F2823" s="15">
        <f t="shared" si="89"/>
        <v>6.1294151755676351E-3</v>
      </c>
    </row>
    <row r="2824" spans="1:6" x14ac:dyDescent="0.3">
      <c r="A2824" s="26">
        <v>40157</v>
      </c>
      <c r="B2824" s="27">
        <v>9140.35</v>
      </c>
      <c r="C2824" s="27">
        <v>9224.7000000000007</v>
      </c>
      <c r="D2824" s="27">
        <v>9078.9</v>
      </c>
      <c r="E2824">
        <f t="shared" si="88"/>
        <v>84.350000000000364</v>
      </c>
      <c r="F2824" s="15">
        <f t="shared" si="89"/>
        <v>6.835207007577831E-3</v>
      </c>
    </row>
    <row r="2825" spans="1:6" x14ac:dyDescent="0.3">
      <c r="A2825" s="19">
        <v>40156</v>
      </c>
      <c r="B2825" s="20">
        <v>9224.2999999999993</v>
      </c>
      <c r="C2825" s="20">
        <v>9266.0499999999993</v>
      </c>
      <c r="D2825" s="20">
        <v>9119.5</v>
      </c>
      <c r="E2825">
        <f t="shared" si="88"/>
        <v>41.75</v>
      </c>
      <c r="F2825" s="15">
        <f t="shared" si="89"/>
        <v>1.188088976550517E-2</v>
      </c>
    </row>
    <row r="2826" spans="1:6" x14ac:dyDescent="0.3">
      <c r="A2826" s="26">
        <v>40155</v>
      </c>
      <c r="B2826" s="27">
        <v>9126</v>
      </c>
      <c r="C2826" s="27">
        <v>9301.1</v>
      </c>
      <c r="D2826" s="27">
        <v>9124.5</v>
      </c>
      <c r="E2826">
        <f t="shared" si="88"/>
        <v>175.10000000000036</v>
      </c>
      <c r="F2826" s="15">
        <f t="shared" si="89"/>
        <v>1.2273699446940891E-2</v>
      </c>
    </row>
    <row r="2827" spans="1:6" x14ac:dyDescent="0.3">
      <c r="A2827" s="19">
        <v>40154</v>
      </c>
      <c r="B2827" s="20">
        <v>9257.6</v>
      </c>
      <c r="C2827" s="20">
        <v>9309.75</v>
      </c>
      <c r="D2827" s="20">
        <v>9150.25</v>
      </c>
      <c r="E2827">
        <f t="shared" si="88"/>
        <v>52.149999999999636</v>
      </c>
      <c r="F2827" s="15">
        <f t="shared" si="89"/>
        <v>6.8901675446929583E-3</v>
      </c>
    </row>
    <row r="2828" spans="1:6" x14ac:dyDescent="0.3">
      <c r="A2828" s="26">
        <v>40151</v>
      </c>
      <c r="B2828" s="27">
        <v>9263.2000000000007</v>
      </c>
      <c r="C2828" s="27">
        <v>9338.7000000000007</v>
      </c>
      <c r="D2828" s="27">
        <v>9195.5499999999993</v>
      </c>
      <c r="E2828">
        <f t="shared" si="88"/>
        <v>75.5</v>
      </c>
      <c r="F2828" s="15">
        <f t="shared" si="89"/>
        <v>7.5101513769055515E-3</v>
      </c>
    </row>
    <row r="2829" spans="1:6" x14ac:dyDescent="0.3">
      <c r="A2829" s="19">
        <v>40150</v>
      </c>
      <c r="B2829" s="20">
        <v>9370.65</v>
      </c>
      <c r="C2829" s="20">
        <v>9435.9</v>
      </c>
      <c r="D2829" s="20">
        <v>9294.75</v>
      </c>
      <c r="E2829">
        <f t="shared" si="88"/>
        <v>65.25</v>
      </c>
      <c r="F2829" s="15">
        <f t="shared" si="89"/>
        <v>9.5976931105348478E-3</v>
      </c>
    </row>
    <row r="2830" spans="1:6" x14ac:dyDescent="0.3">
      <c r="A2830" s="26">
        <v>40149</v>
      </c>
      <c r="B2830" s="27">
        <v>9293.9</v>
      </c>
      <c r="C2830" s="27">
        <v>9407.0499999999993</v>
      </c>
      <c r="D2830" s="27">
        <v>9293.9</v>
      </c>
      <c r="E2830">
        <f t="shared" si="88"/>
        <v>113.14999999999964</v>
      </c>
      <c r="F2830" s="15">
        <f t="shared" si="89"/>
        <v>1.7546281215320206E-2</v>
      </c>
    </row>
    <row r="2831" spans="1:6" x14ac:dyDescent="0.3">
      <c r="A2831" s="19">
        <v>40148</v>
      </c>
      <c r="B2831" s="20">
        <v>9056.0499999999993</v>
      </c>
      <c r="C2831" s="20">
        <v>9260.7000000000007</v>
      </c>
      <c r="D2831" s="20">
        <v>9056.0499999999993</v>
      </c>
      <c r="E2831">
        <f t="shared" si="88"/>
        <v>204.65000000000146</v>
      </c>
      <c r="F2831" s="15">
        <f t="shared" si="89"/>
        <v>1.2097525680520117E-2</v>
      </c>
    </row>
    <row r="2832" spans="1:6" x14ac:dyDescent="0.3">
      <c r="A2832" s="26">
        <v>40147</v>
      </c>
      <c r="B2832" s="27">
        <v>9121.7000000000007</v>
      </c>
      <c r="C2832" s="27">
        <v>9137.75</v>
      </c>
      <c r="D2832" s="27">
        <v>8989</v>
      </c>
      <c r="E2832">
        <f t="shared" si="88"/>
        <v>16.049999999999272</v>
      </c>
      <c r="F2832" s="15">
        <f t="shared" si="89"/>
        <v>8.9224166685193077E-4</v>
      </c>
    </row>
    <row r="2833" spans="1:6" x14ac:dyDescent="0.3">
      <c r="A2833" s="19">
        <v>40144</v>
      </c>
      <c r="B2833" s="20">
        <v>8994.2000000000007</v>
      </c>
      <c r="C2833" s="20">
        <v>8994.2000000000007</v>
      </c>
      <c r="D2833" s="20">
        <v>8591.75</v>
      </c>
      <c r="E2833">
        <f t="shared" si="88"/>
        <v>0</v>
      </c>
      <c r="F2833" s="15">
        <f t="shared" si="89"/>
        <v>0</v>
      </c>
    </row>
    <row r="2834" spans="1:6" x14ac:dyDescent="0.3">
      <c r="A2834" s="26">
        <v>40143</v>
      </c>
      <c r="B2834" s="27">
        <v>9291.5499999999993</v>
      </c>
      <c r="C2834" s="27">
        <v>9291.5499999999993</v>
      </c>
      <c r="D2834" s="27">
        <v>9045.35</v>
      </c>
      <c r="E2834">
        <f t="shared" si="88"/>
        <v>0</v>
      </c>
      <c r="F2834" s="15">
        <f t="shared" si="89"/>
        <v>6.795616081601649E-3</v>
      </c>
    </row>
    <row r="2835" spans="1:6" x14ac:dyDescent="0.3">
      <c r="A2835" s="19">
        <v>40142</v>
      </c>
      <c r="B2835" s="20">
        <v>9215.5</v>
      </c>
      <c r="C2835" s="20">
        <v>9340.75</v>
      </c>
      <c r="D2835" s="20">
        <v>9214.25</v>
      </c>
      <c r="E2835">
        <f t="shared" si="88"/>
        <v>125.25</v>
      </c>
      <c r="F2835" s="15">
        <f t="shared" si="89"/>
        <v>8.3665188158987738E-3</v>
      </c>
    </row>
    <row r="2836" spans="1:6" x14ac:dyDescent="0.3">
      <c r="A2836" s="26">
        <v>40141</v>
      </c>
      <c r="B2836" s="27">
        <v>9266.1</v>
      </c>
      <c r="C2836" s="27">
        <v>9295.9</v>
      </c>
      <c r="D2836" s="27">
        <v>9163.7000000000007</v>
      </c>
      <c r="E2836">
        <f t="shared" si="88"/>
        <v>29.799999999999272</v>
      </c>
      <c r="F2836" s="15">
        <f t="shared" si="89"/>
        <v>5.2961352526534299E-3</v>
      </c>
    </row>
    <row r="2837" spans="1:6" x14ac:dyDescent="0.3">
      <c r="A2837" s="19">
        <v>40140</v>
      </c>
      <c r="B2837" s="20">
        <v>9256.75</v>
      </c>
      <c r="C2837" s="20">
        <v>9325</v>
      </c>
      <c r="D2837" s="20">
        <v>9223.15</v>
      </c>
      <c r="E2837">
        <f t="shared" si="88"/>
        <v>68.25</v>
      </c>
      <c r="F2837" s="15">
        <f t="shared" si="89"/>
        <v>1.758253366394983E-2</v>
      </c>
    </row>
    <row r="2838" spans="1:6" x14ac:dyDescent="0.3">
      <c r="A2838" s="26">
        <v>40137</v>
      </c>
      <c r="B2838" s="27">
        <v>8993.2999999999993</v>
      </c>
      <c r="C2838" s="27">
        <v>9241.2999999999993</v>
      </c>
      <c r="D2838" s="27">
        <v>8890.1</v>
      </c>
      <c r="E2838">
        <f t="shared" si="88"/>
        <v>248</v>
      </c>
      <c r="F2838" s="15">
        <f t="shared" si="89"/>
        <v>1.3463334129552017E-2</v>
      </c>
    </row>
    <row r="2839" spans="1:6" x14ac:dyDescent="0.3">
      <c r="A2839" s="19">
        <v>40136</v>
      </c>
      <c r="B2839" s="20">
        <v>9210.2000000000007</v>
      </c>
      <c r="C2839" s="20">
        <v>9210.2000000000007</v>
      </c>
      <c r="D2839" s="20">
        <v>8992.5</v>
      </c>
      <c r="E2839">
        <f t="shared" si="88"/>
        <v>0</v>
      </c>
      <c r="F2839" s="15">
        <f t="shared" si="89"/>
        <v>3.9003291325625297E-3</v>
      </c>
    </row>
    <row r="2840" spans="1:6" x14ac:dyDescent="0.3">
      <c r="A2840" s="26">
        <v>40135</v>
      </c>
      <c r="B2840" s="27">
        <v>9236.4</v>
      </c>
      <c r="C2840" s="27">
        <v>9308.4500000000007</v>
      </c>
      <c r="D2840" s="27">
        <v>9206.0499999999993</v>
      </c>
      <c r="E2840">
        <f t="shared" si="88"/>
        <v>72.050000000001091</v>
      </c>
      <c r="F2840" s="15">
        <f t="shared" si="89"/>
        <v>6.9147442543632861E-3</v>
      </c>
    </row>
    <row r="2841" spans="1:6" x14ac:dyDescent="0.3">
      <c r="A2841" s="19">
        <v>40134</v>
      </c>
      <c r="B2841" s="20">
        <v>9259.2000000000007</v>
      </c>
      <c r="C2841" s="20">
        <v>9315.2000000000007</v>
      </c>
      <c r="D2841" s="20">
        <v>9118</v>
      </c>
      <c r="E2841">
        <f t="shared" si="88"/>
        <v>56</v>
      </c>
      <c r="F2841" s="15">
        <f t="shared" si="89"/>
        <v>1.0500605856431044E-2</v>
      </c>
    </row>
    <row r="2842" spans="1:6" x14ac:dyDescent="0.3">
      <c r="A2842" s="26">
        <v>40133</v>
      </c>
      <c r="B2842" s="27">
        <v>9201.85</v>
      </c>
      <c r="C2842" s="27">
        <v>9339.1</v>
      </c>
      <c r="D2842" s="27">
        <v>9201.85</v>
      </c>
      <c r="E2842">
        <f t="shared" si="88"/>
        <v>137.25</v>
      </c>
      <c r="F2842" s="15">
        <f t="shared" si="89"/>
        <v>1.6406521751133225E-2</v>
      </c>
    </row>
    <row r="2843" spans="1:6" x14ac:dyDescent="0.3">
      <c r="A2843" s="19">
        <v>40130</v>
      </c>
      <c r="B2843" s="20">
        <v>9055.85</v>
      </c>
      <c r="C2843" s="20">
        <v>9215.75</v>
      </c>
      <c r="D2843" s="20">
        <v>9055.85</v>
      </c>
      <c r="E2843">
        <f t="shared" si="88"/>
        <v>159.89999999999964</v>
      </c>
      <c r="F2843" s="15">
        <f t="shared" si="89"/>
        <v>9.0521517629708684E-3</v>
      </c>
    </row>
    <row r="2844" spans="1:6" x14ac:dyDescent="0.3">
      <c r="A2844" s="26">
        <v>40129</v>
      </c>
      <c r="B2844" s="27">
        <v>9323.75</v>
      </c>
      <c r="C2844" s="27">
        <v>9332.65</v>
      </c>
      <c r="D2844" s="27">
        <v>9024.9</v>
      </c>
      <c r="E2844">
        <f t="shared" si="88"/>
        <v>8.8999999999996362</v>
      </c>
      <c r="F2844" s="15">
        <f t="shared" si="89"/>
        <v>1.1841839160877365E-2</v>
      </c>
    </row>
    <row r="2845" spans="1:6" x14ac:dyDescent="0.3">
      <c r="A2845" s="19">
        <v>40128</v>
      </c>
      <c r="B2845" s="20">
        <v>9147.65</v>
      </c>
      <c r="C2845" s="20">
        <v>9355.4</v>
      </c>
      <c r="D2845" s="20">
        <v>9095.65</v>
      </c>
      <c r="E2845">
        <f t="shared" si="88"/>
        <v>207.75</v>
      </c>
      <c r="F2845" s="15">
        <f t="shared" si="89"/>
        <v>1.5966020474842121E-2</v>
      </c>
    </row>
    <row r="2846" spans="1:6" x14ac:dyDescent="0.3">
      <c r="A2846" s="26">
        <v>40127</v>
      </c>
      <c r="B2846" s="27">
        <v>9182</v>
      </c>
      <c r="C2846" s="27">
        <v>9267.4500000000007</v>
      </c>
      <c r="D2846" s="27">
        <v>9124</v>
      </c>
      <c r="E2846">
        <f t="shared" si="88"/>
        <v>85.450000000000728</v>
      </c>
      <c r="F2846" s="15">
        <f t="shared" si="89"/>
        <v>2.7740637891825796E-2</v>
      </c>
    </row>
    <row r="2847" spans="1:6" x14ac:dyDescent="0.3">
      <c r="A2847" s="19">
        <v>40126</v>
      </c>
      <c r="B2847" s="20">
        <v>8750.7000000000007</v>
      </c>
      <c r="C2847" s="20">
        <v>9150.75</v>
      </c>
      <c r="D2847" s="20">
        <v>8750.7000000000007</v>
      </c>
      <c r="E2847">
        <f t="shared" si="88"/>
        <v>400.04999999999927</v>
      </c>
      <c r="F2847" s="15">
        <f t="shared" si="89"/>
        <v>3.2961578207911943E-2</v>
      </c>
    </row>
    <row r="2848" spans="1:6" x14ac:dyDescent="0.3">
      <c r="A2848" s="26">
        <v>40123</v>
      </c>
      <c r="B2848" s="27">
        <v>8612.2999999999993</v>
      </c>
      <c r="C2848" s="27">
        <v>8780</v>
      </c>
      <c r="D2848" s="27">
        <v>8612.2999999999993</v>
      </c>
      <c r="E2848">
        <f t="shared" si="88"/>
        <v>167.70000000000073</v>
      </c>
      <c r="F2848" s="15">
        <f t="shared" si="89"/>
        <v>1.2345171946418284E-2</v>
      </c>
    </row>
    <row r="2849" spans="1:6" x14ac:dyDescent="0.3">
      <c r="A2849" s="19">
        <v>40122</v>
      </c>
      <c r="B2849" s="20">
        <v>8521.5499999999993</v>
      </c>
      <c r="C2849" s="20">
        <v>8564.25</v>
      </c>
      <c r="D2849" s="20">
        <v>8319.5</v>
      </c>
      <c r="E2849">
        <f t="shared" si="88"/>
        <v>42.700000000000728</v>
      </c>
      <c r="F2849" s="15">
        <f t="shared" si="89"/>
        <v>1.400276093871923E-2</v>
      </c>
    </row>
    <row r="2850" spans="1:6" x14ac:dyDescent="0.3">
      <c r="A2850" s="26">
        <v>40121</v>
      </c>
      <c r="B2850" s="27">
        <v>8330.5</v>
      </c>
      <c r="C2850" s="27">
        <v>8521.1</v>
      </c>
      <c r="D2850" s="27">
        <v>8267.9500000000007</v>
      </c>
      <c r="E2850">
        <f t="shared" si="88"/>
        <v>190.60000000000036</v>
      </c>
      <c r="F2850" s="15">
        <f t="shared" si="89"/>
        <v>1.9427622699203263E-2</v>
      </c>
    </row>
    <row r="2851" spans="1:6" x14ac:dyDescent="0.3">
      <c r="A2851" s="19">
        <v>40120</v>
      </c>
      <c r="B2851" s="20">
        <v>8372.1</v>
      </c>
      <c r="C2851" s="20">
        <v>8506.7999999999993</v>
      </c>
      <c r="D2851" s="20">
        <v>8207.75</v>
      </c>
      <c r="E2851">
        <f t="shared" si="88"/>
        <v>134.69999999999891</v>
      </c>
      <c r="F2851" s="15">
        <f t="shared" si="89"/>
        <v>2.2755826093111168E-2</v>
      </c>
    </row>
    <row r="2852" spans="1:6" x14ac:dyDescent="0.3">
      <c r="A2852" s="26">
        <v>40116</v>
      </c>
      <c r="B2852" s="27">
        <v>8476.9500000000007</v>
      </c>
      <c r="C2852" s="27">
        <v>8728.0499999999993</v>
      </c>
      <c r="D2852" s="27">
        <v>8411.15</v>
      </c>
      <c r="E2852">
        <f t="shared" si="88"/>
        <v>251.09999999999854</v>
      </c>
      <c r="F2852" s="15">
        <f t="shared" si="89"/>
        <v>1.5348322630873363E-2</v>
      </c>
    </row>
    <row r="2853" spans="1:6" x14ac:dyDescent="0.3">
      <c r="A2853" s="19">
        <v>40115</v>
      </c>
      <c r="B2853" s="20">
        <v>8541.65</v>
      </c>
      <c r="C2853" s="20">
        <v>8552.75</v>
      </c>
      <c r="D2853" s="20">
        <v>8370.15</v>
      </c>
      <c r="E2853">
        <f t="shared" si="88"/>
        <v>11.100000000000364</v>
      </c>
      <c r="F2853" s="15">
        <f t="shared" si="89"/>
        <v>2.3057985922492596E-3</v>
      </c>
    </row>
    <row r="2854" spans="1:6" x14ac:dyDescent="0.3">
      <c r="A2854" s="26">
        <v>40114</v>
      </c>
      <c r="B2854" s="27">
        <v>8652.1</v>
      </c>
      <c r="C2854" s="27">
        <v>8680.9</v>
      </c>
      <c r="D2854" s="27">
        <v>8410.9500000000007</v>
      </c>
      <c r="E2854">
        <f t="shared" si="88"/>
        <v>28.799999999999272</v>
      </c>
      <c r="F2854" s="15">
        <f t="shared" si="89"/>
        <v>1.0105271392331526E-2</v>
      </c>
    </row>
    <row r="2855" spans="1:6" x14ac:dyDescent="0.3">
      <c r="A2855" s="19">
        <v>40113</v>
      </c>
      <c r="B2855" s="20">
        <v>8948.2999999999993</v>
      </c>
      <c r="C2855" s="20">
        <v>9100.35</v>
      </c>
      <c r="D2855" s="20">
        <v>8661.6</v>
      </c>
      <c r="E2855">
        <f t="shared" si="88"/>
        <v>152.05000000000109</v>
      </c>
      <c r="F2855" s="15">
        <f t="shared" si="89"/>
        <v>1.0010116172823449E-2</v>
      </c>
    </row>
    <row r="2856" spans="1:6" x14ac:dyDescent="0.3">
      <c r="A2856" s="26">
        <v>40112</v>
      </c>
      <c r="B2856" s="27">
        <v>9193.2000000000007</v>
      </c>
      <c r="C2856" s="27">
        <v>9225.2000000000007</v>
      </c>
      <c r="D2856" s="27">
        <v>9014.1</v>
      </c>
      <c r="E2856">
        <f t="shared" si="88"/>
        <v>32</v>
      </c>
      <c r="F2856" s="15">
        <f t="shared" si="89"/>
        <v>5.6860846002328843E-3</v>
      </c>
    </row>
    <row r="2857" spans="1:6" x14ac:dyDescent="0.3">
      <c r="A2857" s="19">
        <v>40109</v>
      </c>
      <c r="B2857" s="20">
        <v>9189.1</v>
      </c>
      <c r="C2857" s="20">
        <v>9261.6</v>
      </c>
      <c r="D2857" s="20">
        <v>9131.0499999999993</v>
      </c>
      <c r="E2857">
        <f t="shared" si="88"/>
        <v>72.5</v>
      </c>
      <c r="F2857" s="15">
        <f t="shared" si="89"/>
        <v>4.2187246470874575E-3</v>
      </c>
    </row>
    <row r="2858" spans="1:6" x14ac:dyDescent="0.3">
      <c r="A2858" s="26">
        <v>40108</v>
      </c>
      <c r="B2858" s="27">
        <v>9244.5</v>
      </c>
      <c r="C2858" s="27">
        <v>9250</v>
      </c>
      <c r="D2858" s="27">
        <v>9057.1</v>
      </c>
      <c r="E2858">
        <f t="shared" si="88"/>
        <v>5.5</v>
      </c>
      <c r="F2858" s="15">
        <f t="shared" si="89"/>
        <v>3.4193720063863758E-3</v>
      </c>
    </row>
    <row r="2859" spans="1:6" x14ac:dyDescent="0.3">
      <c r="A2859" s="19">
        <v>40107</v>
      </c>
      <c r="B2859" s="20">
        <v>9395</v>
      </c>
      <c r="C2859" s="20">
        <v>9453.75</v>
      </c>
      <c r="D2859" s="20">
        <v>9259.7000000000007</v>
      </c>
      <c r="E2859">
        <f t="shared" si="88"/>
        <v>58.75</v>
      </c>
      <c r="F2859" s="15">
        <f t="shared" si="89"/>
        <v>7.3863249564047684E-3</v>
      </c>
    </row>
    <row r="2860" spans="1:6" x14ac:dyDescent="0.3">
      <c r="A2860" s="26">
        <v>40106</v>
      </c>
      <c r="B2860" s="27">
        <v>9548.0499999999993</v>
      </c>
      <c r="C2860" s="27">
        <v>9630.35</v>
      </c>
      <c r="D2860" s="27">
        <v>9429.7999999999993</v>
      </c>
      <c r="E2860">
        <f t="shared" si="88"/>
        <v>82.300000000001091</v>
      </c>
      <c r="F2860" s="15">
        <f t="shared" si="89"/>
        <v>6.5560701342159636E-3</v>
      </c>
    </row>
    <row r="2861" spans="1:6" x14ac:dyDescent="0.3">
      <c r="A2861" s="19">
        <v>40103</v>
      </c>
      <c r="B2861" s="20">
        <v>9533.15</v>
      </c>
      <c r="C2861" s="20">
        <v>9575.85</v>
      </c>
      <c r="D2861" s="20">
        <v>9462.9500000000007</v>
      </c>
      <c r="E2861">
        <f t="shared" si="88"/>
        <v>42.700000000000728</v>
      </c>
      <c r="F2861" s="15">
        <f t="shared" si="89"/>
        <v>1.5344472124388E-2</v>
      </c>
    </row>
    <row r="2862" spans="1:6" x14ac:dyDescent="0.3">
      <c r="A2862" s="26">
        <v>40102</v>
      </c>
      <c r="B2862" s="27">
        <v>9312.7999999999993</v>
      </c>
      <c r="C2862" s="27">
        <v>9555.9</v>
      </c>
      <c r="D2862" s="27">
        <v>9259.9</v>
      </c>
      <c r="E2862">
        <f t="shared" si="88"/>
        <v>243.10000000000036</v>
      </c>
      <c r="F2862" s="15">
        <f t="shared" si="89"/>
        <v>2.1835515610837471E-2</v>
      </c>
    </row>
    <row r="2863" spans="1:6" x14ac:dyDescent="0.3">
      <c r="A2863" s="19">
        <v>40101</v>
      </c>
      <c r="B2863" s="20">
        <v>9157.1</v>
      </c>
      <c r="C2863" s="20">
        <v>9313.9</v>
      </c>
      <c r="D2863" s="20">
        <v>9155.25</v>
      </c>
      <c r="E2863">
        <f t="shared" si="88"/>
        <v>156.79999999999927</v>
      </c>
      <c r="F2863" s="15">
        <f t="shared" si="89"/>
        <v>1.8891708685344046E-2</v>
      </c>
    </row>
    <row r="2864" spans="1:6" x14ac:dyDescent="0.3">
      <c r="A2864" s="26">
        <v>40100</v>
      </c>
      <c r="B2864" s="27">
        <v>8984.1</v>
      </c>
      <c r="C2864" s="27">
        <v>9166.75</v>
      </c>
      <c r="D2864" s="27">
        <v>8984.1</v>
      </c>
      <c r="E2864">
        <f t="shared" si="88"/>
        <v>182.64999999999964</v>
      </c>
      <c r="F2864" s="15">
        <f t="shared" si="89"/>
        <v>2.5413670920912207E-2</v>
      </c>
    </row>
    <row r="2865" spans="1:6" x14ac:dyDescent="0.3">
      <c r="A2865" s="19">
        <v>40098</v>
      </c>
      <c r="B2865" s="20">
        <v>8720.7000000000007</v>
      </c>
      <c r="C2865" s="20">
        <v>8981.2999999999993</v>
      </c>
      <c r="D2865" s="20">
        <v>8698.5499999999993</v>
      </c>
      <c r="E2865">
        <f t="shared" si="88"/>
        <v>260.59999999999854</v>
      </c>
      <c r="F2865" s="15">
        <f t="shared" si="89"/>
        <v>1.6649014199380308E-2</v>
      </c>
    </row>
    <row r="2866" spans="1:6" x14ac:dyDescent="0.3">
      <c r="A2866" s="26">
        <v>40095</v>
      </c>
      <c r="B2866" s="27">
        <v>8827.85</v>
      </c>
      <c r="C2866" s="27">
        <v>8861.2000000000007</v>
      </c>
      <c r="D2866" s="27">
        <v>8658.15</v>
      </c>
      <c r="E2866">
        <f t="shared" si="88"/>
        <v>33.350000000000364</v>
      </c>
      <c r="F2866" s="15">
        <f t="shared" si="89"/>
        <v>7.0726144500878945E-3</v>
      </c>
    </row>
    <row r="2867" spans="1:6" x14ac:dyDescent="0.3">
      <c r="A2867" s="19">
        <v>40094</v>
      </c>
      <c r="B2867" s="20">
        <v>8790.9500000000007</v>
      </c>
      <c r="C2867" s="20">
        <v>8881.9500000000007</v>
      </c>
      <c r="D2867" s="20">
        <v>8720.25</v>
      </c>
      <c r="E2867">
        <f t="shared" si="88"/>
        <v>91</v>
      </c>
      <c r="F2867" s="15">
        <f t="shared" si="89"/>
        <v>1.3322306934170174E-2</v>
      </c>
    </row>
    <row r="2868" spans="1:6" x14ac:dyDescent="0.3">
      <c r="A2868" s="26">
        <v>40093</v>
      </c>
      <c r="B2868" s="27">
        <v>8827.2999999999993</v>
      </c>
      <c r="C2868" s="27">
        <v>8971.5</v>
      </c>
      <c r="D2868" s="27">
        <v>8724.75</v>
      </c>
      <c r="E2868">
        <f t="shared" si="88"/>
        <v>144.20000000000073</v>
      </c>
      <c r="F2868" s="15">
        <f t="shared" si="89"/>
        <v>1.4613101559764233E-2</v>
      </c>
    </row>
    <row r="2869" spans="1:6" x14ac:dyDescent="0.3">
      <c r="A2869" s="19">
        <v>40092</v>
      </c>
      <c r="B2869" s="20">
        <v>8709.65</v>
      </c>
      <c r="C2869" s="20">
        <v>8820</v>
      </c>
      <c r="D2869" s="20">
        <v>8555</v>
      </c>
      <c r="E2869">
        <f t="shared" si="88"/>
        <v>110.35000000000036</v>
      </c>
      <c r="F2869" s="15">
        <f t="shared" si="89"/>
        <v>7.6232902497177391E-3</v>
      </c>
    </row>
    <row r="2870" spans="1:6" x14ac:dyDescent="0.3">
      <c r="A2870" s="26">
        <v>40091</v>
      </c>
      <c r="B2870" s="27">
        <v>8765.9</v>
      </c>
      <c r="C2870" s="27">
        <v>8789.2000000000007</v>
      </c>
      <c r="D2870" s="27">
        <v>8631.9500000000007</v>
      </c>
      <c r="E2870">
        <f t="shared" si="88"/>
        <v>23.300000000001091</v>
      </c>
      <c r="F2870" s="15">
        <f t="shared" si="89"/>
        <v>5.6449696105396437E-3</v>
      </c>
    </row>
    <row r="2871" spans="1:6" x14ac:dyDescent="0.3">
      <c r="A2871" s="19">
        <v>40087</v>
      </c>
      <c r="B2871" s="20">
        <v>8835.2999999999993</v>
      </c>
      <c r="C2871" s="20">
        <v>8911.75</v>
      </c>
      <c r="D2871" s="20">
        <v>8787</v>
      </c>
      <c r="E2871">
        <f t="shared" si="88"/>
        <v>76.450000000000728</v>
      </c>
      <c r="F2871" s="15">
        <f t="shared" si="89"/>
        <v>2.3237852473555393E-2</v>
      </c>
    </row>
    <row r="2872" spans="1:6" x14ac:dyDescent="0.3">
      <c r="A2872" s="26">
        <v>40086</v>
      </c>
      <c r="B2872" s="27">
        <v>8513.0499999999993</v>
      </c>
      <c r="C2872" s="27">
        <v>8832.25</v>
      </c>
      <c r="D2872" s="27">
        <v>8487.6</v>
      </c>
      <c r="E2872">
        <f t="shared" si="88"/>
        <v>319.20000000000073</v>
      </c>
      <c r="F2872" s="15">
        <f t="shared" si="89"/>
        <v>2.3311622538396328E-2</v>
      </c>
    </row>
    <row r="2873" spans="1:6" x14ac:dyDescent="0.3">
      <c r="A2873" s="19">
        <v>40085</v>
      </c>
      <c r="B2873" s="20">
        <v>8490.4</v>
      </c>
      <c r="C2873" s="20">
        <v>8567.0499999999993</v>
      </c>
      <c r="D2873" s="20">
        <v>8465.9</v>
      </c>
      <c r="E2873">
        <f t="shared" si="88"/>
        <v>76.649999999999636</v>
      </c>
      <c r="F2873" s="15">
        <f t="shared" si="89"/>
        <v>8.2703311078767237E-3</v>
      </c>
    </row>
    <row r="2874" spans="1:6" x14ac:dyDescent="0.3">
      <c r="A2874" s="26">
        <v>40081</v>
      </c>
      <c r="B2874" s="27">
        <v>8485.15</v>
      </c>
      <c r="C2874" s="27">
        <v>8548.85</v>
      </c>
      <c r="D2874" s="27">
        <v>8436.9500000000007</v>
      </c>
      <c r="E2874">
        <f t="shared" si="88"/>
        <v>63.700000000000728</v>
      </c>
      <c r="F2874" s="15">
        <f t="shared" si="89"/>
        <v>1.7485070071926991E-2</v>
      </c>
    </row>
    <row r="2875" spans="1:6" x14ac:dyDescent="0.3">
      <c r="A2875" s="19">
        <v>40080</v>
      </c>
      <c r="B2875" s="20">
        <v>8355.7000000000007</v>
      </c>
      <c r="C2875" s="20">
        <v>8584.2000000000007</v>
      </c>
      <c r="D2875" s="20">
        <v>8341.1</v>
      </c>
      <c r="E2875">
        <f t="shared" si="88"/>
        <v>228.5</v>
      </c>
      <c r="F2875" s="15">
        <f t="shared" si="89"/>
        <v>1.6801816412585123E-2</v>
      </c>
    </row>
    <row r="2876" spans="1:6" x14ac:dyDescent="0.3">
      <c r="A2876" s="26">
        <v>40079</v>
      </c>
      <c r="B2876" s="27">
        <v>8478.25</v>
      </c>
      <c r="C2876" s="27">
        <v>8534.65</v>
      </c>
      <c r="D2876" s="27">
        <v>8406.15</v>
      </c>
      <c r="E2876">
        <f t="shared" si="88"/>
        <v>56.399999999999636</v>
      </c>
      <c r="F2876" s="15">
        <f t="shared" si="89"/>
        <v>8.5911575831364283E-3</v>
      </c>
    </row>
    <row r="2877" spans="1:6" x14ac:dyDescent="0.3">
      <c r="A2877" s="19">
        <v>40078</v>
      </c>
      <c r="B2877" s="20">
        <v>8377.7999999999993</v>
      </c>
      <c r="C2877" s="20">
        <v>8465.35</v>
      </c>
      <c r="D2877" s="20">
        <v>8369.15</v>
      </c>
      <c r="E2877">
        <f t="shared" si="88"/>
        <v>87.550000000001091</v>
      </c>
      <c r="F2877" s="15">
        <f t="shared" si="89"/>
        <v>5.1898704162567184E-3</v>
      </c>
    </row>
    <row r="2878" spans="1:6" x14ac:dyDescent="0.3">
      <c r="A2878" s="26">
        <v>40074</v>
      </c>
      <c r="B2878" s="27">
        <v>8434.7000000000007</v>
      </c>
      <c r="C2878" s="27">
        <v>8434.7000000000007</v>
      </c>
      <c r="D2878" s="27">
        <v>8292.15</v>
      </c>
      <c r="E2878">
        <f t="shared" si="88"/>
        <v>0</v>
      </c>
      <c r="F2878" s="15">
        <f t="shared" si="89"/>
        <v>2.9510661725530339E-3</v>
      </c>
    </row>
    <row r="2879" spans="1:6" x14ac:dyDescent="0.3">
      <c r="A2879" s="19">
        <v>40073</v>
      </c>
      <c r="B2879" s="20">
        <v>8446.1</v>
      </c>
      <c r="C2879" s="20">
        <v>8495.9500000000007</v>
      </c>
      <c r="D2879" s="20">
        <v>8398.7000000000007</v>
      </c>
      <c r="E2879">
        <f t="shared" si="88"/>
        <v>49.850000000000364</v>
      </c>
      <c r="F2879" s="15">
        <f t="shared" si="89"/>
        <v>8.0966654403560722E-3</v>
      </c>
    </row>
    <row r="2880" spans="1:6" x14ac:dyDescent="0.3">
      <c r="A2880" s="26">
        <v>40072</v>
      </c>
      <c r="B2880" s="27">
        <v>8290.4500000000007</v>
      </c>
      <c r="C2880" s="27">
        <v>8374.85</v>
      </c>
      <c r="D2880" s="27">
        <v>8273.75</v>
      </c>
      <c r="E2880">
        <f t="shared" si="88"/>
        <v>84.399999999999636</v>
      </c>
      <c r="F2880" s="15">
        <f t="shared" si="89"/>
        <v>1.9330283485825665E-2</v>
      </c>
    </row>
    <row r="2881" spans="1:6" x14ac:dyDescent="0.3">
      <c r="A2881" s="19">
        <v>40071</v>
      </c>
      <c r="B2881" s="20">
        <v>8000.4</v>
      </c>
      <c r="C2881" s="20">
        <v>8225.2999999999993</v>
      </c>
      <c r="D2881" s="20">
        <v>8000.4</v>
      </c>
      <c r="E2881">
        <f t="shared" si="88"/>
        <v>224.89999999999964</v>
      </c>
      <c r="F2881" s="15">
        <f t="shared" si="89"/>
        <v>2.2241400097722557E-2</v>
      </c>
    </row>
    <row r="2882" spans="1:6" x14ac:dyDescent="0.3">
      <c r="A2882" s="26">
        <v>40070</v>
      </c>
      <c r="B2882" s="27">
        <v>7879.45</v>
      </c>
      <c r="C2882" s="27">
        <v>8005.05</v>
      </c>
      <c r="D2882" s="27">
        <v>7877.95</v>
      </c>
      <c r="E2882">
        <f t="shared" ref="E2882:E2945" si="90">C2882-B2882</f>
        <v>125.60000000000036</v>
      </c>
      <c r="F2882" s="15">
        <f t="shared" si="89"/>
        <v>8.1672552976791123E-3</v>
      </c>
    </row>
    <row r="2883" spans="1:6" x14ac:dyDescent="0.3">
      <c r="A2883" s="19">
        <v>40067</v>
      </c>
      <c r="B2883" s="20">
        <v>7928</v>
      </c>
      <c r="C2883" s="20">
        <v>7931.9</v>
      </c>
      <c r="D2883" s="20">
        <v>7803.15</v>
      </c>
      <c r="E2883">
        <f t="shared" si="90"/>
        <v>3.8999999999996362</v>
      </c>
      <c r="F2883" s="15">
        <f t="shared" ref="F2883:F2946" si="91">((SUM(E2883:E2884)/2)/B2884)</f>
        <v>5.5011097614489279E-3</v>
      </c>
    </row>
    <row r="2884" spans="1:6" x14ac:dyDescent="0.3">
      <c r="A2884" s="26">
        <v>40066</v>
      </c>
      <c r="B2884" s="27">
        <v>7862.05</v>
      </c>
      <c r="C2884" s="27">
        <v>7944.65</v>
      </c>
      <c r="D2884" s="27">
        <v>7794.4</v>
      </c>
      <c r="E2884">
        <f t="shared" si="90"/>
        <v>82.599999999999454</v>
      </c>
      <c r="F2884" s="15">
        <f t="shared" si="91"/>
        <v>1.1598968114209223E-2</v>
      </c>
    </row>
    <row r="2885" spans="1:6" x14ac:dyDescent="0.3">
      <c r="A2885" s="19">
        <v>40065</v>
      </c>
      <c r="B2885" s="20">
        <v>7694.65</v>
      </c>
      <c r="C2885" s="20">
        <v>7790.55</v>
      </c>
      <c r="D2885" s="20">
        <v>7688.75</v>
      </c>
      <c r="E2885">
        <f t="shared" si="90"/>
        <v>95.900000000000546</v>
      </c>
      <c r="F2885" s="15">
        <f t="shared" si="91"/>
        <v>1.1622162710278015E-2</v>
      </c>
    </row>
    <row r="2886" spans="1:6" x14ac:dyDescent="0.3">
      <c r="A2886" s="26">
        <v>40064</v>
      </c>
      <c r="B2886" s="27">
        <v>7692.2</v>
      </c>
      <c r="C2886" s="27">
        <v>7775.1</v>
      </c>
      <c r="D2886" s="27">
        <v>7655.4</v>
      </c>
      <c r="E2886">
        <f t="shared" si="90"/>
        <v>82.900000000000546</v>
      </c>
      <c r="F2886" s="15">
        <f t="shared" si="91"/>
        <v>1.6159879517269476E-2</v>
      </c>
    </row>
    <row r="2887" spans="1:6" x14ac:dyDescent="0.3">
      <c r="A2887" s="19">
        <v>40063</v>
      </c>
      <c r="B2887" s="20">
        <v>7503.15</v>
      </c>
      <c r="C2887" s="20">
        <v>7662.75</v>
      </c>
      <c r="D2887" s="20">
        <v>7495.4</v>
      </c>
      <c r="E2887">
        <f t="shared" si="90"/>
        <v>159.60000000000036</v>
      </c>
      <c r="F2887" s="15">
        <f t="shared" si="91"/>
        <v>1.6641042486471098E-2</v>
      </c>
    </row>
    <row r="2888" spans="1:6" x14ac:dyDescent="0.3">
      <c r="A2888" s="26">
        <v>40060</v>
      </c>
      <c r="B2888" s="27">
        <v>7382.35</v>
      </c>
      <c r="C2888" s="27">
        <v>7468.45</v>
      </c>
      <c r="D2888" s="27">
        <v>7346.3</v>
      </c>
      <c r="E2888">
        <f t="shared" si="90"/>
        <v>86.099999999999454</v>
      </c>
      <c r="F2888" s="15">
        <f t="shared" si="91"/>
        <v>1.0294917097037176E-2</v>
      </c>
    </row>
    <row r="2889" spans="1:6" x14ac:dyDescent="0.3">
      <c r="A2889" s="19">
        <v>40059</v>
      </c>
      <c r="B2889" s="20">
        <v>7358</v>
      </c>
      <c r="C2889" s="20">
        <v>7423.4</v>
      </c>
      <c r="D2889" s="20">
        <v>7324.7</v>
      </c>
      <c r="E2889">
        <f t="shared" si="90"/>
        <v>65.399999999999636</v>
      </c>
      <c r="F2889" s="15">
        <f t="shared" si="91"/>
        <v>9.1546220093081422E-3</v>
      </c>
    </row>
    <row r="2890" spans="1:6" x14ac:dyDescent="0.3">
      <c r="A2890" s="26">
        <v>40058</v>
      </c>
      <c r="B2890" s="27">
        <v>7326.9</v>
      </c>
      <c r="C2890" s="27">
        <v>7395.65</v>
      </c>
      <c r="D2890" s="27">
        <v>7292.7</v>
      </c>
      <c r="E2890">
        <f t="shared" si="90"/>
        <v>68.75</v>
      </c>
      <c r="F2890" s="15">
        <f t="shared" si="91"/>
        <v>1.2504021663359916E-2</v>
      </c>
    </row>
    <row r="2891" spans="1:6" x14ac:dyDescent="0.3">
      <c r="A2891" s="19">
        <v>40057</v>
      </c>
      <c r="B2891" s="20">
        <v>7459.6</v>
      </c>
      <c r="C2891" s="20">
        <v>7577.4</v>
      </c>
      <c r="D2891" s="20">
        <v>7343</v>
      </c>
      <c r="E2891">
        <f t="shared" si="90"/>
        <v>117.79999999999927</v>
      </c>
      <c r="F2891" s="15">
        <f t="shared" si="91"/>
        <v>1.3979951232728233E-2</v>
      </c>
    </row>
    <row r="2892" spans="1:6" x14ac:dyDescent="0.3">
      <c r="A2892" s="26">
        <v>40056</v>
      </c>
      <c r="B2892" s="27">
        <v>7382</v>
      </c>
      <c r="C2892" s="27">
        <v>7470.6</v>
      </c>
      <c r="D2892" s="27">
        <v>7377.3</v>
      </c>
      <c r="E2892">
        <f t="shared" si="90"/>
        <v>88.600000000000364</v>
      </c>
      <c r="F2892" s="15">
        <f t="shared" si="91"/>
        <v>1.3594238310912551E-2</v>
      </c>
    </row>
    <row r="2893" spans="1:6" x14ac:dyDescent="0.3">
      <c r="A2893" s="19">
        <v>40053</v>
      </c>
      <c r="B2893" s="20">
        <v>7407.55</v>
      </c>
      <c r="C2893" s="20">
        <v>7520.35</v>
      </c>
      <c r="D2893" s="20">
        <v>7377.9</v>
      </c>
      <c r="E2893">
        <f t="shared" si="90"/>
        <v>112.80000000000018</v>
      </c>
      <c r="F2893" s="15">
        <f t="shared" si="91"/>
        <v>1.0503008586302506E-2</v>
      </c>
    </row>
    <row r="2894" spans="1:6" x14ac:dyDescent="0.3">
      <c r="A2894" s="26">
        <v>40052</v>
      </c>
      <c r="B2894" s="27">
        <v>7395.5</v>
      </c>
      <c r="C2894" s="27">
        <v>7438.05</v>
      </c>
      <c r="D2894" s="27">
        <v>7366.85</v>
      </c>
      <c r="E2894">
        <f t="shared" si="90"/>
        <v>42.550000000000182</v>
      </c>
      <c r="F2894" s="15">
        <f t="shared" si="91"/>
        <v>4.4031474970701494E-3</v>
      </c>
    </row>
    <row r="2895" spans="1:6" x14ac:dyDescent="0.3">
      <c r="A2895" s="19">
        <v>40051</v>
      </c>
      <c r="B2895" s="20">
        <v>7466.25</v>
      </c>
      <c r="C2895" s="20">
        <v>7489.45</v>
      </c>
      <c r="D2895" s="20">
        <v>7385.5</v>
      </c>
      <c r="E2895">
        <f t="shared" si="90"/>
        <v>23.199999999999818</v>
      </c>
      <c r="F2895" s="15">
        <f t="shared" si="91"/>
        <v>1.5452347491324585E-3</v>
      </c>
    </row>
    <row r="2896" spans="1:6" x14ac:dyDescent="0.3">
      <c r="A2896" s="26">
        <v>40050</v>
      </c>
      <c r="B2896" s="27">
        <v>7506.95</v>
      </c>
      <c r="C2896" s="27">
        <v>7506.95</v>
      </c>
      <c r="D2896" s="27">
        <v>7366</v>
      </c>
      <c r="E2896">
        <f t="shared" si="90"/>
        <v>0</v>
      </c>
      <c r="F2896" s="15">
        <f t="shared" si="91"/>
        <v>4.2488558199288064E-3</v>
      </c>
    </row>
    <row r="2897" spans="1:6" x14ac:dyDescent="0.3">
      <c r="A2897" s="19">
        <v>40049</v>
      </c>
      <c r="B2897" s="20">
        <v>7472.6</v>
      </c>
      <c r="C2897" s="20">
        <v>7536.1</v>
      </c>
      <c r="D2897" s="20">
        <v>7472.6</v>
      </c>
      <c r="E2897">
        <f t="shared" si="90"/>
        <v>63.5</v>
      </c>
      <c r="F2897" s="15">
        <f t="shared" si="91"/>
        <v>1.5062484482330522E-2</v>
      </c>
    </row>
    <row r="2898" spans="1:6" x14ac:dyDescent="0.3">
      <c r="A2898" s="26">
        <v>40046</v>
      </c>
      <c r="B2898" s="27">
        <v>7249.8</v>
      </c>
      <c r="C2898" s="27">
        <v>7404.7</v>
      </c>
      <c r="D2898" s="27">
        <v>7145.85</v>
      </c>
      <c r="E2898">
        <f t="shared" si="90"/>
        <v>154.89999999999964</v>
      </c>
      <c r="F2898" s="15">
        <f t="shared" si="91"/>
        <v>2.0575988170550466E-2</v>
      </c>
    </row>
    <row r="2899" spans="1:6" x14ac:dyDescent="0.3">
      <c r="A2899" s="19">
        <v>40045</v>
      </c>
      <c r="B2899" s="20">
        <v>7168.55</v>
      </c>
      <c r="C2899" s="20">
        <v>7308.65</v>
      </c>
      <c r="D2899" s="20">
        <v>7168.55</v>
      </c>
      <c r="E2899">
        <f t="shared" si="90"/>
        <v>140.09999999999945</v>
      </c>
      <c r="F2899" s="15">
        <f t="shared" si="91"/>
        <v>1.1552641791872187E-2</v>
      </c>
    </row>
    <row r="2900" spans="1:6" x14ac:dyDescent="0.3">
      <c r="A2900" s="26">
        <v>40044</v>
      </c>
      <c r="B2900" s="27">
        <v>7214.8</v>
      </c>
      <c r="C2900" s="27">
        <v>7241.4</v>
      </c>
      <c r="D2900" s="27">
        <v>6998.8</v>
      </c>
      <c r="E2900">
        <f t="shared" si="90"/>
        <v>26.599999999999454</v>
      </c>
      <c r="F2900" s="15">
        <f t="shared" si="91"/>
        <v>1.4575599055011762E-2</v>
      </c>
    </row>
    <row r="2901" spans="1:6" x14ac:dyDescent="0.3">
      <c r="A2901" s="19">
        <v>40043</v>
      </c>
      <c r="B2901" s="20">
        <v>7111.2</v>
      </c>
      <c r="C2901" s="20">
        <v>7291.9</v>
      </c>
      <c r="D2901" s="20">
        <v>7098.65</v>
      </c>
      <c r="E2901">
        <f t="shared" si="90"/>
        <v>180.69999999999982</v>
      </c>
      <c r="F2901" s="15">
        <f t="shared" si="91"/>
        <v>1.235656942791886E-2</v>
      </c>
    </row>
    <row r="2902" spans="1:6" x14ac:dyDescent="0.3">
      <c r="A2902" s="26">
        <v>40042</v>
      </c>
      <c r="B2902" s="27">
        <v>7311.9</v>
      </c>
      <c r="C2902" s="27">
        <v>7311.9</v>
      </c>
      <c r="D2902" s="27">
        <v>7085.25</v>
      </c>
      <c r="E2902">
        <f t="shared" si="90"/>
        <v>0</v>
      </c>
      <c r="F2902" s="15">
        <f t="shared" si="91"/>
        <v>0</v>
      </c>
    </row>
    <row r="2903" spans="1:6" x14ac:dyDescent="0.3">
      <c r="A2903" s="19">
        <v>40039</v>
      </c>
      <c r="B2903" s="20">
        <v>7502.95</v>
      </c>
      <c r="C2903" s="20">
        <v>7502.95</v>
      </c>
      <c r="D2903" s="20">
        <v>7373.35</v>
      </c>
      <c r="E2903">
        <f t="shared" si="90"/>
        <v>0</v>
      </c>
      <c r="F2903" s="15">
        <f t="shared" si="91"/>
        <v>1.3426522609482572E-2</v>
      </c>
    </row>
    <row r="2904" spans="1:6" x14ac:dyDescent="0.3">
      <c r="A2904" s="26">
        <v>40038</v>
      </c>
      <c r="B2904" s="27">
        <v>7293.4</v>
      </c>
      <c r="C2904" s="27">
        <v>7489.25</v>
      </c>
      <c r="D2904" s="27">
        <v>7293.4</v>
      </c>
      <c r="E2904">
        <f t="shared" si="90"/>
        <v>195.85000000000036</v>
      </c>
      <c r="F2904" s="15">
        <f t="shared" si="91"/>
        <v>1.7539070975147175E-2</v>
      </c>
    </row>
    <row r="2905" spans="1:6" x14ac:dyDescent="0.3">
      <c r="A2905" s="19">
        <v>40037</v>
      </c>
      <c r="B2905" s="20">
        <v>7144.05</v>
      </c>
      <c r="C2905" s="20">
        <v>7198.8</v>
      </c>
      <c r="D2905" s="20">
        <v>6988.55</v>
      </c>
      <c r="E2905">
        <f t="shared" si="90"/>
        <v>54.75</v>
      </c>
      <c r="F2905" s="15">
        <f t="shared" si="91"/>
        <v>1.2836446151160787E-2</v>
      </c>
    </row>
    <row r="2906" spans="1:6" x14ac:dyDescent="0.3">
      <c r="A2906" s="26">
        <v>40036</v>
      </c>
      <c r="B2906" s="27">
        <v>7161.25</v>
      </c>
      <c r="C2906" s="27">
        <v>7290.35</v>
      </c>
      <c r="D2906" s="27">
        <v>7129</v>
      </c>
      <c r="E2906">
        <f t="shared" si="90"/>
        <v>129.10000000000036</v>
      </c>
      <c r="F2906" s="15">
        <f t="shared" si="91"/>
        <v>1.0399125427779866E-2</v>
      </c>
    </row>
    <row r="2907" spans="1:6" x14ac:dyDescent="0.3">
      <c r="A2907" s="19">
        <v>40035</v>
      </c>
      <c r="B2907" s="20">
        <v>7363.6</v>
      </c>
      <c r="C2907" s="20">
        <v>7387.65</v>
      </c>
      <c r="D2907" s="20">
        <v>7126.85</v>
      </c>
      <c r="E2907">
        <f t="shared" si="90"/>
        <v>24.049999999999272</v>
      </c>
      <c r="F2907" s="15">
        <f t="shared" si="91"/>
        <v>6.139532367776872E-3</v>
      </c>
    </row>
    <row r="2908" spans="1:6" x14ac:dyDescent="0.3">
      <c r="A2908" s="26">
        <v>40032</v>
      </c>
      <c r="B2908" s="27">
        <v>7394.7</v>
      </c>
      <c r="C2908" s="27">
        <v>7461.45</v>
      </c>
      <c r="D2908" s="27">
        <v>7226.7</v>
      </c>
      <c r="E2908">
        <f t="shared" si="90"/>
        <v>66.75</v>
      </c>
      <c r="F2908" s="15">
        <f t="shared" si="91"/>
        <v>1.0616871149491877E-2</v>
      </c>
    </row>
    <row r="2909" spans="1:6" x14ac:dyDescent="0.3">
      <c r="A2909" s="19">
        <v>40031</v>
      </c>
      <c r="B2909" s="20">
        <v>7596.4</v>
      </c>
      <c r="C2909" s="20">
        <v>7690.95</v>
      </c>
      <c r="D2909" s="20">
        <v>7445.35</v>
      </c>
      <c r="E2909">
        <f t="shared" si="90"/>
        <v>94.550000000000182</v>
      </c>
      <c r="F2909" s="15">
        <f t="shared" si="91"/>
        <v>7.1152839570792987E-3</v>
      </c>
    </row>
    <row r="2910" spans="1:6" x14ac:dyDescent="0.3">
      <c r="A2910" s="26">
        <v>40030</v>
      </c>
      <c r="B2910" s="27">
        <v>7642</v>
      </c>
      <c r="C2910" s="27">
        <v>7656.2</v>
      </c>
      <c r="D2910" s="27">
        <v>7516</v>
      </c>
      <c r="E2910">
        <f t="shared" si="90"/>
        <v>14.199999999999818</v>
      </c>
      <c r="F2910" s="15">
        <f t="shared" si="91"/>
        <v>5.0870811647391843E-3</v>
      </c>
    </row>
    <row r="2911" spans="1:6" x14ac:dyDescent="0.3">
      <c r="A2911" s="19">
        <v>40029</v>
      </c>
      <c r="B2911" s="20">
        <v>7656.65</v>
      </c>
      <c r="C2911" s="20">
        <v>7720.35</v>
      </c>
      <c r="D2911" s="20">
        <v>7571.9</v>
      </c>
      <c r="E2911">
        <f t="shared" si="90"/>
        <v>63.700000000000728</v>
      </c>
      <c r="F2911" s="15">
        <f t="shared" si="91"/>
        <v>1.1531520812263319E-2</v>
      </c>
    </row>
    <row r="2912" spans="1:6" x14ac:dyDescent="0.3">
      <c r="A2912" s="26">
        <v>40028</v>
      </c>
      <c r="B2912" s="27">
        <v>7564.05</v>
      </c>
      <c r="C2912" s="27">
        <v>7674.8</v>
      </c>
      <c r="D2912" s="27">
        <v>7514.7</v>
      </c>
      <c r="E2912">
        <f t="shared" si="90"/>
        <v>110.75</v>
      </c>
      <c r="F2912" s="15">
        <f t="shared" si="91"/>
        <v>1.6755776527191308E-2</v>
      </c>
    </row>
    <row r="2913" spans="1:6" x14ac:dyDescent="0.3">
      <c r="A2913" s="19">
        <v>40025</v>
      </c>
      <c r="B2913" s="20">
        <v>7472.05</v>
      </c>
      <c r="C2913" s="20">
        <v>7611.7</v>
      </c>
      <c r="D2913" s="20">
        <v>7472.05</v>
      </c>
      <c r="E2913">
        <f t="shared" si="90"/>
        <v>139.64999999999964</v>
      </c>
      <c r="F2913" s="15">
        <f t="shared" si="91"/>
        <v>2.498612652608212E-2</v>
      </c>
    </row>
    <row r="2914" spans="1:6" x14ac:dyDescent="0.3">
      <c r="A2914" s="26">
        <v>40024</v>
      </c>
      <c r="B2914" s="27">
        <v>7208</v>
      </c>
      <c r="C2914" s="27">
        <v>7428.55</v>
      </c>
      <c r="D2914" s="27">
        <v>7178.25</v>
      </c>
      <c r="E2914">
        <f t="shared" si="90"/>
        <v>220.55000000000018</v>
      </c>
      <c r="F2914" s="15">
        <f t="shared" si="91"/>
        <v>1.9640002491332253E-2</v>
      </c>
    </row>
    <row r="2915" spans="1:6" x14ac:dyDescent="0.3">
      <c r="A2915" s="19">
        <v>40023</v>
      </c>
      <c r="B2915" s="20">
        <v>7225.05</v>
      </c>
      <c r="C2915" s="20">
        <v>7288.3</v>
      </c>
      <c r="D2915" s="20">
        <v>7092.05</v>
      </c>
      <c r="E2915">
        <f t="shared" si="90"/>
        <v>63.25</v>
      </c>
      <c r="F2915" s="15">
        <f t="shared" si="91"/>
        <v>4.9971021524941456E-3</v>
      </c>
    </row>
    <row r="2916" spans="1:6" x14ac:dyDescent="0.3">
      <c r="A2916" s="26">
        <v>40022</v>
      </c>
      <c r="B2916" s="27">
        <v>7419.3</v>
      </c>
      <c r="C2916" s="27">
        <v>7430.2</v>
      </c>
      <c r="D2916" s="27">
        <v>7261.3</v>
      </c>
      <c r="E2916">
        <f t="shared" si="90"/>
        <v>10.899999999999636</v>
      </c>
      <c r="F2916" s="15">
        <f t="shared" si="91"/>
        <v>3.6988013330466075E-3</v>
      </c>
    </row>
    <row r="2917" spans="1:6" x14ac:dyDescent="0.3">
      <c r="A2917" s="19">
        <v>40021</v>
      </c>
      <c r="B2917" s="20">
        <v>7441.6</v>
      </c>
      <c r="C2917" s="20">
        <v>7485.75</v>
      </c>
      <c r="D2917" s="20">
        <v>7343.4</v>
      </c>
      <c r="E2917">
        <f t="shared" si="90"/>
        <v>44.149999999999636</v>
      </c>
      <c r="F2917" s="15">
        <f t="shared" si="91"/>
        <v>3.9738086866528879E-3</v>
      </c>
    </row>
    <row r="2918" spans="1:6" x14ac:dyDescent="0.3">
      <c r="A2918" s="26">
        <v>40018</v>
      </c>
      <c r="B2918" s="27">
        <v>7536.85</v>
      </c>
      <c r="C2918" s="27">
        <v>7552.6</v>
      </c>
      <c r="D2918" s="27">
        <v>7351.3</v>
      </c>
      <c r="E2918">
        <f t="shared" si="90"/>
        <v>15.75</v>
      </c>
      <c r="F2918" s="15">
        <f t="shared" si="91"/>
        <v>7.2864101544866926E-3</v>
      </c>
    </row>
    <row r="2919" spans="1:6" x14ac:dyDescent="0.3">
      <c r="A2919" s="19">
        <v>40017</v>
      </c>
      <c r="B2919" s="20">
        <v>7421.35</v>
      </c>
      <c r="C2919" s="20">
        <v>7513.75</v>
      </c>
      <c r="D2919" s="20">
        <v>7369.3</v>
      </c>
      <c r="E2919">
        <f t="shared" si="90"/>
        <v>92.399999999999636</v>
      </c>
      <c r="F2919" s="15">
        <f t="shared" si="91"/>
        <v>1.6225937386971024E-2</v>
      </c>
    </row>
    <row r="2920" spans="1:6" x14ac:dyDescent="0.3">
      <c r="A2920" s="26">
        <v>40016</v>
      </c>
      <c r="B2920" s="27">
        <v>7464.9</v>
      </c>
      <c r="C2920" s="27">
        <v>7614.75</v>
      </c>
      <c r="D2920" s="27">
        <v>7289.85</v>
      </c>
      <c r="E2920">
        <f t="shared" si="90"/>
        <v>149.85000000000036</v>
      </c>
      <c r="F2920" s="15">
        <f t="shared" si="91"/>
        <v>9.9271281881417924E-3</v>
      </c>
    </row>
    <row r="2921" spans="1:6" x14ac:dyDescent="0.3">
      <c r="A2921" s="19">
        <v>40015</v>
      </c>
      <c r="B2921" s="20">
        <v>7547.5</v>
      </c>
      <c r="C2921" s="20">
        <v>7547.5</v>
      </c>
      <c r="D2921" s="20">
        <v>7385.55</v>
      </c>
      <c r="E2921">
        <f t="shared" si="90"/>
        <v>0</v>
      </c>
      <c r="F2921" s="15">
        <f t="shared" si="91"/>
        <v>1.8724351968325365E-2</v>
      </c>
    </row>
    <row r="2922" spans="1:6" x14ac:dyDescent="0.3">
      <c r="A2922" s="26">
        <v>40014</v>
      </c>
      <c r="B2922" s="27">
        <v>7273.95</v>
      </c>
      <c r="C2922" s="27">
        <v>7546.35</v>
      </c>
      <c r="D2922" s="27">
        <v>7239.4</v>
      </c>
      <c r="E2922">
        <f t="shared" si="90"/>
        <v>272.40000000000055</v>
      </c>
      <c r="F2922" s="15">
        <f t="shared" si="91"/>
        <v>4.5561967175085608E-2</v>
      </c>
    </row>
    <row r="2923" spans="1:6" x14ac:dyDescent="0.3">
      <c r="A2923" s="19">
        <v>40011</v>
      </c>
      <c r="B2923" s="20">
        <v>6897.2</v>
      </c>
      <c r="C2923" s="20">
        <v>7253.3</v>
      </c>
      <c r="D2923" s="20">
        <v>6897.2</v>
      </c>
      <c r="E2923">
        <f t="shared" si="90"/>
        <v>356.10000000000036</v>
      </c>
      <c r="F2923" s="15">
        <f t="shared" si="91"/>
        <v>2.8007398449171283E-2</v>
      </c>
    </row>
    <row r="2924" spans="1:6" x14ac:dyDescent="0.3">
      <c r="A2924" s="26">
        <v>40010</v>
      </c>
      <c r="B2924" s="27">
        <v>7028.5</v>
      </c>
      <c r="C2924" s="27">
        <v>7066.1</v>
      </c>
      <c r="D2924" s="27">
        <v>6859.3</v>
      </c>
      <c r="E2924">
        <f t="shared" si="90"/>
        <v>37.600000000000364</v>
      </c>
      <c r="F2924" s="15">
        <f t="shared" si="91"/>
        <v>1.385156164182934E-2</v>
      </c>
    </row>
    <row r="2925" spans="1:6" x14ac:dyDescent="0.3">
      <c r="A2925" s="19">
        <v>40009</v>
      </c>
      <c r="B2925" s="20">
        <v>6827.75</v>
      </c>
      <c r="C2925" s="20">
        <v>6979.3</v>
      </c>
      <c r="D2925" s="20">
        <v>6736.55</v>
      </c>
      <c r="E2925">
        <f t="shared" si="90"/>
        <v>151.55000000000018</v>
      </c>
      <c r="F2925" s="15">
        <f t="shared" si="91"/>
        <v>2.1745995939544314E-2</v>
      </c>
    </row>
    <row r="2926" spans="1:6" x14ac:dyDescent="0.3">
      <c r="A2926" s="26">
        <v>40008</v>
      </c>
      <c r="B2926" s="27">
        <v>6649.5</v>
      </c>
      <c r="C2926" s="27">
        <v>6787.15</v>
      </c>
      <c r="D2926" s="27">
        <v>6649.5</v>
      </c>
      <c r="E2926">
        <f t="shared" si="90"/>
        <v>137.64999999999964</v>
      </c>
      <c r="F2926" s="15">
        <f t="shared" si="91"/>
        <v>1.9061004506806645E-2</v>
      </c>
    </row>
    <row r="2927" spans="1:6" x14ac:dyDescent="0.3">
      <c r="A2927" s="19">
        <v>40007</v>
      </c>
      <c r="B2927" s="20">
        <v>6456.9</v>
      </c>
      <c r="C2927" s="20">
        <v>6565.4</v>
      </c>
      <c r="D2927" s="20">
        <v>6393.5</v>
      </c>
      <c r="E2927">
        <f t="shared" si="90"/>
        <v>108.5</v>
      </c>
      <c r="F2927" s="15">
        <f t="shared" si="91"/>
        <v>1.4672720053341751E-2</v>
      </c>
    </row>
    <row r="2928" spans="1:6" x14ac:dyDescent="0.3">
      <c r="A2928" s="26">
        <v>40004</v>
      </c>
      <c r="B2928" s="27">
        <v>6673.95</v>
      </c>
      <c r="C2928" s="27">
        <v>6761.3</v>
      </c>
      <c r="D2928" s="27">
        <v>6469</v>
      </c>
      <c r="E2928">
        <f t="shared" si="90"/>
        <v>87.350000000000364</v>
      </c>
      <c r="F2928" s="15">
        <f t="shared" si="91"/>
        <v>1.3558086765744567E-2</v>
      </c>
    </row>
    <row r="2929" spans="1:6" x14ac:dyDescent="0.3">
      <c r="A2929" s="19">
        <v>40003</v>
      </c>
      <c r="B2929" s="20">
        <v>6654.7</v>
      </c>
      <c r="C2929" s="20">
        <v>6747.8</v>
      </c>
      <c r="D2929" s="20">
        <v>6542.4</v>
      </c>
      <c r="E2929">
        <f t="shared" si="90"/>
        <v>93.100000000000364</v>
      </c>
      <c r="F2929" s="15">
        <f t="shared" si="91"/>
        <v>6.7755904079182241E-3</v>
      </c>
    </row>
    <row r="2930" spans="1:6" x14ac:dyDescent="0.3">
      <c r="A2930" s="26">
        <v>40002</v>
      </c>
      <c r="B2930" s="27">
        <v>6870.25</v>
      </c>
      <c r="C2930" s="27">
        <v>6870.25</v>
      </c>
      <c r="D2930" s="27">
        <v>6619.3</v>
      </c>
      <c r="E2930">
        <f t="shared" si="90"/>
        <v>0</v>
      </c>
      <c r="F2930" s="15">
        <f t="shared" si="91"/>
        <v>5.7262529969174568E-3</v>
      </c>
    </row>
    <row r="2931" spans="1:6" x14ac:dyDescent="0.3">
      <c r="A2931" s="19">
        <v>40001</v>
      </c>
      <c r="B2931" s="20">
        <v>7007.2</v>
      </c>
      <c r="C2931" s="20">
        <v>7087.45</v>
      </c>
      <c r="D2931" s="20">
        <v>6873.75</v>
      </c>
      <c r="E2931">
        <f t="shared" si="90"/>
        <v>80.25</v>
      </c>
      <c r="F2931" s="15">
        <f t="shared" si="91"/>
        <v>1.4908704013322635E-2</v>
      </c>
    </row>
    <row r="2932" spans="1:6" x14ac:dyDescent="0.3">
      <c r="A2932" s="26">
        <v>40000</v>
      </c>
      <c r="B2932" s="27">
        <v>7566.05</v>
      </c>
      <c r="C2932" s="27">
        <v>7711.4</v>
      </c>
      <c r="D2932" s="27">
        <v>6859.9</v>
      </c>
      <c r="E2932">
        <f t="shared" si="90"/>
        <v>145.34999999999945</v>
      </c>
      <c r="F2932" s="15">
        <f t="shared" si="91"/>
        <v>2.6380104975798319E-2</v>
      </c>
    </row>
    <row r="2933" spans="1:6" x14ac:dyDescent="0.3">
      <c r="A2933" s="19">
        <v>39997</v>
      </c>
      <c r="B2933" s="20">
        <v>7344.55</v>
      </c>
      <c r="C2933" s="20">
        <v>7586.7</v>
      </c>
      <c r="D2933" s="20">
        <v>7318.45</v>
      </c>
      <c r="E2933">
        <f t="shared" si="90"/>
        <v>242.14999999999964</v>
      </c>
      <c r="F2933" s="15">
        <f t="shared" si="91"/>
        <v>1.6356172822971572E-2</v>
      </c>
    </row>
    <row r="2934" spans="1:6" x14ac:dyDescent="0.3">
      <c r="A2934" s="26">
        <v>39996</v>
      </c>
      <c r="B2934" s="27">
        <v>7466.6</v>
      </c>
      <c r="C2934" s="27">
        <v>7468.7</v>
      </c>
      <c r="D2934" s="27">
        <v>7285.85</v>
      </c>
      <c r="E2934">
        <f t="shared" si="90"/>
        <v>2.0999999999994543</v>
      </c>
      <c r="F2934" s="15">
        <f t="shared" si="91"/>
        <v>1.1006675676782507E-2</v>
      </c>
    </row>
    <row r="2935" spans="1:6" x14ac:dyDescent="0.3">
      <c r="A2935" s="19">
        <v>39995</v>
      </c>
      <c r="B2935" s="20">
        <v>7325.1</v>
      </c>
      <c r="C2935" s="20">
        <v>7484.25</v>
      </c>
      <c r="D2935" s="20">
        <v>7270.3</v>
      </c>
      <c r="E2935">
        <f t="shared" si="90"/>
        <v>159.14999999999964</v>
      </c>
      <c r="F2935" s="15">
        <f t="shared" si="91"/>
        <v>1.3138957240354731E-2</v>
      </c>
    </row>
    <row r="2936" spans="1:6" x14ac:dyDescent="0.3">
      <c r="A2936" s="26">
        <v>39994</v>
      </c>
      <c r="B2936" s="27">
        <v>7538.65</v>
      </c>
      <c r="C2936" s="27">
        <v>7577.6</v>
      </c>
      <c r="D2936" s="27">
        <v>7303.35</v>
      </c>
      <c r="E2936">
        <f t="shared" si="90"/>
        <v>38.950000000000728</v>
      </c>
      <c r="F2936" s="15">
        <f t="shared" si="91"/>
        <v>1.4735209395080927E-2</v>
      </c>
    </row>
    <row r="2937" spans="1:6" x14ac:dyDescent="0.3">
      <c r="A2937" s="19">
        <v>39993</v>
      </c>
      <c r="B2937" s="20">
        <v>7446.45</v>
      </c>
      <c r="C2937" s="20">
        <v>7626.95</v>
      </c>
      <c r="D2937" s="20">
        <v>7381.8</v>
      </c>
      <c r="E2937">
        <f t="shared" si="90"/>
        <v>180.5</v>
      </c>
      <c r="F2937" s="15">
        <f t="shared" si="91"/>
        <v>2.8946562334660704E-2</v>
      </c>
    </row>
    <row r="2938" spans="1:6" x14ac:dyDescent="0.3">
      <c r="A2938" s="26">
        <v>39990</v>
      </c>
      <c r="B2938" s="27">
        <v>7182.2</v>
      </c>
      <c r="C2938" s="27">
        <v>7417.5</v>
      </c>
      <c r="D2938" s="27">
        <v>7160</v>
      </c>
      <c r="E2938">
        <f t="shared" si="90"/>
        <v>235.30000000000018</v>
      </c>
      <c r="F2938" s="15">
        <f t="shared" si="91"/>
        <v>2.2091228462274508E-2</v>
      </c>
    </row>
    <row r="2939" spans="1:6" x14ac:dyDescent="0.3">
      <c r="A2939" s="19">
        <v>39989</v>
      </c>
      <c r="B2939" s="20">
        <v>7158.95</v>
      </c>
      <c r="C2939" s="20">
        <v>7239.95</v>
      </c>
      <c r="D2939" s="20">
        <v>7100.25</v>
      </c>
      <c r="E2939">
        <f t="shared" si="90"/>
        <v>81</v>
      </c>
      <c r="F2939" s="15">
        <f t="shared" si="91"/>
        <v>5.6666340193924809E-3</v>
      </c>
    </row>
    <row r="2940" spans="1:6" x14ac:dyDescent="0.3">
      <c r="A2940" s="26">
        <v>39988</v>
      </c>
      <c r="B2940" s="27">
        <v>7147.1</v>
      </c>
      <c r="C2940" s="27">
        <v>7147.1</v>
      </c>
      <c r="D2940" s="27">
        <v>7015.4</v>
      </c>
      <c r="E2940">
        <f t="shared" si="90"/>
        <v>0</v>
      </c>
      <c r="F2940" s="15">
        <f t="shared" si="91"/>
        <v>1.5088632526730316E-3</v>
      </c>
    </row>
    <row r="2941" spans="1:6" x14ac:dyDescent="0.3">
      <c r="A2941" s="19">
        <v>39987</v>
      </c>
      <c r="B2941" s="20">
        <v>7108</v>
      </c>
      <c r="C2941" s="20">
        <v>7129.45</v>
      </c>
      <c r="D2941" s="20">
        <v>6989.1</v>
      </c>
      <c r="E2941">
        <f t="shared" si="90"/>
        <v>21.449999999999818</v>
      </c>
      <c r="F2941" s="15">
        <f t="shared" si="91"/>
        <v>1.1209805136679761E-2</v>
      </c>
    </row>
    <row r="2942" spans="1:6" x14ac:dyDescent="0.3">
      <c r="A2942" s="26">
        <v>39986</v>
      </c>
      <c r="B2942" s="27">
        <v>7261.5</v>
      </c>
      <c r="C2942" s="27">
        <v>7402.85</v>
      </c>
      <c r="D2942" s="27">
        <v>7196.95</v>
      </c>
      <c r="E2942">
        <f t="shared" si="90"/>
        <v>141.35000000000036</v>
      </c>
      <c r="F2942" s="15">
        <f t="shared" si="91"/>
        <v>1.7865262068145451E-2</v>
      </c>
    </row>
    <row r="2943" spans="1:6" x14ac:dyDescent="0.3">
      <c r="A2943" s="19">
        <v>39983</v>
      </c>
      <c r="B2943" s="20">
        <v>7147.95</v>
      </c>
      <c r="C2943" s="20">
        <v>7262</v>
      </c>
      <c r="D2943" s="20">
        <v>7017</v>
      </c>
      <c r="E2943">
        <f t="shared" si="90"/>
        <v>114.05000000000018</v>
      </c>
      <c r="F2943" s="15">
        <f t="shared" si="91"/>
        <v>1.99957643570647E-2</v>
      </c>
    </row>
    <row r="2944" spans="1:6" x14ac:dyDescent="0.3">
      <c r="A2944" s="26">
        <v>39982</v>
      </c>
      <c r="B2944" s="27">
        <v>7082.75</v>
      </c>
      <c r="C2944" s="27">
        <v>7251.95</v>
      </c>
      <c r="D2944" s="27">
        <v>6967</v>
      </c>
      <c r="E2944">
        <f t="shared" si="90"/>
        <v>169.19999999999982</v>
      </c>
      <c r="F2944" s="15">
        <f t="shared" si="91"/>
        <v>1.6037580239446843E-2</v>
      </c>
    </row>
    <row r="2945" spans="1:6" x14ac:dyDescent="0.3">
      <c r="A2945" s="19">
        <v>39981</v>
      </c>
      <c r="B2945" s="20">
        <v>7275.1</v>
      </c>
      <c r="C2945" s="20">
        <v>7339.25</v>
      </c>
      <c r="D2945" s="20">
        <v>7032.6</v>
      </c>
      <c r="E2945">
        <f t="shared" si="90"/>
        <v>64.149999999999636</v>
      </c>
      <c r="F2945" s="15">
        <f t="shared" si="91"/>
        <v>2.2867272481829057E-2</v>
      </c>
    </row>
    <row r="2946" spans="1:6" x14ac:dyDescent="0.3">
      <c r="A2946" s="26">
        <v>39980</v>
      </c>
      <c r="B2946" s="27">
        <v>7037.35</v>
      </c>
      <c r="C2946" s="27">
        <v>7295.05</v>
      </c>
      <c r="D2946" s="27">
        <v>6970.6</v>
      </c>
      <c r="E2946">
        <f t="shared" ref="E2946:E3009" si="92">C2946-B2946</f>
        <v>257.69999999999982</v>
      </c>
      <c r="F2946" s="15">
        <f t="shared" si="91"/>
        <v>3.1153980509157273E-2</v>
      </c>
    </row>
    <row r="2947" spans="1:6" x14ac:dyDescent="0.3">
      <c r="A2947" s="19">
        <v>39979</v>
      </c>
      <c r="B2947" s="20">
        <v>7013.55</v>
      </c>
      <c r="C2947" s="20">
        <v>7192.85</v>
      </c>
      <c r="D2947" s="20">
        <v>6986.05</v>
      </c>
      <c r="E2947">
        <f t="shared" si="92"/>
        <v>179.30000000000018</v>
      </c>
      <c r="F2947" s="15">
        <f t="shared" ref="F2947:F3010" si="93">((SUM(E2947:E2948)/2)/B2948)</f>
        <v>1.2461568876072845E-2</v>
      </c>
    </row>
    <row r="2948" spans="1:6" x14ac:dyDescent="0.3">
      <c r="A2948" s="26">
        <v>39976</v>
      </c>
      <c r="B2948" s="27">
        <v>7334.55</v>
      </c>
      <c r="C2948" s="27">
        <v>7338.05</v>
      </c>
      <c r="D2948" s="27">
        <v>7063.85</v>
      </c>
      <c r="E2948">
        <f t="shared" si="92"/>
        <v>3.5</v>
      </c>
      <c r="F2948" s="15">
        <f t="shared" si="93"/>
        <v>2.3748617491196048E-4</v>
      </c>
    </row>
    <row r="2949" spans="1:6" x14ac:dyDescent="0.3">
      <c r="A2949" s="19">
        <v>39975</v>
      </c>
      <c r="B2949" s="20">
        <v>7368.85</v>
      </c>
      <c r="C2949" s="20">
        <v>7368.85</v>
      </c>
      <c r="D2949" s="20">
        <v>7176.4</v>
      </c>
      <c r="E2949">
        <f t="shared" si="92"/>
        <v>0</v>
      </c>
      <c r="F2949" s="15">
        <f t="shared" si="93"/>
        <v>1.1880722524964743E-2</v>
      </c>
    </row>
    <row r="2950" spans="1:6" x14ac:dyDescent="0.3">
      <c r="A2950" s="26">
        <v>39974</v>
      </c>
      <c r="B2950" s="27">
        <v>7230.2</v>
      </c>
      <c r="C2950" s="27">
        <v>7402</v>
      </c>
      <c r="D2950" s="27">
        <v>7230.2</v>
      </c>
      <c r="E2950">
        <f t="shared" si="92"/>
        <v>171.80000000000018</v>
      </c>
      <c r="F2950" s="15">
        <f t="shared" si="93"/>
        <v>3.3964107388378344E-2</v>
      </c>
    </row>
    <row r="2951" spans="1:6" x14ac:dyDescent="0.3">
      <c r="A2951" s="19">
        <v>39973</v>
      </c>
      <c r="B2951" s="20">
        <v>6909.5</v>
      </c>
      <c r="C2951" s="20">
        <v>7207.05</v>
      </c>
      <c r="D2951" s="20">
        <v>6909.5</v>
      </c>
      <c r="E2951">
        <f t="shared" si="92"/>
        <v>297.55000000000018</v>
      </c>
      <c r="F2951" s="15">
        <f t="shared" si="93"/>
        <v>2.305349558186855E-2</v>
      </c>
    </row>
    <row r="2952" spans="1:6" x14ac:dyDescent="0.3">
      <c r="A2952" s="26">
        <v>39972</v>
      </c>
      <c r="B2952" s="27">
        <v>7322.1</v>
      </c>
      <c r="C2952" s="27">
        <v>7362.15</v>
      </c>
      <c r="D2952" s="27">
        <v>6938.55</v>
      </c>
      <c r="E2952">
        <f t="shared" si="92"/>
        <v>40.049999999999272</v>
      </c>
      <c r="F2952" s="15">
        <f t="shared" si="93"/>
        <v>4.7143742923383102E-3</v>
      </c>
    </row>
    <row r="2953" spans="1:6" x14ac:dyDescent="0.3">
      <c r="A2953" s="19">
        <v>39969</v>
      </c>
      <c r="B2953" s="20">
        <v>7418.8</v>
      </c>
      <c r="C2953" s="20">
        <v>7448.7</v>
      </c>
      <c r="D2953" s="20">
        <v>7308.85</v>
      </c>
      <c r="E2953">
        <f t="shared" si="92"/>
        <v>29.899999999999636</v>
      </c>
      <c r="F2953" s="15">
        <f t="shared" si="93"/>
        <v>1.502410545089731E-2</v>
      </c>
    </row>
    <row r="2954" spans="1:6" x14ac:dyDescent="0.3">
      <c r="A2954" s="26">
        <v>39968</v>
      </c>
      <c r="B2954" s="27">
        <v>7176.8</v>
      </c>
      <c r="C2954" s="27">
        <v>7362.55</v>
      </c>
      <c r="D2954" s="27">
        <v>7111.95</v>
      </c>
      <c r="E2954">
        <f t="shared" si="92"/>
        <v>185.75</v>
      </c>
      <c r="F2954" s="15">
        <f t="shared" si="93"/>
        <v>1.6983977123761217E-2</v>
      </c>
    </row>
    <row r="2955" spans="1:6" x14ac:dyDescent="0.3">
      <c r="A2955" s="19">
        <v>39967</v>
      </c>
      <c r="B2955" s="20">
        <v>7361.35</v>
      </c>
      <c r="C2955" s="20">
        <v>7425.65</v>
      </c>
      <c r="D2955" s="20">
        <v>7187.45</v>
      </c>
      <c r="E2955">
        <f t="shared" si="92"/>
        <v>64.299999999999272</v>
      </c>
      <c r="F2955" s="15">
        <f t="shared" si="93"/>
        <v>7.9088906606845557E-3</v>
      </c>
    </row>
    <row r="2956" spans="1:6" x14ac:dyDescent="0.3">
      <c r="A2956" s="26">
        <v>39966</v>
      </c>
      <c r="B2956" s="27">
        <v>7399.9</v>
      </c>
      <c r="C2956" s="27">
        <v>7452.65</v>
      </c>
      <c r="D2956" s="27">
        <v>7134.5</v>
      </c>
      <c r="E2956">
        <f t="shared" si="92"/>
        <v>52.75</v>
      </c>
      <c r="F2956" s="15">
        <f t="shared" si="93"/>
        <v>3.4890796766896405E-3</v>
      </c>
    </row>
    <row r="2957" spans="1:6" x14ac:dyDescent="0.3">
      <c r="A2957" s="19">
        <v>39965</v>
      </c>
      <c r="B2957" s="20">
        <v>7559.3</v>
      </c>
      <c r="C2957" s="20">
        <v>7559.3</v>
      </c>
      <c r="D2957" s="20">
        <v>7287.15</v>
      </c>
      <c r="E2957">
        <f t="shared" si="92"/>
        <v>0</v>
      </c>
      <c r="F2957" s="15">
        <f t="shared" si="93"/>
        <v>8.330056008353813E-3</v>
      </c>
    </row>
    <row r="2958" spans="1:6" x14ac:dyDescent="0.3">
      <c r="A2958" s="26">
        <v>39962</v>
      </c>
      <c r="B2958" s="27">
        <v>7373.9</v>
      </c>
      <c r="C2958" s="27">
        <v>7496.75</v>
      </c>
      <c r="D2958" s="27">
        <v>7362.9</v>
      </c>
      <c r="E2958">
        <f t="shared" si="92"/>
        <v>122.85000000000036</v>
      </c>
      <c r="F2958" s="15">
        <f t="shared" si="93"/>
        <v>2.0587030621949793E-2</v>
      </c>
    </row>
    <row r="2959" spans="1:6" x14ac:dyDescent="0.3">
      <c r="A2959" s="19">
        <v>39961</v>
      </c>
      <c r="B2959" s="20">
        <v>7202.35</v>
      </c>
      <c r="C2959" s="20">
        <v>7376.05</v>
      </c>
      <c r="D2959" s="20">
        <v>7143.4</v>
      </c>
      <c r="E2959">
        <f t="shared" si="92"/>
        <v>173.69999999999982</v>
      </c>
      <c r="F2959" s="15">
        <f t="shared" si="93"/>
        <v>2.8083920271464814E-2</v>
      </c>
    </row>
    <row r="2960" spans="1:6" x14ac:dyDescent="0.3">
      <c r="A2960" s="26">
        <v>39960</v>
      </c>
      <c r="B2960" s="27">
        <v>7013.8</v>
      </c>
      <c r="C2960" s="27">
        <v>7234.05</v>
      </c>
      <c r="D2960" s="27">
        <v>7013.8</v>
      </c>
      <c r="E2960">
        <f t="shared" si="92"/>
        <v>220.25</v>
      </c>
      <c r="F2960" s="15">
        <f t="shared" si="93"/>
        <v>2.0473086657146519E-2</v>
      </c>
    </row>
    <row r="2961" spans="1:6" x14ac:dyDescent="0.3">
      <c r="A2961" s="19">
        <v>39959</v>
      </c>
      <c r="B2961" s="20">
        <v>7072.7</v>
      </c>
      <c r="C2961" s="20">
        <v>7142.05</v>
      </c>
      <c r="D2961" s="20">
        <v>6813.1</v>
      </c>
      <c r="E2961">
        <f t="shared" si="92"/>
        <v>69.350000000000364</v>
      </c>
      <c r="F2961" s="15">
        <f t="shared" si="93"/>
        <v>9.6819597082617066E-3</v>
      </c>
    </row>
    <row r="2962" spans="1:6" x14ac:dyDescent="0.3">
      <c r="A2962" s="26">
        <v>39958</v>
      </c>
      <c r="B2962" s="27">
        <v>7033.7</v>
      </c>
      <c r="C2962" s="27">
        <v>7100.55</v>
      </c>
      <c r="D2962" s="27">
        <v>6964.55</v>
      </c>
      <c r="E2962">
        <f t="shared" si="92"/>
        <v>66.850000000000364</v>
      </c>
      <c r="F2962" s="15">
        <f t="shared" si="93"/>
        <v>2.0107776222144439E-2</v>
      </c>
    </row>
    <row r="2963" spans="1:6" x14ac:dyDescent="0.3">
      <c r="A2963" s="19">
        <v>39955</v>
      </c>
      <c r="B2963" s="20">
        <v>6856.8</v>
      </c>
      <c r="C2963" s="20">
        <v>7065.7</v>
      </c>
      <c r="D2963" s="20">
        <v>6819.85</v>
      </c>
      <c r="E2963">
        <f t="shared" si="92"/>
        <v>208.89999999999964</v>
      </c>
      <c r="F2963" s="15">
        <f t="shared" si="93"/>
        <v>2.1068440851159383E-2</v>
      </c>
    </row>
    <row r="2964" spans="1:6" x14ac:dyDescent="0.3">
      <c r="A2964" s="26">
        <v>39954</v>
      </c>
      <c r="B2964" s="27">
        <v>7124.4</v>
      </c>
      <c r="C2964" s="27">
        <v>7215.7</v>
      </c>
      <c r="D2964" s="27">
        <v>6904.6</v>
      </c>
      <c r="E2964">
        <f t="shared" si="92"/>
        <v>91.300000000000182</v>
      </c>
      <c r="F2964" s="15">
        <f t="shared" si="93"/>
        <v>1.6498692240627739E-2</v>
      </c>
    </row>
    <row r="2965" spans="1:6" x14ac:dyDescent="0.3">
      <c r="A2965" s="19">
        <v>39953</v>
      </c>
      <c r="B2965" s="20">
        <v>7168.75</v>
      </c>
      <c r="C2965" s="20">
        <v>7314</v>
      </c>
      <c r="D2965" s="20">
        <v>7093.15</v>
      </c>
      <c r="E2965">
        <f t="shared" si="92"/>
        <v>145.25</v>
      </c>
      <c r="F2965" s="15">
        <f t="shared" si="93"/>
        <v>4.0920662304601209E-2</v>
      </c>
    </row>
    <row r="2966" spans="1:6" x14ac:dyDescent="0.3">
      <c r="A2966" s="26">
        <v>39952</v>
      </c>
      <c r="B2966" s="27">
        <v>7129.65</v>
      </c>
      <c r="C2966" s="27">
        <v>7567.9</v>
      </c>
      <c r="D2966" s="27">
        <v>6603.05</v>
      </c>
      <c r="E2966">
        <f t="shared" si="92"/>
        <v>438.25</v>
      </c>
      <c r="F2966" s="15">
        <f t="shared" si="93"/>
        <v>7.589324661934406E-2</v>
      </c>
    </row>
    <row r="2967" spans="1:6" x14ac:dyDescent="0.3">
      <c r="A2967" s="19">
        <v>39951</v>
      </c>
      <c r="B2967" s="20">
        <v>6304.25</v>
      </c>
      <c r="C2967" s="20">
        <v>6822.9</v>
      </c>
      <c r="D2967" s="20">
        <v>6304.25</v>
      </c>
      <c r="E2967">
        <f t="shared" si="92"/>
        <v>518.64999999999964</v>
      </c>
      <c r="F2967" s="15">
        <f t="shared" si="93"/>
        <v>6.5111833821011447E-2</v>
      </c>
    </row>
    <row r="2968" spans="1:6" x14ac:dyDescent="0.3">
      <c r="A2968" s="26">
        <v>39948</v>
      </c>
      <c r="B2968" s="27">
        <v>5519.35</v>
      </c>
      <c r="C2968" s="27">
        <v>5719.45</v>
      </c>
      <c r="D2968" s="27">
        <v>5519.35</v>
      </c>
      <c r="E2968">
        <f t="shared" si="92"/>
        <v>200.09999999999945</v>
      </c>
      <c r="F2968" s="15">
        <f t="shared" si="93"/>
        <v>2.7744181108105278E-2</v>
      </c>
    </row>
    <row r="2969" spans="1:6" x14ac:dyDescent="0.3">
      <c r="A2969" s="19">
        <v>39947</v>
      </c>
      <c r="B2969" s="20">
        <v>5415.55</v>
      </c>
      <c r="C2969" s="20">
        <v>5515.95</v>
      </c>
      <c r="D2969" s="20">
        <v>5330.5</v>
      </c>
      <c r="E2969">
        <f t="shared" si="92"/>
        <v>100.39999999999964</v>
      </c>
      <c r="F2969" s="15">
        <f t="shared" si="93"/>
        <v>1.1683056887912258E-2</v>
      </c>
    </row>
    <row r="2970" spans="1:6" x14ac:dyDescent="0.3">
      <c r="A2970" s="26">
        <v>39946</v>
      </c>
      <c r="B2970" s="27">
        <v>5597.85</v>
      </c>
      <c r="C2970" s="27">
        <v>5628.25</v>
      </c>
      <c r="D2970" s="27">
        <v>5475.2</v>
      </c>
      <c r="E2970">
        <f t="shared" si="92"/>
        <v>30.399999999999636</v>
      </c>
      <c r="F2970" s="15">
        <f t="shared" si="93"/>
        <v>2.870595952023983E-2</v>
      </c>
    </row>
    <row r="2971" spans="1:6" x14ac:dyDescent="0.3">
      <c r="A2971" s="19">
        <v>39945</v>
      </c>
      <c r="B2971" s="20">
        <v>5336</v>
      </c>
      <c r="C2971" s="20">
        <v>5611.95</v>
      </c>
      <c r="D2971" s="20">
        <v>5315.6</v>
      </c>
      <c r="E2971">
        <f t="shared" si="92"/>
        <v>275.94999999999982</v>
      </c>
      <c r="F2971" s="15">
        <f t="shared" si="93"/>
        <v>3.1444468848378308E-2</v>
      </c>
    </row>
    <row r="2972" spans="1:6" x14ac:dyDescent="0.3">
      <c r="A2972" s="26">
        <v>39944</v>
      </c>
      <c r="B2972" s="27">
        <v>5463.6</v>
      </c>
      <c r="C2972" s="27">
        <v>5531.25</v>
      </c>
      <c r="D2972" s="27">
        <v>5313.15</v>
      </c>
      <c r="E2972">
        <f t="shared" si="92"/>
        <v>67.649999999999636</v>
      </c>
      <c r="F2972" s="15">
        <f t="shared" si="93"/>
        <v>6.0727109515259997E-3</v>
      </c>
    </row>
    <row r="2973" spans="1:6" x14ac:dyDescent="0.3">
      <c r="A2973" s="19">
        <v>39941</v>
      </c>
      <c r="B2973" s="20">
        <v>5570</v>
      </c>
      <c r="C2973" s="20">
        <v>5570</v>
      </c>
      <c r="D2973" s="20">
        <v>5352</v>
      </c>
      <c r="E2973">
        <f t="shared" si="92"/>
        <v>0</v>
      </c>
      <c r="F2973" s="15">
        <f t="shared" si="93"/>
        <v>3.5438956734752201E-3</v>
      </c>
    </row>
    <row r="2974" spans="1:6" x14ac:dyDescent="0.3">
      <c r="A2974" s="26">
        <v>39940</v>
      </c>
      <c r="B2974" s="27">
        <v>5551.8</v>
      </c>
      <c r="C2974" s="27">
        <v>5591.15</v>
      </c>
      <c r="D2974" s="27">
        <v>5481.35</v>
      </c>
      <c r="E2974">
        <f t="shared" si="92"/>
        <v>39.349999999999454</v>
      </c>
      <c r="F2974" s="15">
        <f t="shared" si="93"/>
        <v>7.2899946495451305E-3</v>
      </c>
    </row>
    <row r="2975" spans="1:6" x14ac:dyDescent="0.3">
      <c r="A2975" s="19">
        <v>39939</v>
      </c>
      <c r="B2975" s="20">
        <v>5607</v>
      </c>
      <c r="C2975" s="20">
        <v>5649.4</v>
      </c>
      <c r="D2975" s="20">
        <v>5403.4</v>
      </c>
      <c r="E2975">
        <f t="shared" si="92"/>
        <v>42.399999999999636</v>
      </c>
      <c r="F2975" s="15">
        <f t="shared" si="93"/>
        <v>1.1560119842616273E-2</v>
      </c>
    </row>
    <row r="2976" spans="1:6" x14ac:dyDescent="0.3">
      <c r="A2976" s="26">
        <v>39938</v>
      </c>
      <c r="B2976" s="27">
        <v>5540.6</v>
      </c>
      <c r="C2976" s="27">
        <v>5626.3</v>
      </c>
      <c r="D2976" s="27">
        <v>5488.9</v>
      </c>
      <c r="E2976">
        <f t="shared" si="92"/>
        <v>85.699999999999818</v>
      </c>
      <c r="F2976" s="15">
        <f t="shared" si="93"/>
        <v>2.9166076068981774E-2</v>
      </c>
    </row>
    <row r="2977" spans="1:6" x14ac:dyDescent="0.3">
      <c r="A2977" s="19">
        <v>39937</v>
      </c>
      <c r="B2977" s="20">
        <v>5291.25</v>
      </c>
      <c r="C2977" s="20">
        <v>5514.2</v>
      </c>
      <c r="D2977" s="20">
        <v>5291.25</v>
      </c>
      <c r="E2977">
        <f t="shared" si="92"/>
        <v>222.94999999999982</v>
      </c>
      <c r="F2977" s="15">
        <f t="shared" si="93"/>
        <v>4.2658329971762811E-2</v>
      </c>
    </row>
    <row r="2978" spans="1:6" x14ac:dyDescent="0.3">
      <c r="A2978" s="26">
        <v>39932</v>
      </c>
      <c r="B2978" s="27">
        <v>4958</v>
      </c>
      <c r="C2978" s="27">
        <v>5158.05</v>
      </c>
      <c r="D2978" s="27">
        <v>4958</v>
      </c>
      <c r="E2978">
        <f t="shared" si="92"/>
        <v>200.05000000000018</v>
      </c>
      <c r="F2978" s="15">
        <f t="shared" si="93"/>
        <v>2.5384466582841651E-2</v>
      </c>
    </row>
    <row r="2979" spans="1:6" x14ac:dyDescent="0.3">
      <c r="A2979" s="19">
        <v>39931</v>
      </c>
      <c r="B2979" s="20">
        <v>5169.5</v>
      </c>
      <c r="C2979" s="20">
        <v>5231.8999999999996</v>
      </c>
      <c r="D2979" s="20">
        <v>4909.3999999999996</v>
      </c>
      <c r="E2979">
        <f t="shared" si="92"/>
        <v>62.399999999999636</v>
      </c>
      <c r="F2979" s="15">
        <f t="shared" si="93"/>
        <v>3.0652518841729419E-2</v>
      </c>
    </row>
    <row r="2980" spans="1:6" x14ac:dyDescent="0.3">
      <c r="A2980" s="26">
        <v>39930</v>
      </c>
      <c r="B2980" s="27">
        <v>5042</v>
      </c>
      <c r="C2980" s="27">
        <v>5288.7</v>
      </c>
      <c r="D2980" s="27">
        <v>5025.75</v>
      </c>
      <c r="E2980">
        <f t="shared" si="92"/>
        <v>246.69999999999982</v>
      </c>
      <c r="F2980" s="15">
        <f t="shared" si="93"/>
        <v>4.3228637273943993E-2</v>
      </c>
    </row>
    <row r="2981" spans="1:6" x14ac:dyDescent="0.3">
      <c r="A2981" s="19">
        <v>39927</v>
      </c>
      <c r="B2981" s="20">
        <v>4968.3500000000004</v>
      </c>
      <c r="C2981" s="20">
        <v>5151.2</v>
      </c>
      <c r="D2981" s="20">
        <v>4963.2</v>
      </c>
      <c r="E2981">
        <f t="shared" si="92"/>
        <v>182.84999999999945</v>
      </c>
      <c r="F2981" s="15">
        <f t="shared" si="93"/>
        <v>3.850099477741848E-2</v>
      </c>
    </row>
    <row r="2982" spans="1:6" x14ac:dyDescent="0.3">
      <c r="A2982" s="26">
        <v>39926</v>
      </c>
      <c r="B2982" s="27">
        <v>4825.2</v>
      </c>
      <c r="C2982" s="27">
        <v>5013.8999999999996</v>
      </c>
      <c r="D2982" s="27">
        <v>4725.7</v>
      </c>
      <c r="E2982">
        <f t="shared" si="92"/>
        <v>188.69999999999982</v>
      </c>
      <c r="F2982" s="15">
        <f t="shared" si="93"/>
        <v>2.9645426515930093E-2</v>
      </c>
    </row>
    <row r="2983" spans="1:6" x14ac:dyDescent="0.3">
      <c r="A2983" s="19">
        <v>39925</v>
      </c>
      <c r="B2983" s="20">
        <v>4865</v>
      </c>
      <c r="C2983" s="20">
        <v>4964.75</v>
      </c>
      <c r="D2983" s="20">
        <v>4777.1000000000004</v>
      </c>
      <c r="E2983">
        <f t="shared" si="92"/>
        <v>99.75</v>
      </c>
      <c r="F2983" s="15">
        <f t="shared" si="93"/>
        <v>1.0208402649647622E-2</v>
      </c>
    </row>
    <row r="2984" spans="1:6" x14ac:dyDescent="0.3">
      <c r="A2984" s="26">
        <v>39924</v>
      </c>
      <c r="B2984" s="27">
        <v>4959.1499999999996</v>
      </c>
      <c r="C2984" s="27">
        <v>4960.6499999999996</v>
      </c>
      <c r="D2984" s="27">
        <v>4824.3</v>
      </c>
      <c r="E2984">
        <f t="shared" si="92"/>
        <v>1.5</v>
      </c>
      <c r="F2984" s="15">
        <f t="shared" si="93"/>
        <v>9.4380262384961468E-3</v>
      </c>
    </row>
    <row r="2985" spans="1:6" x14ac:dyDescent="0.3">
      <c r="A2985" s="19">
        <v>39923</v>
      </c>
      <c r="B2985" s="20">
        <v>5107</v>
      </c>
      <c r="C2985" s="20">
        <v>5201.8999999999996</v>
      </c>
      <c r="D2985" s="20">
        <v>4950.55</v>
      </c>
      <c r="E2985">
        <f t="shared" si="92"/>
        <v>94.899999999999636</v>
      </c>
      <c r="F2985" s="15">
        <f t="shared" si="93"/>
        <v>3.5280839735608818E-2</v>
      </c>
    </row>
    <row r="2986" spans="1:6" x14ac:dyDescent="0.3">
      <c r="A2986" s="26">
        <v>39920</v>
      </c>
      <c r="B2986" s="27">
        <v>4939.6499999999996</v>
      </c>
      <c r="C2986" s="27">
        <v>5193.3</v>
      </c>
      <c r="D2986" s="27">
        <v>4939.6499999999996</v>
      </c>
      <c r="E2986">
        <f t="shared" si="92"/>
        <v>253.65000000000055</v>
      </c>
      <c r="F2986" s="15">
        <f t="shared" si="93"/>
        <v>3.3829146322255525E-2</v>
      </c>
    </row>
    <row r="2987" spans="1:6" x14ac:dyDescent="0.3">
      <c r="A2987" s="19">
        <v>39919</v>
      </c>
      <c r="B2987" s="20">
        <v>5079.2</v>
      </c>
      <c r="C2987" s="20">
        <v>5169.2</v>
      </c>
      <c r="D2987" s="20">
        <v>4892.05</v>
      </c>
      <c r="E2987">
        <f t="shared" si="92"/>
        <v>90</v>
      </c>
      <c r="F2987" s="15">
        <f t="shared" si="93"/>
        <v>5.0536848018484876E-2</v>
      </c>
    </row>
    <row r="2988" spans="1:6" x14ac:dyDescent="0.3">
      <c r="A2988" s="26">
        <v>39918</v>
      </c>
      <c r="B2988" s="27">
        <v>4717.3500000000004</v>
      </c>
      <c r="C2988" s="27">
        <v>5104.1499999999996</v>
      </c>
      <c r="D2988" s="27">
        <v>4691.8</v>
      </c>
      <c r="E2988">
        <f t="shared" si="92"/>
        <v>386.79999999999927</v>
      </c>
      <c r="F2988" s="15">
        <f t="shared" si="93"/>
        <v>6.3723334656098807E-2</v>
      </c>
    </row>
    <row r="2989" spans="1:6" x14ac:dyDescent="0.3">
      <c r="A2989" s="19">
        <v>39916</v>
      </c>
      <c r="B2989" s="20">
        <v>4661.95</v>
      </c>
      <c r="C2989" s="20">
        <v>4869.3</v>
      </c>
      <c r="D2989" s="20">
        <v>4661.95</v>
      </c>
      <c r="E2989">
        <f t="shared" si="92"/>
        <v>207.35000000000036</v>
      </c>
      <c r="F2989" s="15">
        <f t="shared" si="93"/>
        <v>3.0673133772746244E-2</v>
      </c>
    </row>
    <row r="2990" spans="1:6" x14ac:dyDescent="0.3">
      <c r="A2990" s="26">
        <v>39912</v>
      </c>
      <c r="B2990" s="27">
        <v>4566.7</v>
      </c>
      <c r="C2990" s="27">
        <v>4639.5</v>
      </c>
      <c r="D2990" s="27">
        <v>4445.25</v>
      </c>
      <c r="E2990">
        <f t="shared" si="92"/>
        <v>72.800000000000182</v>
      </c>
      <c r="F2990" s="15">
        <f t="shared" si="93"/>
        <v>2.9143834824628265E-2</v>
      </c>
    </row>
    <row r="2991" spans="1:6" x14ac:dyDescent="0.3">
      <c r="A2991" s="19">
        <v>39911</v>
      </c>
      <c r="B2991" s="20">
        <v>4325.1000000000004</v>
      </c>
      <c r="C2991" s="20">
        <v>4504.3999999999996</v>
      </c>
      <c r="D2991" s="20">
        <v>4259.6499999999996</v>
      </c>
      <c r="E2991">
        <f t="shared" si="92"/>
        <v>179.29999999999927</v>
      </c>
      <c r="F2991" s="15">
        <f t="shared" si="93"/>
        <v>3.2068869758400322E-2</v>
      </c>
    </row>
    <row r="2992" spans="1:6" x14ac:dyDescent="0.3">
      <c r="A2992" s="26">
        <v>39909</v>
      </c>
      <c r="B2992" s="27">
        <v>4501.25</v>
      </c>
      <c r="C2992" s="27">
        <v>4610.6499999999996</v>
      </c>
      <c r="D2992" s="27">
        <v>4412.2</v>
      </c>
      <c r="E2992">
        <f t="shared" si="92"/>
        <v>109.39999999999964</v>
      </c>
      <c r="F2992" s="15">
        <f t="shared" si="93"/>
        <v>3.204965064087735E-2</v>
      </c>
    </row>
    <row r="2993" spans="1:6" x14ac:dyDescent="0.3">
      <c r="A2993" s="19">
        <v>39905</v>
      </c>
      <c r="B2993" s="20">
        <v>4322.2</v>
      </c>
      <c r="C2993" s="20">
        <v>4489.8500000000004</v>
      </c>
      <c r="D2993" s="20">
        <v>4322.2</v>
      </c>
      <c r="E2993">
        <f t="shared" si="92"/>
        <v>167.65000000000055</v>
      </c>
      <c r="F2993" s="15">
        <f t="shared" si="93"/>
        <v>2.8884929758881045E-2</v>
      </c>
    </row>
    <row r="2994" spans="1:6" x14ac:dyDescent="0.3">
      <c r="A2994" s="26">
        <v>39904</v>
      </c>
      <c r="B2994" s="27">
        <v>4153.55</v>
      </c>
      <c r="C2994" s="27">
        <v>4225.8500000000004</v>
      </c>
      <c r="D2994" s="27">
        <v>4023.45</v>
      </c>
      <c r="E2994">
        <f t="shared" si="92"/>
        <v>72.300000000000182</v>
      </c>
      <c r="F2994" s="15">
        <f t="shared" si="93"/>
        <v>2.626117496807151E-2</v>
      </c>
    </row>
    <row r="2995" spans="1:6" x14ac:dyDescent="0.3">
      <c r="A2995" s="19">
        <v>39903</v>
      </c>
      <c r="B2995" s="20">
        <v>4071.6</v>
      </c>
      <c r="C2995" s="20">
        <v>4213.1499999999996</v>
      </c>
      <c r="D2995" s="20">
        <v>3871.45</v>
      </c>
      <c r="E2995">
        <f t="shared" si="92"/>
        <v>141.54999999999973</v>
      </c>
      <c r="F2995" s="15">
        <f t="shared" si="93"/>
        <v>1.6202882293014014E-2</v>
      </c>
    </row>
    <row r="2996" spans="1:6" x14ac:dyDescent="0.3">
      <c r="A2996" s="26">
        <v>39902</v>
      </c>
      <c r="B2996" s="27">
        <v>4368.05</v>
      </c>
      <c r="C2996" s="27">
        <v>4368.05</v>
      </c>
      <c r="D2996" s="27">
        <v>4009.35</v>
      </c>
      <c r="E2996">
        <f t="shared" si="92"/>
        <v>0</v>
      </c>
      <c r="F2996" s="15">
        <f t="shared" si="93"/>
        <v>1.6497950891449703E-2</v>
      </c>
    </row>
    <row r="2997" spans="1:6" x14ac:dyDescent="0.3">
      <c r="A2997" s="19">
        <v>39899</v>
      </c>
      <c r="B2997" s="20">
        <v>4282.3500000000004</v>
      </c>
      <c r="C2997" s="20">
        <v>4423.6499999999996</v>
      </c>
      <c r="D2997" s="20">
        <v>4262.95</v>
      </c>
      <c r="E2997">
        <f t="shared" si="92"/>
        <v>141.29999999999927</v>
      </c>
      <c r="F2997" s="15">
        <f t="shared" si="93"/>
        <v>3.2751091703056658E-2</v>
      </c>
    </row>
    <row r="2998" spans="1:6" x14ac:dyDescent="0.3">
      <c r="A2998" s="26">
        <v>39898</v>
      </c>
      <c r="B2998" s="27">
        <v>4179.25</v>
      </c>
      <c r="C2998" s="27">
        <v>4311.7</v>
      </c>
      <c r="D2998" s="27">
        <v>4167.2</v>
      </c>
      <c r="E2998">
        <f t="shared" si="92"/>
        <v>132.44999999999982</v>
      </c>
      <c r="F2998" s="15">
        <f t="shared" si="93"/>
        <v>3.2893589456112836E-2</v>
      </c>
    </row>
    <row r="2999" spans="1:6" x14ac:dyDescent="0.3">
      <c r="A2999" s="19">
        <v>39897</v>
      </c>
      <c r="B2999" s="20">
        <v>4013.7</v>
      </c>
      <c r="C2999" s="20">
        <v>4145.3</v>
      </c>
      <c r="D2999" s="20">
        <v>3993.1</v>
      </c>
      <c r="E2999">
        <f t="shared" si="92"/>
        <v>131.60000000000036</v>
      </c>
      <c r="F2999" s="15">
        <f t="shared" si="93"/>
        <v>3.7348272642390289E-2</v>
      </c>
    </row>
    <row r="3000" spans="1:6" x14ac:dyDescent="0.3">
      <c r="A3000" s="26">
        <v>39896</v>
      </c>
      <c r="B3000" s="27">
        <v>4016.25</v>
      </c>
      <c r="C3000" s="27">
        <v>4184.6499999999996</v>
      </c>
      <c r="D3000" s="27">
        <v>3982.8</v>
      </c>
      <c r="E3000">
        <f t="shared" si="92"/>
        <v>168.39999999999964</v>
      </c>
      <c r="F3000" s="15">
        <f t="shared" si="93"/>
        <v>4.8927266688807668E-2</v>
      </c>
    </row>
    <row r="3001" spans="1:6" x14ac:dyDescent="0.3">
      <c r="A3001" s="19">
        <v>39895</v>
      </c>
      <c r="B3001" s="20">
        <v>3763.75</v>
      </c>
      <c r="C3001" s="20">
        <v>3963.65</v>
      </c>
      <c r="D3001" s="20">
        <v>3743</v>
      </c>
      <c r="E3001">
        <f t="shared" si="92"/>
        <v>199.90000000000009</v>
      </c>
      <c r="F3001" s="15">
        <f t="shared" si="93"/>
        <v>2.6631318110362113E-2</v>
      </c>
    </row>
    <row r="3002" spans="1:6" x14ac:dyDescent="0.3">
      <c r="A3002" s="26">
        <v>39892</v>
      </c>
      <c r="B3002" s="27">
        <v>3753.1</v>
      </c>
      <c r="C3002" s="27">
        <v>3753.1</v>
      </c>
      <c r="D3002" s="27">
        <v>3665.1</v>
      </c>
      <c r="E3002">
        <f t="shared" si="92"/>
        <v>0</v>
      </c>
      <c r="F3002" s="15">
        <f t="shared" si="93"/>
        <v>5.6992751213672819E-3</v>
      </c>
    </row>
    <row r="3003" spans="1:6" x14ac:dyDescent="0.3">
      <c r="A3003" s="19">
        <v>39891</v>
      </c>
      <c r="B3003" s="20">
        <v>3759.25</v>
      </c>
      <c r="C3003" s="20">
        <v>3802.1</v>
      </c>
      <c r="D3003" s="20">
        <v>3668.15</v>
      </c>
      <c r="E3003">
        <f t="shared" si="92"/>
        <v>42.849999999999909</v>
      </c>
      <c r="F3003" s="15">
        <f t="shared" si="93"/>
        <v>1.5692494600431966E-2</v>
      </c>
    </row>
    <row r="3004" spans="1:6" x14ac:dyDescent="0.3">
      <c r="A3004" s="26">
        <v>39890</v>
      </c>
      <c r="B3004" s="27">
        <v>3704</v>
      </c>
      <c r="C3004" s="27">
        <v>3777.4</v>
      </c>
      <c r="D3004" s="27">
        <v>3704</v>
      </c>
      <c r="E3004">
        <f t="shared" si="92"/>
        <v>73.400000000000091</v>
      </c>
      <c r="F3004" s="15">
        <f t="shared" si="93"/>
        <v>1.3918501145994387E-2</v>
      </c>
    </row>
    <row r="3005" spans="1:6" x14ac:dyDescent="0.3">
      <c r="A3005" s="19">
        <v>39889</v>
      </c>
      <c r="B3005" s="20">
        <v>3752.2</v>
      </c>
      <c r="C3005" s="20">
        <v>3783.25</v>
      </c>
      <c r="D3005" s="20">
        <v>3615.6</v>
      </c>
      <c r="E3005">
        <f t="shared" si="92"/>
        <v>31.050000000000182</v>
      </c>
      <c r="F3005" s="15">
        <f t="shared" si="93"/>
        <v>1.745953496015118E-2</v>
      </c>
    </row>
    <row r="3006" spans="1:6" x14ac:dyDescent="0.3">
      <c r="A3006" s="26">
        <v>39888</v>
      </c>
      <c r="B3006" s="27">
        <v>3651.3</v>
      </c>
      <c r="C3006" s="27">
        <v>3747.75</v>
      </c>
      <c r="D3006" s="27">
        <v>3645.15</v>
      </c>
      <c r="E3006">
        <f t="shared" si="92"/>
        <v>96.449999999999818</v>
      </c>
      <c r="F3006" s="15">
        <f t="shared" si="93"/>
        <v>3.5019010319887939E-2</v>
      </c>
    </row>
    <row r="3007" spans="1:6" x14ac:dyDescent="0.3">
      <c r="A3007" s="19">
        <v>39885</v>
      </c>
      <c r="B3007" s="20">
        <v>3498.1</v>
      </c>
      <c r="C3007" s="20">
        <v>3646.65</v>
      </c>
      <c r="D3007" s="20">
        <v>3498.1</v>
      </c>
      <c r="E3007">
        <f t="shared" si="92"/>
        <v>148.55000000000018</v>
      </c>
      <c r="F3007" s="15">
        <f t="shared" si="93"/>
        <v>2.8258614896942646E-2</v>
      </c>
    </row>
    <row r="3008" spans="1:6" x14ac:dyDescent="0.3">
      <c r="A3008" s="26">
        <v>39884</v>
      </c>
      <c r="B3008" s="27">
        <v>3422.85</v>
      </c>
      <c r="C3008" s="27">
        <v>3467.75</v>
      </c>
      <c r="D3008" s="27">
        <v>3380.7</v>
      </c>
      <c r="E3008">
        <f t="shared" si="92"/>
        <v>44.900000000000091</v>
      </c>
      <c r="F3008" s="15">
        <f t="shared" si="93"/>
        <v>9.8266824360827877E-3</v>
      </c>
    </row>
    <row r="3009" spans="1:6" x14ac:dyDescent="0.3">
      <c r="A3009" s="19">
        <v>39881</v>
      </c>
      <c r="B3009" s="20">
        <v>3424.35</v>
      </c>
      <c r="C3009" s="20">
        <v>3446.75</v>
      </c>
      <c r="D3009" s="20">
        <v>3314.55</v>
      </c>
      <c r="E3009">
        <f t="shared" si="92"/>
        <v>22.400000000000091</v>
      </c>
      <c r="F3009" s="15">
        <f t="shared" si="93"/>
        <v>2.6289360193773263E-2</v>
      </c>
    </row>
    <row r="3010" spans="1:6" x14ac:dyDescent="0.3">
      <c r="A3010" s="26">
        <v>39878</v>
      </c>
      <c r="B3010" s="27">
        <v>3385.4</v>
      </c>
      <c r="C3010" s="27">
        <v>3541</v>
      </c>
      <c r="D3010" s="27">
        <v>3338.8</v>
      </c>
      <c r="E3010">
        <f t="shared" ref="E3010:E3073" si="94">C3010-B3010</f>
        <v>155.59999999999991</v>
      </c>
      <c r="F3010" s="15">
        <f t="shared" si="93"/>
        <v>2.5773266768439388E-2</v>
      </c>
    </row>
    <row r="3011" spans="1:6" x14ac:dyDescent="0.3">
      <c r="A3011" s="19">
        <v>39877</v>
      </c>
      <c r="B3011" s="20">
        <v>3635.55</v>
      </c>
      <c r="C3011" s="20">
        <v>3667.35</v>
      </c>
      <c r="D3011" s="20">
        <v>3413.5</v>
      </c>
      <c r="E3011">
        <f t="shared" si="94"/>
        <v>31.799999999999727</v>
      </c>
      <c r="F3011" s="15">
        <f t="shared" ref="F3011:F3074" si="95">((SUM(E3011:E3012)/2)/B3012)</f>
        <v>6.8165722379603033E-3</v>
      </c>
    </row>
    <row r="3012" spans="1:6" x14ac:dyDescent="0.3">
      <c r="A3012" s="26">
        <v>39876</v>
      </c>
      <c r="B3012" s="27">
        <v>3671.2</v>
      </c>
      <c r="C3012" s="27">
        <v>3689.45</v>
      </c>
      <c r="D3012" s="27">
        <v>3576.55</v>
      </c>
      <c r="E3012">
        <f t="shared" si="94"/>
        <v>18.25</v>
      </c>
      <c r="F3012" s="15">
        <f t="shared" si="95"/>
        <v>1.1766383313869816E-2</v>
      </c>
    </row>
    <row r="3013" spans="1:6" x14ac:dyDescent="0.3">
      <c r="A3013" s="19">
        <v>39875</v>
      </c>
      <c r="B3013" s="20">
        <v>3682.1</v>
      </c>
      <c r="C3013" s="20">
        <v>3750.5</v>
      </c>
      <c r="D3013" s="20">
        <v>3621.9</v>
      </c>
      <c r="E3013">
        <f t="shared" si="94"/>
        <v>68.400000000000091</v>
      </c>
      <c r="F3013" s="15">
        <f t="shared" si="95"/>
        <v>8.9265905383360648E-3</v>
      </c>
    </row>
    <row r="3014" spans="1:6" x14ac:dyDescent="0.3">
      <c r="A3014" s="26">
        <v>39874</v>
      </c>
      <c r="B3014" s="27">
        <v>3831.25</v>
      </c>
      <c r="C3014" s="27">
        <v>3831.25</v>
      </c>
      <c r="D3014" s="27">
        <v>3702</v>
      </c>
      <c r="E3014">
        <f t="shared" si="94"/>
        <v>0</v>
      </c>
      <c r="F3014" s="15">
        <f t="shared" si="95"/>
        <v>1.0750016347348436E-2</v>
      </c>
    </row>
    <row r="3015" spans="1:6" x14ac:dyDescent="0.3">
      <c r="A3015" s="19">
        <v>39871</v>
      </c>
      <c r="B3015" s="20">
        <v>3823.25</v>
      </c>
      <c r="C3015" s="20">
        <v>3905.45</v>
      </c>
      <c r="D3015" s="20">
        <v>3758.4</v>
      </c>
      <c r="E3015">
        <f t="shared" si="94"/>
        <v>82.199999999999818</v>
      </c>
      <c r="F3015" s="15">
        <f t="shared" si="95"/>
        <v>1.2076333722616425E-2</v>
      </c>
    </row>
    <row r="3016" spans="1:6" x14ac:dyDescent="0.3">
      <c r="A3016" s="26">
        <v>39870</v>
      </c>
      <c r="B3016" s="27">
        <v>3896.05</v>
      </c>
      <c r="C3016" s="27">
        <v>3907.95</v>
      </c>
      <c r="D3016" s="27">
        <v>3781.9</v>
      </c>
      <c r="E3016">
        <f t="shared" si="94"/>
        <v>11.899999999999636</v>
      </c>
      <c r="F3016" s="15">
        <f t="shared" si="95"/>
        <v>7.3921396490960103E-3</v>
      </c>
    </row>
    <row r="3017" spans="1:6" x14ac:dyDescent="0.3">
      <c r="A3017" s="19">
        <v>39869</v>
      </c>
      <c r="B3017" s="20">
        <v>3929.85</v>
      </c>
      <c r="C3017" s="20">
        <v>3976.05</v>
      </c>
      <c r="D3017" s="20">
        <v>3899.55</v>
      </c>
      <c r="E3017">
        <f t="shared" si="94"/>
        <v>46.200000000000273</v>
      </c>
      <c r="F3017" s="15">
        <f t="shared" si="95"/>
        <v>5.8870751940059219E-3</v>
      </c>
    </row>
    <row r="3018" spans="1:6" x14ac:dyDescent="0.3">
      <c r="A3018" s="26">
        <v>39868</v>
      </c>
      <c r="B3018" s="27">
        <v>3923.85</v>
      </c>
      <c r="C3018" s="27">
        <v>3923.85</v>
      </c>
      <c r="D3018" s="27">
        <v>3794.9</v>
      </c>
      <c r="E3018">
        <f t="shared" si="94"/>
        <v>0</v>
      </c>
      <c r="F3018" s="15">
        <f t="shared" si="95"/>
        <v>0</v>
      </c>
    </row>
    <row r="3019" spans="1:6" x14ac:dyDescent="0.3">
      <c r="A3019" s="19">
        <v>39864</v>
      </c>
      <c r="B3019" s="20">
        <v>4013.85</v>
      </c>
      <c r="C3019" s="20">
        <v>4013.85</v>
      </c>
      <c r="D3019" s="20">
        <v>3912.35</v>
      </c>
      <c r="E3019">
        <f t="shared" si="94"/>
        <v>0</v>
      </c>
      <c r="F3019" s="15">
        <f t="shared" si="95"/>
        <v>1.0016315615147773E-2</v>
      </c>
    </row>
    <row r="3020" spans="1:6" x14ac:dyDescent="0.3">
      <c r="A3020" s="26">
        <v>39863</v>
      </c>
      <c r="B3020" s="27">
        <v>4075.85</v>
      </c>
      <c r="C3020" s="27">
        <v>4157.5</v>
      </c>
      <c r="D3020" s="27">
        <v>4036.8</v>
      </c>
      <c r="E3020">
        <f t="shared" si="94"/>
        <v>81.650000000000091</v>
      </c>
      <c r="F3020" s="15">
        <f t="shared" si="95"/>
        <v>1.9609396905896827E-2</v>
      </c>
    </row>
    <row r="3021" spans="1:6" x14ac:dyDescent="0.3">
      <c r="A3021" s="19">
        <v>39862</v>
      </c>
      <c r="B3021" s="20">
        <v>4101.3500000000004</v>
      </c>
      <c r="C3021" s="20">
        <v>4180.55</v>
      </c>
      <c r="D3021" s="20">
        <v>4039.4</v>
      </c>
      <c r="E3021">
        <f t="shared" si="94"/>
        <v>79.199999999999818</v>
      </c>
      <c r="F3021" s="15">
        <f t="shared" si="95"/>
        <v>9.2020263047822449E-3</v>
      </c>
    </row>
    <row r="3022" spans="1:6" x14ac:dyDescent="0.3">
      <c r="A3022" s="26">
        <v>39861</v>
      </c>
      <c r="B3022" s="27">
        <v>4303.3999999999996</v>
      </c>
      <c r="C3022" s="27">
        <v>4303.3999999999996</v>
      </c>
      <c r="D3022" s="27">
        <v>4145.05</v>
      </c>
      <c r="E3022">
        <f t="shared" si="94"/>
        <v>0</v>
      </c>
      <c r="F3022" s="15">
        <f t="shared" si="95"/>
        <v>1.4486846164014932E-3</v>
      </c>
    </row>
    <row r="3023" spans="1:6" x14ac:dyDescent="0.3">
      <c r="A3023" s="19">
        <v>39860</v>
      </c>
      <c r="B3023" s="20">
        <v>4538.6000000000004</v>
      </c>
      <c r="C3023" s="20">
        <v>4551.75</v>
      </c>
      <c r="D3023" s="20">
        <v>4333.8999999999996</v>
      </c>
      <c r="E3023">
        <f t="shared" si="94"/>
        <v>13.149999999999636</v>
      </c>
      <c r="F3023" s="15">
        <f t="shared" si="95"/>
        <v>1.1520941625012347E-2</v>
      </c>
    </row>
    <row r="3024" spans="1:6" x14ac:dyDescent="0.3">
      <c r="A3024" s="26">
        <v>39857</v>
      </c>
      <c r="B3024" s="27">
        <v>4511.3500000000004</v>
      </c>
      <c r="C3024" s="27">
        <v>4602.1499999999996</v>
      </c>
      <c r="D3024" s="27">
        <v>4511.3500000000004</v>
      </c>
      <c r="E3024">
        <f t="shared" si="94"/>
        <v>90.799999999999272</v>
      </c>
      <c r="F3024" s="15">
        <f t="shared" si="95"/>
        <v>1.6169390422358897E-2</v>
      </c>
    </row>
    <row r="3025" spans="1:6" x14ac:dyDescent="0.3">
      <c r="A3025" s="19">
        <v>39856</v>
      </c>
      <c r="B3025" s="20">
        <v>4476.05</v>
      </c>
      <c r="C3025" s="20">
        <v>4530</v>
      </c>
      <c r="D3025" s="20">
        <v>4456.8500000000004</v>
      </c>
      <c r="E3025">
        <f t="shared" si="94"/>
        <v>53.949999999999818</v>
      </c>
      <c r="F3025" s="15">
        <f t="shared" si="95"/>
        <v>1.7111834225928164E-2</v>
      </c>
    </row>
    <row r="3026" spans="1:6" x14ac:dyDescent="0.3">
      <c r="A3026" s="26">
        <v>39855</v>
      </c>
      <c r="B3026" s="27">
        <v>4425.3</v>
      </c>
      <c r="C3026" s="27">
        <v>4522.8</v>
      </c>
      <c r="D3026" s="27">
        <v>4403.3</v>
      </c>
      <c r="E3026">
        <f t="shared" si="94"/>
        <v>97.5</v>
      </c>
      <c r="F3026" s="15">
        <f t="shared" si="95"/>
        <v>2.4462867166463776E-2</v>
      </c>
    </row>
    <row r="3027" spans="1:6" x14ac:dyDescent="0.3">
      <c r="A3027" s="19">
        <v>39854</v>
      </c>
      <c r="B3027" s="20">
        <v>4475.1499999999996</v>
      </c>
      <c r="C3027" s="20">
        <v>4596.6000000000004</v>
      </c>
      <c r="D3027" s="20">
        <v>4455.5</v>
      </c>
      <c r="E3027">
        <f t="shared" si="94"/>
        <v>121.45000000000073</v>
      </c>
      <c r="F3027" s="15">
        <f t="shared" si="95"/>
        <v>2.5832942011888557E-2</v>
      </c>
    </row>
    <row r="3028" spans="1:6" x14ac:dyDescent="0.3">
      <c r="A3028" s="26">
        <v>39853</v>
      </c>
      <c r="B3028" s="27">
        <v>4365.55</v>
      </c>
      <c r="C3028" s="27">
        <v>4469.6499999999996</v>
      </c>
      <c r="D3028" s="27">
        <v>4365.55</v>
      </c>
      <c r="E3028">
        <f t="shared" si="94"/>
        <v>104.09999999999945</v>
      </c>
      <c r="F3028" s="15">
        <f t="shared" si="95"/>
        <v>2.0891560347549454E-2</v>
      </c>
    </row>
    <row r="3029" spans="1:6" x14ac:dyDescent="0.3">
      <c r="A3029" s="19">
        <v>39850</v>
      </c>
      <c r="B3029" s="20">
        <v>4275.6499999999996</v>
      </c>
      <c r="C3029" s="20">
        <v>4350.2</v>
      </c>
      <c r="D3029" s="20">
        <v>4275.6499999999996</v>
      </c>
      <c r="E3029">
        <f t="shared" si="94"/>
        <v>74.550000000000182</v>
      </c>
      <c r="F3029" s="15">
        <f t="shared" si="95"/>
        <v>9.4308753067663693E-3</v>
      </c>
    </row>
    <row r="3030" spans="1:6" x14ac:dyDescent="0.3">
      <c r="A3030" s="26">
        <v>39849</v>
      </c>
      <c r="B3030" s="27">
        <v>4278.5</v>
      </c>
      <c r="C3030" s="27">
        <v>4284.6499999999996</v>
      </c>
      <c r="D3030" s="27">
        <v>4202.3999999999996</v>
      </c>
      <c r="E3030">
        <f t="shared" si="94"/>
        <v>6.1499999999996362</v>
      </c>
      <c r="F3030" s="15">
        <f t="shared" si="95"/>
        <v>7.2038731001093535E-3</v>
      </c>
    </row>
    <row r="3031" spans="1:6" x14ac:dyDescent="0.3">
      <c r="A3031" s="19">
        <v>39848</v>
      </c>
      <c r="B3031" s="20">
        <v>4296.3</v>
      </c>
      <c r="C3031" s="20">
        <v>4352.05</v>
      </c>
      <c r="D3031" s="20">
        <v>4238.6000000000004</v>
      </c>
      <c r="E3031">
        <f t="shared" si="94"/>
        <v>55.75</v>
      </c>
      <c r="F3031" s="15">
        <f t="shared" si="95"/>
        <v>1.4351683641776329E-2</v>
      </c>
    </row>
    <row r="3032" spans="1:6" x14ac:dyDescent="0.3">
      <c r="A3032" s="26">
        <v>39847</v>
      </c>
      <c r="B3032" s="27">
        <v>4266.05</v>
      </c>
      <c r="C3032" s="27">
        <v>4332.75</v>
      </c>
      <c r="D3032" s="27">
        <v>4191.1000000000004</v>
      </c>
      <c r="E3032">
        <f t="shared" si="94"/>
        <v>66.699999999999818</v>
      </c>
      <c r="F3032" s="15">
        <f t="shared" si="95"/>
        <v>7.7374599786553455E-3</v>
      </c>
    </row>
    <row r="3033" spans="1:6" x14ac:dyDescent="0.3">
      <c r="A3033" s="19">
        <v>39846</v>
      </c>
      <c r="B3033" s="20">
        <v>4403.8999999999996</v>
      </c>
      <c r="C3033" s="20">
        <v>4405.3500000000004</v>
      </c>
      <c r="D3033" s="20">
        <v>4223.75</v>
      </c>
      <c r="E3033">
        <f t="shared" si="94"/>
        <v>1.4500000000007276</v>
      </c>
      <c r="F3033" s="15">
        <f t="shared" si="95"/>
        <v>2.151690697376258E-2</v>
      </c>
    </row>
    <row r="3034" spans="1:6" x14ac:dyDescent="0.3">
      <c r="A3034" s="26">
        <v>39843</v>
      </c>
      <c r="B3034" s="27">
        <v>4289.6499999999996</v>
      </c>
      <c r="C3034" s="27">
        <v>4472.8</v>
      </c>
      <c r="D3034" s="27">
        <v>4285.2</v>
      </c>
      <c r="E3034">
        <f t="shared" si="94"/>
        <v>183.15000000000055</v>
      </c>
      <c r="F3034" s="15">
        <f t="shared" si="95"/>
        <v>3.7458721191131084E-2</v>
      </c>
    </row>
    <row r="3035" spans="1:6" x14ac:dyDescent="0.3">
      <c r="A3035" s="19">
        <v>39842</v>
      </c>
      <c r="B3035" s="20">
        <v>4345.45</v>
      </c>
      <c r="C3035" s="20">
        <v>4487.8500000000004</v>
      </c>
      <c r="D3035" s="20">
        <v>4336.95</v>
      </c>
      <c r="E3035">
        <f t="shared" si="94"/>
        <v>142.40000000000055</v>
      </c>
      <c r="F3035" s="15">
        <f t="shared" si="95"/>
        <v>3.2887098684989971E-2</v>
      </c>
    </row>
    <row r="3036" spans="1:6" x14ac:dyDescent="0.3">
      <c r="A3036" s="26">
        <v>39841</v>
      </c>
      <c r="B3036" s="27">
        <v>4220.5</v>
      </c>
      <c r="C3036" s="27">
        <v>4355.7</v>
      </c>
      <c r="D3036" s="27">
        <v>4206.3500000000004</v>
      </c>
      <c r="E3036">
        <f t="shared" si="94"/>
        <v>135.19999999999982</v>
      </c>
      <c r="F3036" s="15">
        <f t="shared" si="95"/>
        <v>2.1582906434081624E-2</v>
      </c>
    </row>
    <row r="3037" spans="1:6" x14ac:dyDescent="0.3">
      <c r="A3037" s="19">
        <v>39840</v>
      </c>
      <c r="B3037" s="20">
        <v>4167.6499999999996</v>
      </c>
      <c r="C3037" s="20">
        <v>4212.3500000000004</v>
      </c>
      <c r="D3037" s="20">
        <v>4111.3</v>
      </c>
      <c r="E3037">
        <f t="shared" si="94"/>
        <v>44.700000000000728</v>
      </c>
      <c r="F3037" s="15">
        <f t="shared" si="95"/>
        <v>1.3176996745264371E-2</v>
      </c>
    </row>
    <row r="3038" spans="1:6" x14ac:dyDescent="0.3">
      <c r="A3038" s="26">
        <v>39836</v>
      </c>
      <c r="B3038" s="27">
        <v>4270.7</v>
      </c>
      <c r="C3038" s="27">
        <v>4338.55</v>
      </c>
      <c r="D3038" s="27">
        <v>4049.9</v>
      </c>
      <c r="E3038">
        <f t="shared" si="94"/>
        <v>67.850000000000364</v>
      </c>
      <c r="F3038" s="15">
        <f t="shared" si="95"/>
        <v>9.3787922565733081E-3</v>
      </c>
    </row>
    <row r="3039" spans="1:6" x14ac:dyDescent="0.3">
      <c r="A3039" s="19">
        <v>39835</v>
      </c>
      <c r="B3039" s="20">
        <v>4326.25</v>
      </c>
      <c r="C3039" s="20">
        <v>4339.55</v>
      </c>
      <c r="D3039" s="20">
        <v>4216.95</v>
      </c>
      <c r="E3039">
        <f t="shared" si="94"/>
        <v>13.300000000000182</v>
      </c>
      <c r="F3039" s="15">
        <f t="shared" si="95"/>
        <v>3.5364338945625168E-3</v>
      </c>
    </row>
    <row r="3040" spans="1:6" x14ac:dyDescent="0.3">
      <c r="A3040" s="26">
        <v>39834</v>
      </c>
      <c r="B3040" s="27">
        <v>4347.6000000000004</v>
      </c>
      <c r="C3040" s="27">
        <v>4365.05</v>
      </c>
      <c r="D3040" s="27">
        <v>4230.75</v>
      </c>
      <c r="E3040">
        <f t="shared" si="94"/>
        <v>17.449999999999818</v>
      </c>
      <c r="F3040" s="15">
        <f t="shared" si="95"/>
        <v>1.9410456062291233E-3</v>
      </c>
    </row>
    <row r="3041" spans="1:6" x14ac:dyDescent="0.3">
      <c r="A3041" s="19">
        <v>39833</v>
      </c>
      <c r="B3041" s="20">
        <v>4495</v>
      </c>
      <c r="C3041" s="20">
        <v>4495</v>
      </c>
      <c r="D3041" s="20">
        <v>4363.95</v>
      </c>
      <c r="E3041">
        <f t="shared" si="94"/>
        <v>0</v>
      </c>
      <c r="F3041" s="15">
        <f t="shared" si="95"/>
        <v>3.9579562553154575E-3</v>
      </c>
    </row>
    <row r="3042" spans="1:6" x14ac:dyDescent="0.3">
      <c r="A3042" s="26">
        <v>39832</v>
      </c>
      <c r="B3042" s="27">
        <v>4585.7</v>
      </c>
      <c r="C3042" s="27">
        <v>4622</v>
      </c>
      <c r="D3042" s="27">
        <v>4519.8500000000004</v>
      </c>
      <c r="E3042">
        <f t="shared" si="94"/>
        <v>36.300000000000182</v>
      </c>
      <c r="F3042" s="15">
        <f t="shared" si="95"/>
        <v>1.1509417297798684E-2</v>
      </c>
    </row>
    <row r="3043" spans="1:6" x14ac:dyDescent="0.3">
      <c r="A3043" s="19">
        <v>39829</v>
      </c>
      <c r="B3043" s="20">
        <v>4528.8999999999996</v>
      </c>
      <c r="C3043" s="20">
        <v>4596.8500000000004</v>
      </c>
      <c r="D3043" s="20">
        <v>4520.8999999999996</v>
      </c>
      <c r="E3043">
        <f t="shared" si="94"/>
        <v>67.950000000000728</v>
      </c>
      <c r="F3043" s="15">
        <f t="shared" si="95"/>
        <v>7.3884394572025849E-3</v>
      </c>
    </row>
    <row r="3044" spans="1:6" x14ac:dyDescent="0.3">
      <c r="A3044" s="26">
        <v>39828</v>
      </c>
      <c r="B3044" s="27">
        <v>4598.3999999999996</v>
      </c>
      <c r="C3044" s="27">
        <v>4598.3999999999996</v>
      </c>
      <c r="D3044" s="27">
        <v>4442.7</v>
      </c>
      <c r="E3044">
        <f t="shared" si="94"/>
        <v>0</v>
      </c>
      <c r="F3044" s="15">
        <f t="shared" si="95"/>
        <v>1.4431185022308543E-2</v>
      </c>
    </row>
    <row r="3045" spans="1:6" x14ac:dyDescent="0.3">
      <c r="A3045" s="19">
        <v>39827</v>
      </c>
      <c r="B3045" s="20">
        <v>4684.3</v>
      </c>
      <c r="C3045" s="20">
        <v>4819.5</v>
      </c>
      <c r="D3045" s="20">
        <v>4682.1000000000004</v>
      </c>
      <c r="E3045">
        <f t="shared" si="94"/>
        <v>135.19999999999982</v>
      </c>
      <c r="F3045" s="15">
        <f t="shared" si="95"/>
        <v>2.1179724482740223E-2</v>
      </c>
    </row>
    <row r="3046" spans="1:6" x14ac:dyDescent="0.3">
      <c r="A3046" s="26">
        <v>39826</v>
      </c>
      <c r="B3046" s="27">
        <v>4700.25</v>
      </c>
      <c r="C3046" s="27">
        <v>4764.1499999999996</v>
      </c>
      <c r="D3046" s="27">
        <v>4605.6499999999996</v>
      </c>
      <c r="E3046">
        <f t="shared" si="94"/>
        <v>63.899999999999636</v>
      </c>
      <c r="F3046" s="15">
        <f t="shared" si="95"/>
        <v>8.5767174002467743E-3</v>
      </c>
    </row>
    <row r="3047" spans="1:6" x14ac:dyDescent="0.3">
      <c r="A3047" s="19">
        <v>39825</v>
      </c>
      <c r="B3047" s="20">
        <v>4862</v>
      </c>
      <c r="C3047" s="20">
        <v>4881.5</v>
      </c>
      <c r="D3047" s="20">
        <v>4612.75</v>
      </c>
      <c r="E3047">
        <f t="shared" si="94"/>
        <v>19.5</v>
      </c>
      <c r="F3047" s="15">
        <f t="shared" si="95"/>
        <v>1.8873420826689524E-2</v>
      </c>
    </row>
    <row r="3048" spans="1:6" x14ac:dyDescent="0.3">
      <c r="A3048" s="26">
        <v>39822</v>
      </c>
      <c r="B3048" s="27">
        <v>4891.8</v>
      </c>
      <c r="C3048" s="27">
        <v>5056.95</v>
      </c>
      <c r="D3048" s="27">
        <v>4840</v>
      </c>
      <c r="E3048">
        <f t="shared" si="94"/>
        <v>165.14999999999964</v>
      </c>
      <c r="F3048" s="15">
        <f t="shared" si="95"/>
        <v>1.7479483415953498E-2</v>
      </c>
    </row>
    <row r="3049" spans="1:6" x14ac:dyDescent="0.3">
      <c r="A3049" s="19">
        <v>39820</v>
      </c>
      <c r="B3049" s="20">
        <v>5416.35</v>
      </c>
      <c r="C3049" s="20">
        <v>5440.55</v>
      </c>
      <c r="D3049" s="20">
        <v>4954</v>
      </c>
      <c r="E3049">
        <f t="shared" si="94"/>
        <v>24.199999999999818</v>
      </c>
      <c r="F3049" s="15">
        <f t="shared" si="95"/>
        <v>1.3077716321364957E-2</v>
      </c>
    </row>
    <row r="3050" spans="1:6" x14ac:dyDescent="0.3">
      <c r="A3050" s="26">
        <v>39819</v>
      </c>
      <c r="B3050" s="27">
        <v>5333.5</v>
      </c>
      <c r="C3050" s="27">
        <v>5448.8</v>
      </c>
      <c r="D3050" s="27">
        <v>5276.4</v>
      </c>
      <c r="E3050">
        <f t="shared" si="94"/>
        <v>115.30000000000018</v>
      </c>
      <c r="F3050" s="15">
        <f t="shared" si="95"/>
        <v>2.0190766955219139E-2</v>
      </c>
    </row>
    <row r="3051" spans="1:6" x14ac:dyDescent="0.3">
      <c r="A3051" s="19">
        <v>39818</v>
      </c>
      <c r="B3051" s="20">
        <v>5273.45</v>
      </c>
      <c r="C3051" s="20">
        <v>5371.1</v>
      </c>
      <c r="D3051" s="20">
        <v>5273.45</v>
      </c>
      <c r="E3051">
        <f t="shared" si="94"/>
        <v>97.650000000000546</v>
      </c>
      <c r="F3051" s="15">
        <f t="shared" si="95"/>
        <v>1.9605370377556205E-2</v>
      </c>
    </row>
    <row r="3052" spans="1:6" x14ac:dyDescent="0.3">
      <c r="A3052" s="26">
        <v>39815</v>
      </c>
      <c r="B3052" s="27">
        <v>5154.2</v>
      </c>
      <c r="C3052" s="27">
        <v>5258.65</v>
      </c>
      <c r="D3052" s="27">
        <v>5103.6000000000004</v>
      </c>
      <c r="E3052">
        <f t="shared" si="94"/>
        <v>104.44999999999982</v>
      </c>
      <c r="F3052" s="15">
        <f t="shared" si="95"/>
        <v>2.1955690149824639E-2</v>
      </c>
    </row>
    <row r="3053" spans="1:6" x14ac:dyDescent="0.3">
      <c r="A3053" s="19">
        <v>39814</v>
      </c>
      <c r="B3053" s="20">
        <v>5019.2</v>
      </c>
      <c r="C3053" s="20">
        <v>5135.1499999999996</v>
      </c>
      <c r="D3053" s="20">
        <v>5019.2</v>
      </c>
      <c r="E3053">
        <f t="shared" si="94"/>
        <v>115.94999999999982</v>
      </c>
      <c r="F3053" s="15">
        <f t="shared" si="95"/>
        <v>1.3833953301206219E-2</v>
      </c>
    </row>
    <row r="3054" spans="1:6" x14ac:dyDescent="0.3">
      <c r="A3054" s="26">
        <v>39813</v>
      </c>
      <c r="B3054" s="27">
        <v>5094.3500000000004</v>
      </c>
      <c r="C3054" s="27">
        <v>5119.3500000000004</v>
      </c>
      <c r="D3054" s="27">
        <v>4981.25</v>
      </c>
      <c r="E3054">
        <f t="shared" si="94"/>
        <v>25</v>
      </c>
      <c r="F3054" s="15">
        <f t="shared" si="95"/>
        <v>1.4989776280971874E-2</v>
      </c>
    </row>
    <row r="3055" spans="1:6" x14ac:dyDescent="0.3">
      <c r="A3055" s="19">
        <v>39812</v>
      </c>
      <c r="B3055" s="20">
        <v>4988.3999999999996</v>
      </c>
      <c r="C3055" s="20">
        <v>5112.95</v>
      </c>
      <c r="D3055" s="20">
        <v>4928.45</v>
      </c>
      <c r="E3055">
        <f t="shared" si="94"/>
        <v>124.55000000000018</v>
      </c>
      <c r="F3055" s="15">
        <f t="shared" si="95"/>
        <v>3.3400004188744919E-2</v>
      </c>
    </row>
    <row r="3056" spans="1:6" x14ac:dyDescent="0.3">
      <c r="A3056" s="26">
        <v>39811</v>
      </c>
      <c r="B3056" s="27">
        <v>4774.7</v>
      </c>
      <c r="C3056" s="27">
        <v>4969.1000000000004</v>
      </c>
      <c r="D3056" s="27">
        <v>4684.8</v>
      </c>
      <c r="E3056">
        <f t="shared" si="94"/>
        <v>194.40000000000055</v>
      </c>
      <c r="F3056" s="15">
        <f t="shared" si="95"/>
        <v>2.7299646479398126E-2</v>
      </c>
    </row>
    <row r="3057" spans="1:6" x14ac:dyDescent="0.3">
      <c r="A3057" s="19">
        <v>39808</v>
      </c>
      <c r="B3057" s="20">
        <v>4964.3500000000004</v>
      </c>
      <c r="C3057" s="20">
        <v>5041</v>
      </c>
      <c r="D3057" s="20">
        <v>4770.2</v>
      </c>
      <c r="E3057">
        <f t="shared" si="94"/>
        <v>76.649999999999636</v>
      </c>
      <c r="F3057" s="15">
        <f t="shared" si="95"/>
        <v>2.2155670006943098E-2</v>
      </c>
    </row>
    <row r="3058" spans="1:6" x14ac:dyDescent="0.3">
      <c r="A3058" s="26">
        <v>39806</v>
      </c>
      <c r="B3058" s="27">
        <v>4824.95</v>
      </c>
      <c r="C3058" s="27">
        <v>4962.1000000000004</v>
      </c>
      <c r="D3058" s="27">
        <v>4793.7</v>
      </c>
      <c r="E3058">
        <f t="shared" si="94"/>
        <v>137.15000000000055</v>
      </c>
      <c r="F3058" s="15">
        <f t="shared" si="95"/>
        <v>1.7005745455274723E-2</v>
      </c>
    </row>
    <row r="3059" spans="1:6" x14ac:dyDescent="0.3">
      <c r="A3059" s="19">
        <v>39805</v>
      </c>
      <c r="B3059" s="20">
        <v>4986.55</v>
      </c>
      <c r="C3059" s="20">
        <v>5019</v>
      </c>
      <c r="D3059" s="20">
        <v>4817.5</v>
      </c>
      <c r="E3059">
        <f t="shared" si="94"/>
        <v>32.449999999999818</v>
      </c>
      <c r="F3059" s="15">
        <f t="shared" si="95"/>
        <v>1.2355325487131905E-2</v>
      </c>
    </row>
    <row r="3060" spans="1:6" x14ac:dyDescent="0.3">
      <c r="A3060" s="26">
        <v>39804</v>
      </c>
      <c r="B3060" s="27">
        <v>5119.25</v>
      </c>
      <c r="C3060" s="27">
        <v>5213.3</v>
      </c>
      <c r="D3060" s="27">
        <v>5010.25</v>
      </c>
      <c r="E3060">
        <f t="shared" si="94"/>
        <v>94.050000000000182</v>
      </c>
      <c r="F3060" s="15">
        <f t="shared" si="95"/>
        <v>2.2563664398024114E-2</v>
      </c>
    </row>
    <row r="3061" spans="1:6" x14ac:dyDescent="0.3">
      <c r="A3061" s="19">
        <v>39801</v>
      </c>
      <c r="B3061" s="20">
        <v>5091.1499999999996</v>
      </c>
      <c r="C3061" s="20">
        <v>5226.8500000000004</v>
      </c>
      <c r="D3061" s="20">
        <v>5069.55</v>
      </c>
      <c r="E3061">
        <f t="shared" si="94"/>
        <v>135.70000000000073</v>
      </c>
      <c r="F3061" s="15">
        <f t="shared" si="95"/>
        <v>5.1554793948006411E-2</v>
      </c>
    </row>
    <row r="3062" spans="1:6" x14ac:dyDescent="0.3">
      <c r="A3062" s="26">
        <v>39800</v>
      </c>
      <c r="B3062" s="27">
        <v>4785.2</v>
      </c>
      <c r="C3062" s="27">
        <v>5142.8999999999996</v>
      </c>
      <c r="D3062" s="27">
        <v>4782.6000000000004</v>
      </c>
      <c r="E3062">
        <f t="shared" si="94"/>
        <v>357.69999999999982</v>
      </c>
      <c r="F3062" s="15">
        <f t="shared" si="95"/>
        <v>4.3006059361199549E-2</v>
      </c>
    </row>
    <row r="3063" spans="1:6" x14ac:dyDescent="0.3">
      <c r="A3063" s="19">
        <v>39799</v>
      </c>
      <c r="B3063" s="20">
        <v>4868.5</v>
      </c>
      <c r="C3063" s="20">
        <v>4929.55</v>
      </c>
      <c r="D3063" s="20">
        <v>4769.8</v>
      </c>
      <c r="E3063">
        <f t="shared" si="94"/>
        <v>61.050000000000182</v>
      </c>
      <c r="F3063" s="15">
        <f t="shared" si="95"/>
        <v>2.1182292220921588E-2</v>
      </c>
    </row>
    <row r="3064" spans="1:6" x14ac:dyDescent="0.3">
      <c r="A3064" s="26">
        <v>39798</v>
      </c>
      <c r="B3064" s="27">
        <v>4698.5</v>
      </c>
      <c r="C3064" s="27">
        <v>4836.5</v>
      </c>
      <c r="D3064" s="27">
        <v>4677.3</v>
      </c>
      <c r="E3064">
        <f t="shared" si="94"/>
        <v>138</v>
      </c>
      <c r="F3064" s="15">
        <f t="shared" si="95"/>
        <v>2.7115876096247025E-2</v>
      </c>
    </row>
    <row r="3065" spans="1:6" x14ac:dyDescent="0.3">
      <c r="A3065" s="19">
        <v>39797</v>
      </c>
      <c r="B3065" s="20">
        <v>4714.95</v>
      </c>
      <c r="C3065" s="20">
        <v>4832.6499999999996</v>
      </c>
      <c r="D3065" s="20">
        <v>4685.3999999999996</v>
      </c>
      <c r="E3065">
        <f t="shared" si="94"/>
        <v>117.69999999999982</v>
      </c>
      <c r="F3065" s="15">
        <f t="shared" si="95"/>
        <v>3.3608732829174537E-2</v>
      </c>
    </row>
    <row r="3066" spans="1:6" x14ac:dyDescent="0.3">
      <c r="A3066" s="26">
        <v>39794</v>
      </c>
      <c r="B3066" s="27">
        <v>4502.55</v>
      </c>
      <c r="C3066" s="27">
        <v>4687.5</v>
      </c>
      <c r="D3066" s="27">
        <v>4411.6000000000004</v>
      </c>
      <c r="E3066">
        <f t="shared" si="94"/>
        <v>184.94999999999982</v>
      </c>
      <c r="F3066" s="15">
        <f t="shared" si="95"/>
        <v>3.3903512140529508E-2</v>
      </c>
    </row>
    <row r="3067" spans="1:6" x14ac:dyDescent="0.3">
      <c r="A3067" s="19">
        <v>39793</v>
      </c>
      <c r="B3067" s="20">
        <v>4557.05</v>
      </c>
      <c r="C3067" s="20">
        <v>4681.1000000000004</v>
      </c>
      <c r="D3067" s="20">
        <v>4485.2</v>
      </c>
      <c r="E3067">
        <f t="shared" si="94"/>
        <v>124.05000000000018</v>
      </c>
      <c r="F3067" s="15">
        <f t="shared" si="95"/>
        <v>1.9855455823271011E-2</v>
      </c>
    </row>
    <row r="3068" spans="1:6" x14ac:dyDescent="0.3">
      <c r="A3068" s="26">
        <v>39792</v>
      </c>
      <c r="B3068" s="27">
        <v>4517.6499999999996</v>
      </c>
      <c r="C3068" s="27">
        <v>4573</v>
      </c>
      <c r="D3068" s="27">
        <v>4423.45</v>
      </c>
      <c r="E3068">
        <f t="shared" si="94"/>
        <v>55.350000000000364</v>
      </c>
      <c r="F3068" s="15">
        <f t="shared" si="95"/>
        <v>1.6970046978598659E-2</v>
      </c>
    </row>
    <row r="3069" spans="1:6" x14ac:dyDescent="0.3">
      <c r="A3069" s="19">
        <v>39790</v>
      </c>
      <c r="B3069" s="20">
        <v>4502.05</v>
      </c>
      <c r="C3069" s="20">
        <v>4599.5</v>
      </c>
      <c r="D3069" s="20">
        <v>4407.2</v>
      </c>
      <c r="E3069">
        <f t="shared" si="94"/>
        <v>97.449999999999818</v>
      </c>
      <c r="F3069" s="15">
        <f t="shared" si="95"/>
        <v>2.9929438773787669E-2</v>
      </c>
    </row>
    <row r="3070" spans="1:6" x14ac:dyDescent="0.3">
      <c r="A3070" s="26">
        <v>39787</v>
      </c>
      <c r="B3070" s="27">
        <v>4442.95</v>
      </c>
      <c r="C3070" s="27">
        <v>4611.45</v>
      </c>
      <c r="D3070" s="27">
        <v>4308.55</v>
      </c>
      <c r="E3070">
        <f t="shared" si="94"/>
        <v>168.5</v>
      </c>
      <c r="F3070" s="15">
        <f t="shared" si="95"/>
        <v>4.7846720079527595E-2</v>
      </c>
    </row>
    <row r="3071" spans="1:6" x14ac:dyDescent="0.3">
      <c r="A3071" s="19">
        <v>39786</v>
      </c>
      <c r="B3071" s="20">
        <v>4224.95</v>
      </c>
      <c r="C3071" s="20">
        <v>4460.75</v>
      </c>
      <c r="D3071" s="20">
        <v>4224.95</v>
      </c>
      <c r="E3071">
        <f t="shared" si="94"/>
        <v>235.80000000000018</v>
      </c>
      <c r="F3071" s="15">
        <f t="shared" si="95"/>
        <v>3.8365429666382393E-2</v>
      </c>
    </row>
    <row r="3072" spans="1:6" x14ac:dyDescent="0.3">
      <c r="A3072" s="26">
        <v>39785</v>
      </c>
      <c r="B3072" s="27">
        <v>4161.95</v>
      </c>
      <c r="C3072" s="27">
        <v>4245.5</v>
      </c>
      <c r="D3072" s="27">
        <v>4068.3</v>
      </c>
      <c r="E3072">
        <f t="shared" si="94"/>
        <v>83.550000000000182</v>
      </c>
      <c r="F3072" s="15">
        <f t="shared" si="95"/>
        <v>2.7300075206818774E-2</v>
      </c>
    </row>
    <row r="3073" spans="1:6" x14ac:dyDescent="0.3">
      <c r="A3073" s="19">
        <v>39784</v>
      </c>
      <c r="B3073" s="20">
        <v>3989</v>
      </c>
      <c r="C3073" s="20">
        <v>4123.25</v>
      </c>
      <c r="D3073" s="20">
        <v>3919</v>
      </c>
      <c r="E3073">
        <f t="shared" si="94"/>
        <v>134.25</v>
      </c>
      <c r="F3073" s="15">
        <f t="shared" si="95"/>
        <v>2.983579600722586E-2</v>
      </c>
    </row>
    <row r="3074" spans="1:6" x14ac:dyDescent="0.3">
      <c r="A3074" s="26">
        <v>39783</v>
      </c>
      <c r="B3074" s="27">
        <v>4317.8</v>
      </c>
      <c r="C3074" s="27">
        <v>4441.2</v>
      </c>
      <c r="D3074" s="27">
        <v>4107.7</v>
      </c>
      <c r="E3074">
        <f t="shared" ref="E3074:E3137" si="96">C3074-B3074</f>
        <v>123.39999999999964</v>
      </c>
      <c r="F3074" s="15">
        <f t="shared" si="95"/>
        <v>3.469719795119007E-2</v>
      </c>
    </row>
    <row r="3075" spans="1:6" x14ac:dyDescent="0.3">
      <c r="A3075" s="19">
        <v>39780</v>
      </c>
      <c r="B3075" s="20">
        <v>4148.75</v>
      </c>
      <c r="C3075" s="20">
        <v>4313.25</v>
      </c>
      <c r="D3075" s="20">
        <v>4148.75</v>
      </c>
      <c r="E3075">
        <f t="shared" si="96"/>
        <v>164.5</v>
      </c>
      <c r="F3075" s="15">
        <f t="shared" ref="F3075:F3138" si="97">((SUM(E3075:E3076)/2)/B3076)</f>
        <v>4.6047962804355851E-2</v>
      </c>
    </row>
    <row r="3076" spans="1:6" x14ac:dyDescent="0.3">
      <c r="A3076" s="26">
        <v>39778</v>
      </c>
      <c r="B3076" s="27">
        <v>4086.5</v>
      </c>
      <c r="C3076" s="27">
        <v>4298.3500000000004</v>
      </c>
      <c r="D3076" s="27">
        <v>4005.35</v>
      </c>
      <c r="E3076">
        <f t="shared" si="96"/>
        <v>211.85000000000036</v>
      </c>
      <c r="F3076" s="15">
        <f t="shared" si="97"/>
        <v>2.9275656268942109E-2</v>
      </c>
    </row>
    <row r="3077" spans="1:6" x14ac:dyDescent="0.3">
      <c r="A3077" s="19">
        <v>39777</v>
      </c>
      <c r="B3077" s="20">
        <v>4289.3999999999996</v>
      </c>
      <c r="C3077" s="20">
        <v>4328.7</v>
      </c>
      <c r="D3077" s="20">
        <v>4032.55</v>
      </c>
      <c r="E3077">
        <f t="shared" si="96"/>
        <v>39.300000000000182</v>
      </c>
      <c r="F3077" s="15">
        <f t="shared" si="97"/>
        <v>1.4107573169875811E-2</v>
      </c>
    </row>
    <row r="3078" spans="1:6" x14ac:dyDescent="0.3">
      <c r="A3078" s="26">
        <v>39776</v>
      </c>
      <c r="B3078" s="27">
        <v>4274.3</v>
      </c>
      <c r="C3078" s="27">
        <v>4355.6000000000004</v>
      </c>
      <c r="D3078" s="27">
        <v>4095.95</v>
      </c>
      <c r="E3078">
        <f t="shared" si="96"/>
        <v>81.300000000000182</v>
      </c>
      <c r="F3078" s="15">
        <f t="shared" si="97"/>
        <v>4.5879760009795496E-2</v>
      </c>
    </row>
    <row r="3079" spans="1:6" x14ac:dyDescent="0.3">
      <c r="A3079" s="19">
        <v>39773</v>
      </c>
      <c r="B3079" s="20">
        <v>4083.5</v>
      </c>
      <c r="C3079" s="20">
        <v>4376.8999999999996</v>
      </c>
      <c r="D3079" s="20">
        <v>4052.1</v>
      </c>
      <c r="E3079">
        <f t="shared" si="96"/>
        <v>293.39999999999964</v>
      </c>
      <c r="F3079" s="15">
        <f t="shared" si="97"/>
        <v>4.8674627890439123E-2</v>
      </c>
    </row>
    <row r="3080" spans="1:6" x14ac:dyDescent="0.3">
      <c r="A3080" s="26">
        <v>39772</v>
      </c>
      <c r="B3080" s="27">
        <v>4078.1</v>
      </c>
      <c r="C3080" s="27">
        <v>4181.7</v>
      </c>
      <c r="D3080" s="27">
        <v>3972.15</v>
      </c>
      <c r="E3080">
        <f t="shared" si="96"/>
        <v>103.59999999999991</v>
      </c>
      <c r="F3080" s="15">
        <f t="shared" si="97"/>
        <v>2.9575125973431007E-2</v>
      </c>
    </row>
    <row r="3081" spans="1:6" x14ac:dyDescent="0.3">
      <c r="A3081" s="19">
        <v>39771</v>
      </c>
      <c r="B3081" s="20">
        <v>4366</v>
      </c>
      <c r="C3081" s="20">
        <v>4520.6499999999996</v>
      </c>
      <c r="D3081" s="20">
        <v>4213.5</v>
      </c>
      <c r="E3081">
        <f t="shared" si="96"/>
        <v>154.64999999999964</v>
      </c>
      <c r="F3081" s="15">
        <f t="shared" si="97"/>
        <v>1.7281260476030801E-2</v>
      </c>
    </row>
    <row r="3082" spans="1:6" x14ac:dyDescent="0.3">
      <c r="A3082" s="26">
        <v>39770</v>
      </c>
      <c r="B3082" s="27">
        <v>4474.5</v>
      </c>
      <c r="C3082" s="27">
        <v>4474.5</v>
      </c>
      <c r="D3082" s="27">
        <v>4285</v>
      </c>
      <c r="E3082">
        <f t="shared" si="96"/>
        <v>0</v>
      </c>
      <c r="F3082" s="15">
        <f t="shared" si="97"/>
        <v>0</v>
      </c>
    </row>
    <row r="3083" spans="1:6" x14ac:dyDescent="0.3">
      <c r="A3083" s="19">
        <v>39769</v>
      </c>
      <c r="B3083" s="20">
        <v>4736.25</v>
      </c>
      <c r="C3083" s="20">
        <v>4736.25</v>
      </c>
      <c r="D3083" s="20">
        <v>4364.3500000000004</v>
      </c>
      <c r="E3083">
        <f t="shared" si="96"/>
        <v>0</v>
      </c>
      <c r="F3083" s="15">
        <f t="shared" si="97"/>
        <v>6.1543203534367239E-3</v>
      </c>
    </row>
    <row r="3084" spans="1:6" x14ac:dyDescent="0.3">
      <c r="A3084" s="26">
        <v>39766</v>
      </c>
      <c r="B3084" s="27">
        <v>4866.5</v>
      </c>
      <c r="C3084" s="27">
        <v>4926.3999999999996</v>
      </c>
      <c r="D3084" s="27">
        <v>4668.05</v>
      </c>
      <c r="E3084">
        <f t="shared" si="96"/>
        <v>59.899999999999636</v>
      </c>
      <c r="F3084" s="15">
        <f t="shared" si="97"/>
        <v>1.5912494102685033E-2</v>
      </c>
    </row>
    <row r="3085" spans="1:6" x14ac:dyDescent="0.3">
      <c r="A3085" s="19">
        <v>39764</v>
      </c>
      <c r="B3085" s="20">
        <v>4875.1000000000004</v>
      </c>
      <c r="C3085" s="20">
        <v>4970.3500000000004</v>
      </c>
      <c r="D3085" s="20">
        <v>4685.8500000000004</v>
      </c>
      <c r="E3085">
        <f t="shared" si="96"/>
        <v>95.25</v>
      </c>
      <c r="F3085" s="15">
        <f t="shared" si="97"/>
        <v>9.1449364414916082E-3</v>
      </c>
    </row>
    <row r="3086" spans="1:6" x14ac:dyDescent="0.3">
      <c r="A3086" s="26">
        <v>39763</v>
      </c>
      <c r="B3086" s="27">
        <v>5207.8</v>
      </c>
      <c r="C3086" s="27">
        <v>5207.8</v>
      </c>
      <c r="D3086" s="27">
        <v>4921.95</v>
      </c>
      <c r="E3086">
        <f t="shared" si="96"/>
        <v>0</v>
      </c>
      <c r="F3086" s="15">
        <f t="shared" si="97"/>
        <v>1.7360259717331815E-2</v>
      </c>
    </row>
    <row r="3087" spans="1:6" x14ac:dyDescent="0.3">
      <c r="A3087" s="19">
        <v>39762</v>
      </c>
      <c r="B3087" s="20">
        <v>5097.8500000000004</v>
      </c>
      <c r="C3087" s="20">
        <v>5274.85</v>
      </c>
      <c r="D3087" s="20">
        <v>5086.05</v>
      </c>
      <c r="E3087">
        <f t="shared" si="96"/>
        <v>177</v>
      </c>
      <c r="F3087" s="15">
        <f t="shared" si="97"/>
        <v>3.8836389640905106E-2</v>
      </c>
    </row>
    <row r="3088" spans="1:6" x14ac:dyDescent="0.3">
      <c r="A3088" s="26">
        <v>39759</v>
      </c>
      <c r="B3088" s="27">
        <v>4894.25</v>
      </c>
      <c r="C3088" s="27">
        <v>5097.3999999999996</v>
      </c>
      <c r="D3088" s="27">
        <v>4804.5</v>
      </c>
      <c r="E3088">
        <f t="shared" si="96"/>
        <v>203.14999999999964</v>
      </c>
      <c r="F3088" s="15">
        <f t="shared" si="97"/>
        <v>3.9476741249557988E-2</v>
      </c>
    </row>
    <row r="3089" spans="1:6" x14ac:dyDescent="0.3">
      <c r="A3089" s="19">
        <v>39758</v>
      </c>
      <c r="B3089" s="20">
        <v>4949.75</v>
      </c>
      <c r="C3089" s="20">
        <v>5137.3999999999996</v>
      </c>
      <c r="D3089" s="20">
        <v>4873.45</v>
      </c>
      <c r="E3089">
        <f t="shared" si="96"/>
        <v>187.64999999999964</v>
      </c>
      <c r="F3089" s="15">
        <f t="shared" si="97"/>
        <v>2.4657124984828489E-2</v>
      </c>
    </row>
    <row r="3090" spans="1:6" x14ac:dyDescent="0.3">
      <c r="A3090" s="26">
        <v>39757</v>
      </c>
      <c r="B3090" s="27">
        <v>5355.45</v>
      </c>
      <c r="C3090" s="27">
        <v>5431.9</v>
      </c>
      <c r="D3090" s="27">
        <v>5078.1499999999996</v>
      </c>
      <c r="E3090">
        <f t="shared" si="96"/>
        <v>76.449999999999818</v>
      </c>
      <c r="F3090" s="15">
        <f t="shared" si="97"/>
        <v>4.5733267817292138E-2</v>
      </c>
    </row>
    <row r="3091" spans="1:6" x14ac:dyDescent="0.3">
      <c r="A3091" s="19">
        <v>39756</v>
      </c>
      <c r="B3091" s="20">
        <v>4884.3</v>
      </c>
      <c r="C3091" s="20">
        <v>5254.6</v>
      </c>
      <c r="D3091" s="20">
        <v>4807.1000000000004</v>
      </c>
      <c r="E3091">
        <f t="shared" si="96"/>
        <v>370.30000000000018</v>
      </c>
      <c r="F3091" s="15">
        <f t="shared" si="97"/>
        <v>5.0158604282315604E-2</v>
      </c>
    </row>
    <row r="3092" spans="1:6" x14ac:dyDescent="0.3">
      <c r="A3092" s="26">
        <v>39755</v>
      </c>
      <c r="B3092" s="27">
        <v>4791.8</v>
      </c>
      <c r="C3092" s="27">
        <v>4902.2</v>
      </c>
      <c r="D3092" s="27">
        <v>4779.6000000000004</v>
      </c>
      <c r="E3092">
        <f t="shared" si="96"/>
        <v>110.39999999999964</v>
      </c>
      <c r="F3092" s="15">
        <f t="shared" si="97"/>
        <v>4.2125402408147702E-2</v>
      </c>
    </row>
    <row r="3093" spans="1:6" x14ac:dyDescent="0.3">
      <c r="A3093" s="19">
        <v>39752</v>
      </c>
      <c r="B3093" s="20">
        <v>4364.3500000000004</v>
      </c>
      <c r="C3093" s="20">
        <v>4621.6499999999996</v>
      </c>
      <c r="D3093" s="20">
        <v>4364.3500000000004</v>
      </c>
      <c r="E3093">
        <f t="shared" si="96"/>
        <v>257.29999999999927</v>
      </c>
      <c r="F3093" s="15">
        <f t="shared" si="97"/>
        <v>2.976391041624538E-2</v>
      </c>
    </row>
    <row r="3094" spans="1:6" x14ac:dyDescent="0.3">
      <c r="A3094" s="26">
        <v>39750</v>
      </c>
      <c r="B3094" s="27">
        <v>4451.7</v>
      </c>
      <c r="C3094" s="27">
        <v>4459.3999999999996</v>
      </c>
      <c r="D3094" s="27">
        <v>4236</v>
      </c>
      <c r="E3094">
        <f t="shared" si="96"/>
        <v>7.6999999999998181</v>
      </c>
      <c r="F3094" s="15">
        <f t="shared" si="97"/>
        <v>4.9404727670098137E-3</v>
      </c>
    </row>
    <row r="3095" spans="1:6" x14ac:dyDescent="0.3">
      <c r="A3095" s="19">
        <v>39749</v>
      </c>
      <c r="B3095" s="20">
        <v>4346.75</v>
      </c>
      <c r="C3095" s="20">
        <v>4382</v>
      </c>
      <c r="D3095" s="20">
        <v>4269.3999999999996</v>
      </c>
      <c r="E3095">
        <f t="shared" si="96"/>
        <v>35.25</v>
      </c>
      <c r="F3095" s="15">
        <f t="shared" si="97"/>
        <v>4.8007849458596968E-3</v>
      </c>
    </row>
    <row r="3096" spans="1:6" x14ac:dyDescent="0.3">
      <c r="A3096" s="26">
        <v>39748</v>
      </c>
      <c r="B3096" s="27">
        <v>4280.55</v>
      </c>
      <c r="C3096" s="27">
        <v>4286.3999999999996</v>
      </c>
      <c r="D3096" s="27">
        <v>3799.35</v>
      </c>
      <c r="E3096">
        <f t="shared" si="96"/>
        <v>5.8499999999994543</v>
      </c>
      <c r="F3096" s="15">
        <f t="shared" si="97"/>
        <v>3.4383713860409748E-3</v>
      </c>
    </row>
    <row r="3097" spans="1:6" x14ac:dyDescent="0.3">
      <c r="A3097" s="19">
        <v>39745</v>
      </c>
      <c r="B3097" s="20">
        <v>4769.7</v>
      </c>
      <c r="C3097" s="20">
        <v>4796.6499999999996</v>
      </c>
      <c r="D3097" s="20">
        <v>4229.6499999999996</v>
      </c>
      <c r="E3097">
        <f t="shared" si="96"/>
        <v>26.949999999999818</v>
      </c>
      <c r="F3097" s="15">
        <f t="shared" si="97"/>
        <v>3.1837783282869909E-2</v>
      </c>
    </row>
    <row r="3098" spans="1:6" x14ac:dyDescent="0.3">
      <c r="A3098" s="26">
        <v>39744</v>
      </c>
      <c r="B3098" s="27">
        <v>4904.55</v>
      </c>
      <c r="C3098" s="27">
        <v>5189.8999999999996</v>
      </c>
      <c r="D3098" s="27">
        <v>4880.6000000000004</v>
      </c>
      <c r="E3098">
        <f t="shared" si="96"/>
        <v>285.34999999999945</v>
      </c>
      <c r="F3098" s="15">
        <f t="shared" si="97"/>
        <v>2.904902373928921E-2</v>
      </c>
    </row>
    <row r="3099" spans="1:6" x14ac:dyDescent="0.3">
      <c r="A3099" s="19">
        <v>39743</v>
      </c>
      <c r="B3099" s="20">
        <v>5339.25</v>
      </c>
      <c r="C3099" s="20">
        <v>5364.1</v>
      </c>
      <c r="D3099" s="20">
        <v>5075.8</v>
      </c>
      <c r="E3099">
        <f t="shared" si="96"/>
        <v>24.850000000000364</v>
      </c>
      <c r="F3099" s="15">
        <f t="shared" si="97"/>
        <v>1.2058842686070024E-2</v>
      </c>
    </row>
    <row r="3100" spans="1:6" x14ac:dyDescent="0.3">
      <c r="A3100" s="26">
        <v>39742</v>
      </c>
      <c r="B3100" s="27">
        <v>5373.65</v>
      </c>
      <c r="C3100" s="27">
        <v>5478.4</v>
      </c>
      <c r="D3100" s="27">
        <v>5296.8</v>
      </c>
      <c r="E3100">
        <f t="shared" si="96"/>
        <v>104.75</v>
      </c>
      <c r="F3100" s="15">
        <f t="shared" si="97"/>
        <v>3.2896746601496815E-2</v>
      </c>
    </row>
    <row r="3101" spans="1:6" x14ac:dyDescent="0.3">
      <c r="A3101" s="19">
        <v>39741</v>
      </c>
      <c r="B3101" s="20">
        <v>5237.6000000000004</v>
      </c>
      <c r="C3101" s="20">
        <v>5477.45</v>
      </c>
      <c r="D3101" s="20">
        <v>5113.1499999999996</v>
      </c>
      <c r="E3101">
        <f t="shared" si="96"/>
        <v>239.84999999999945</v>
      </c>
      <c r="F3101" s="15">
        <f t="shared" si="97"/>
        <v>2.4586403260194793E-2</v>
      </c>
    </row>
    <row r="3102" spans="1:6" x14ac:dyDescent="0.3">
      <c r="A3102" s="26">
        <v>39738</v>
      </c>
      <c r="B3102" s="27">
        <v>5557.95</v>
      </c>
      <c r="C3102" s="27">
        <v>5591.4</v>
      </c>
      <c r="D3102" s="27">
        <v>5113.45</v>
      </c>
      <c r="E3102">
        <f t="shared" si="96"/>
        <v>33.449999999999818</v>
      </c>
      <c r="F3102" s="15">
        <f t="shared" si="97"/>
        <v>3.607813098429722E-2</v>
      </c>
    </row>
    <row r="3103" spans="1:6" x14ac:dyDescent="0.3">
      <c r="A3103" s="19">
        <v>39737</v>
      </c>
      <c r="B3103" s="20">
        <v>5222</v>
      </c>
      <c r="C3103" s="20">
        <v>5565.35</v>
      </c>
      <c r="D3103" s="20">
        <v>5145.8</v>
      </c>
      <c r="E3103">
        <f t="shared" si="96"/>
        <v>343.35000000000036</v>
      </c>
      <c r="F3103" s="15">
        <f t="shared" si="97"/>
        <v>4.0541407990903208E-2</v>
      </c>
    </row>
    <row r="3104" spans="1:6" x14ac:dyDescent="0.3">
      <c r="A3104" s="26">
        <v>39736</v>
      </c>
      <c r="B3104" s="27">
        <v>5452.45</v>
      </c>
      <c r="C3104" s="27">
        <v>5551.2</v>
      </c>
      <c r="D3104" s="27">
        <v>5348.8</v>
      </c>
      <c r="E3104">
        <f t="shared" si="96"/>
        <v>98.75</v>
      </c>
      <c r="F3104" s="15">
        <f t="shared" si="97"/>
        <v>1.7877997594021967E-2</v>
      </c>
    </row>
    <row r="3105" spans="1:6" x14ac:dyDescent="0.3">
      <c r="A3105" s="19">
        <v>39735</v>
      </c>
      <c r="B3105" s="20">
        <v>5694.15</v>
      </c>
      <c r="C3105" s="20">
        <v>5799</v>
      </c>
      <c r="D3105" s="20">
        <v>5521.3</v>
      </c>
      <c r="E3105">
        <f t="shared" si="96"/>
        <v>104.85000000000036</v>
      </c>
      <c r="F3105" s="15">
        <f t="shared" si="97"/>
        <v>6.2293307379857679E-2</v>
      </c>
    </row>
    <row r="3106" spans="1:6" x14ac:dyDescent="0.3">
      <c r="A3106" s="26">
        <v>39734</v>
      </c>
      <c r="B3106" s="27">
        <v>5034.6499999999996</v>
      </c>
      <c r="C3106" s="27">
        <v>5557.05</v>
      </c>
      <c r="D3106" s="27">
        <v>5034.6499999999996</v>
      </c>
      <c r="E3106">
        <f t="shared" si="96"/>
        <v>522.40000000000055</v>
      </c>
      <c r="F3106" s="15">
        <f t="shared" si="97"/>
        <v>7.6140081799591058E-2</v>
      </c>
    </row>
    <row r="3107" spans="1:6" x14ac:dyDescent="0.3">
      <c r="A3107" s="19">
        <v>39731</v>
      </c>
      <c r="B3107" s="20">
        <v>4890</v>
      </c>
      <c r="C3107" s="20">
        <v>5112.25</v>
      </c>
      <c r="D3107" s="20">
        <v>4662.2</v>
      </c>
      <c r="E3107">
        <f t="shared" si="96"/>
        <v>222.25</v>
      </c>
      <c r="F3107" s="15">
        <f t="shared" si="97"/>
        <v>2.0825524737631183E-2</v>
      </c>
    </row>
    <row r="3108" spans="1:6" x14ac:dyDescent="0.3">
      <c r="A3108" s="26">
        <v>39729</v>
      </c>
      <c r="B3108" s="27">
        <v>5336</v>
      </c>
      <c r="C3108" s="27">
        <v>5336</v>
      </c>
      <c r="D3108" s="27">
        <v>4918.3</v>
      </c>
      <c r="E3108">
        <f t="shared" si="96"/>
        <v>0</v>
      </c>
      <c r="F3108" s="15">
        <f t="shared" si="97"/>
        <v>7.4957336017152792E-3</v>
      </c>
    </row>
    <row r="3109" spans="1:6" x14ac:dyDescent="0.3">
      <c r="A3109" s="19">
        <v>39728</v>
      </c>
      <c r="B3109" s="20">
        <v>5713.25</v>
      </c>
      <c r="C3109" s="20">
        <v>5798.9</v>
      </c>
      <c r="D3109" s="20">
        <v>5376.1</v>
      </c>
      <c r="E3109">
        <f t="shared" si="96"/>
        <v>85.649999999999636</v>
      </c>
      <c r="F3109" s="15">
        <f t="shared" si="97"/>
        <v>7.6321488378617063E-3</v>
      </c>
    </row>
    <row r="3110" spans="1:6" x14ac:dyDescent="0.3">
      <c r="A3110" s="26">
        <v>39727</v>
      </c>
      <c r="B3110" s="27">
        <v>5702.85</v>
      </c>
      <c r="C3110" s="27">
        <v>5704.25</v>
      </c>
      <c r="D3110" s="27">
        <v>5522.85</v>
      </c>
      <c r="E3110">
        <f t="shared" si="96"/>
        <v>1.3999999999996362</v>
      </c>
      <c r="F3110" s="15">
        <f t="shared" si="97"/>
        <v>8.2760484402182172E-3</v>
      </c>
    </row>
    <row r="3111" spans="1:6" x14ac:dyDescent="0.3">
      <c r="A3111" s="19">
        <v>39724</v>
      </c>
      <c r="B3111" s="20">
        <v>5920.7</v>
      </c>
      <c r="C3111" s="20">
        <v>6017.3</v>
      </c>
      <c r="D3111" s="20">
        <v>5761.5</v>
      </c>
      <c r="E3111">
        <f t="shared" si="96"/>
        <v>96.600000000000364</v>
      </c>
      <c r="F3111" s="15">
        <f t="shared" si="97"/>
        <v>2.2227706342384954E-2</v>
      </c>
    </row>
    <row r="3112" spans="1:6" x14ac:dyDescent="0.3">
      <c r="A3112" s="26">
        <v>39722</v>
      </c>
      <c r="B3112" s="27">
        <v>5875.55</v>
      </c>
      <c r="C3112" s="27">
        <v>6040.15</v>
      </c>
      <c r="D3112" s="27">
        <v>5671.7</v>
      </c>
      <c r="E3112">
        <f t="shared" si="96"/>
        <v>164.59999999999945</v>
      </c>
      <c r="F3112" s="15">
        <f t="shared" si="97"/>
        <v>5.4353712151111018E-2</v>
      </c>
    </row>
    <row r="3113" spans="1:6" x14ac:dyDescent="0.3">
      <c r="A3113" s="19">
        <v>39721</v>
      </c>
      <c r="B3113" s="20">
        <v>5447.65</v>
      </c>
      <c r="C3113" s="20">
        <v>5875.25</v>
      </c>
      <c r="D3113" s="20">
        <v>5296.6</v>
      </c>
      <c r="E3113">
        <f t="shared" si="96"/>
        <v>427.60000000000036</v>
      </c>
      <c r="F3113" s="15">
        <f t="shared" si="97"/>
        <v>3.6465662070083005E-2</v>
      </c>
    </row>
    <row r="3114" spans="1:6" x14ac:dyDescent="0.3">
      <c r="A3114" s="26">
        <v>39720</v>
      </c>
      <c r="B3114" s="27">
        <v>5863.05</v>
      </c>
      <c r="C3114" s="27">
        <v>5863.05</v>
      </c>
      <c r="D3114" s="27">
        <v>5432.2</v>
      </c>
      <c r="E3114">
        <f t="shared" si="96"/>
        <v>0</v>
      </c>
      <c r="F3114" s="15">
        <f t="shared" si="97"/>
        <v>0</v>
      </c>
    </row>
    <row r="3115" spans="1:6" x14ac:dyDescent="0.3">
      <c r="A3115" s="19">
        <v>39717</v>
      </c>
      <c r="B3115" s="20">
        <v>6070.6</v>
      </c>
      <c r="C3115" s="20">
        <v>6070.6</v>
      </c>
      <c r="D3115" s="20">
        <v>5797.5</v>
      </c>
      <c r="E3115">
        <f t="shared" si="96"/>
        <v>0</v>
      </c>
      <c r="F3115" s="15">
        <f t="shared" si="97"/>
        <v>1.2150271954073305E-3</v>
      </c>
    </row>
    <row r="3116" spans="1:6" x14ac:dyDescent="0.3">
      <c r="A3116" s="26">
        <v>39716</v>
      </c>
      <c r="B3116" s="27">
        <v>6131.55</v>
      </c>
      <c r="C3116" s="27">
        <v>6146.45</v>
      </c>
      <c r="D3116" s="27">
        <v>5969.7</v>
      </c>
      <c r="E3116">
        <f t="shared" si="96"/>
        <v>14.899999999999636</v>
      </c>
      <c r="F3116" s="15">
        <f t="shared" si="97"/>
        <v>1.0378961365147359E-2</v>
      </c>
    </row>
    <row r="3117" spans="1:6" x14ac:dyDescent="0.3">
      <c r="A3117" s="19">
        <v>39715</v>
      </c>
      <c r="B3117" s="20">
        <v>6091.65</v>
      </c>
      <c r="C3117" s="20">
        <v>6203.2</v>
      </c>
      <c r="D3117" s="20">
        <v>6059.2</v>
      </c>
      <c r="E3117">
        <f t="shared" si="96"/>
        <v>111.55000000000018</v>
      </c>
      <c r="F3117" s="15">
        <f t="shared" si="97"/>
        <v>1.8129320862139125E-2</v>
      </c>
    </row>
    <row r="3118" spans="1:6" x14ac:dyDescent="0.3">
      <c r="A3118" s="26">
        <v>39714</v>
      </c>
      <c r="B3118" s="27">
        <v>6147.5</v>
      </c>
      <c r="C3118" s="27">
        <v>6258.85</v>
      </c>
      <c r="D3118" s="27">
        <v>6009.15</v>
      </c>
      <c r="E3118">
        <f t="shared" si="96"/>
        <v>111.35000000000036</v>
      </c>
      <c r="F3118" s="15">
        <f t="shared" si="97"/>
        <v>8.7043869797692672E-3</v>
      </c>
    </row>
    <row r="3119" spans="1:6" x14ac:dyDescent="0.3">
      <c r="A3119" s="19">
        <v>39713</v>
      </c>
      <c r="B3119" s="20">
        <v>6396.2</v>
      </c>
      <c r="C3119" s="20">
        <v>6396.2</v>
      </c>
      <c r="D3119" s="20">
        <v>6256.95</v>
      </c>
      <c r="E3119">
        <f t="shared" si="96"/>
        <v>0</v>
      </c>
      <c r="F3119" s="15">
        <f t="shared" si="97"/>
        <v>6.0216029483168669E-3</v>
      </c>
    </row>
    <row r="3120" spans="1:6" x14ac:dyDescent="0.3">
      <c r="A3120" s="26">
        <v>39710</v>
      </c>
      <c r="B3120" s="27">
        <v>6281.55</v>
      </c>
      <c r="C3120" s="27">
        <v>6357.2</v>
      </c>
      <c r="D3120" s="27">
        <v>6141.45</v>
      </c>
      <c r="E3120">
        <f t="shared" si="96"/>
        <v>75.649999999999636</v>
      </c>
      <c r="F3120" s="15">
        <f t="shared" si="97"/>
        <v>4.2581223156175088E-2</v>
      </c>
    </row>
    <row r="3121" spans="1:6" x14ac:dyDescent="0.3">
      <c r="A3121" s="19">
        <v>39709</v>
      </c>
      <c r="B3121" s="20">
        <v>5692.65</v>
      </c>
      <c r="C3121" s="20">
        <v>6101.8</v>
      </c>
      <c r="D3121" s="20">
        <v>5551.7</v>
      </c>
      <c r="E3121">
        <f t="shared" si="96"/>
        <v>409.15000000000055</v>
      </c>
      <c r="F3121" s="15">
        <f t="shared" si="97"/>
        <v>3.3156670637525469E-2</v>
      </c>
    </row>
    <row r="3122" spans="1:6" x14ac:dyDescent="0.3">
      <c r="A3122" s="26">
        <v>39708</v>
      </c>
      <c r="B3122" s="27">
        <v>6169.95</v>
      </c>
      <c r="C3122" s="27">
        <v>6169.95</v>
      </c>
      <c r="D3122" s="27">
        <v>5785.9</v>
      </c>
      <c r="E3122">
        <f t="shared" si="96"/>
        <v>0</v>
      </c>
      <c r="F3122" s="15">
        <f t="shared" si="97"/>
        <v>3.3300482390165448E-2</v>
      </c>
    </row>
    <row r="3123" spans="1:6" x14ac:dyDescent="0.3">
      <c r="A3123" s="19">
        <v>39707</v>
      </c>
      <c r="B3123" s="20">
        <v>5783.7</v>
      </c>
      <c r="C3123" s="20">
        <v>6168.9</v>
      </c>
      <c r="D3123" s="20">
        <v>5754.35</v>
      </c>
      <c r="E3123">
        <f t="shared" si="96"/>
        <v>385.19999999999982</v>
      </c>
      <c r="F3123" s="15">
        <f t="shared" si="97"/>
        <v>3.4120232407145325E-2</v>
      </c>
    </row>
    <row r="3124" spans="1:6" x14ac:dyDescent="0.3">
      <c r="A3124" s="26">
        <v>39706</v>
      </c>
      <c r="B3124" s="27">
        <v>6006.7</v>
      </c>
      <c r="C3124" s="27">
        <v>6031.4</v>
      </c>
      <c r="D3124" s="27">
        <v>5758.45</v>
      </c>
      <c r="E3124">
        <f t="shared" si="96"/>
        <v>24.699999999999818</v>
      </c>
      <c r="F3124" s="15">
        <f t="shared" si="97"/>
        <v>2.6070734429761654E-3</v>
      </c>
    </row>
    <row r="3125" spans="1:6" x14ac:dyDescent="0.3">
      <c r="A3125" s="19">
        <v>39703</v>
      </c>
      <c r="B3125" s="20">
        <v>6405.65</v>
      </c>
      <c r="C3125" s="20">
        <v>6414.35</v>
      </c>
      <c r="D3125" s="20">
        <v>6168.8</v>
      </c>
      <c r="E3125">
        <f t="shared" si="96"/>
        <v>8.7000000000007276</v>
      </c>
      <c r="F3125" s="15">
        <f t="shared" si="97"/>
        <v>7.7134703916251785E-3</v>
      </c>
    </row>
    <row r="3126" spans="1:6" x14ac:dyDescent="0.3">
      <c r="A3126" s="26">
        <v>39702</v>
      </c>
      <c r="B3126" s="27">
        <v>6342.8</v>
      </c>
      <c r="C3126" s="27">
        <v>6431.95</v>
      </c>
      <c r="D3126" s="27">
        <v>6246.55</v>
      </c>
      <c r="E3126">
        <f t="shared" si="96"/>
        <v>89.149999999999636</v>
      </c>
      <c r="F3126" s="15">
        <f t="shared" si="97"/>
        <v>1.3516574499328287E-2</v>
      </c>
    </row>
    <row r="3127" spans="1:6" x14ac:dyDescent="0.3">
      <c r="A3127" s="19">
        <v>39701</v>
      </c>
      <c r="B3127" s="20">
        <v>6401.4</v>
      </c>
      <c r="C3127" s="20">
        <v>6485.3</v>
      </c>
      <c r="D3127" s="20">
        <v>6328.65</v>
      </c>
      <c r="E3127">
        <f t="shared" si="96"/>
        <v>83.900000000000546</v>
      </c>
      <c r="F3127" s="15">
        <f t="shared" si="97"/>
        <v>9.2968260960286479E-3</v>
      </c>
    </row>
    <row r="3128" spans="1:6" x14ac:dyDescent="0.3">
      <c r="A3128" s="26">
        <v>39700</v>
      </c>
      <c r="B3128" s="27">
        <v>6469.95</v>
      </c>
      <c r="C3128" s="27">
        <v>6506.35</v>
      </c>
      <c r="D3128" s="27">
        <v>6400.15</v>
      </c>
      <c r="E3128">
        <f t="shared" si="96"/>
        <v>36.400000000000546</v>
      </c>
      <c r="F3128" s="15">
        <f t="shared" si="97"/>
        <v>4.5664346246973644E-3</v>
      </c>
    </row>
    <row r="3129" spans="1:6" x14ac:dyDescent="0.3">
      <c r="A3129" s="19">
        <v>39699</v>
      </c>
      <c r="B3129" s="20">
        <v>6608</v>
      </c>
      <c r="C3129" s="20">
        <v>6631.95</v>
      </c>
      <c r="D3129" s="20">
        <v>6522.05</v>
      </c>
      <c r="E3129">
        <f t="shared" si="96"/>
        <v>23.949999999999818</v>
      </c>
      <c r="F3129" s="15">
        <f t="shared" si="97"/>
        <v>7.4704229810469381E-3</v>
      </c>
    </row>
    <row r="3130" spans="1:6" x14ac:dyDescent="0.3">
      <c r="A3130" s="26">
        <v>39696</v>
      </c>
      <c r="B3130" s="27">
        <v>6318.25</v>
      </c>
      <c r="C3130" s="27">
        <v>6388.7</v>
      </c>
      <c r="D3130" s="27">
        <v>6259.15</v>
      </c>
      <c r="E3130">
        <f t="shared" si="96"/>
        <v>70.449999999999818</v>
      </c>
      <c r="F3130" s="15">
        <f t="shared" si="97"/>
        <v>1.2352772191898837E-2</v>
      </c>
    </row>
    <row r="3131" spans="1:6" x14ac:dyDescent="0.3">
      <c r="A3131" s="19">
        <v>39695</v>
      </c>
      <c r="B3131" s="20">
        <v>6439.85</v>
      </c>
      <c r="C3131" s="20">
        <v>6528.5</v>
      </c>
      <c r="D3131" s="20">
        <v>6324.25</v>
      </c>
      <c r="E3131">
        <f t="shared" si="96"/>
        <v>88.649999999999636</v>
      </c>
      <c r="F3131" s="15">
        <f t="shared" si="97"/>
        <v>4.6681706016011196E-2</v>
      </c>
    </row>
    <row r="3132" spans="1:6" x14ac:dyDescent="0.3">
      <c r="A3132" s="26">
        <v>39693</v>
      </c>
      <c r="B3132" s="27">
        <v>6139.45</v>
      </c>
      <c r="C3132" s="27">
        <v>6624</v>
      </c>
      <c r="D3132" s="27">
        <v>6139.45</v>
      </c>
      <c r="E3132">
        <f t="shared" si="96"/>
        <v>484.55000000000018</v>
      </c>
      <c r="F3132" s="15">
        <f t="shared" si="97"/>
        <v>4.875306791414788E-2</v>
      </c>
    </row>
    <row r="3133" spans="1:6" x14ac:dyDescent="0.3">
      <c r="A3133" s="19">
        <v>39692</v>
      </c>
      <c r="B3133" s="20">
        <v>6070.9</v>
      </c>
      <c r="C3133" s="20">
        <v>6178.3</v>
      </c>
      <c r="D3133" s="20">
        <v>5941.45</v>
      </c>
      <c r="E3133">
        <f t="shared" si="96"/>
        <v>107.40000000000055</v>
      </c>
      <c r="F3133" s="15">
        <f t="shared" si="97"/>
        <v>3.3600720658888174E-2</v>
      </c>
    </row>
    <row r="3134" spans="1:6" x14ac:dyDescent="0.3">
      <c r="A3134" s="26">
        <v>39689</v>
      </c>
      <c r="B3134" s="27">
        <v>5828</v>
      </c>
      <c r="C3134" s="27">
        <v>6112.25</v>
      </c>
      <c r="D3134" s="27">
        <v>5828</v>
      </c>
      <c r="E3134">
        <f t="shared" si="96"/>
        <v>284.25</v>
      </c>
      <c r="F3134" s="15">
        <f t="shared" si="97"/>
        <v>2.7067791948846627E-2</v>
      </c>
    </row>
    <row r="3135" spans="1:6" x14ac:dyDescent="0.3">
      <c r="A3135" s="19">
        <v>39688</v>
      </c>
      <c r="B3135" s="20">
        <v>5817.8</v>
      </c>
      <c r="C3135" s="20">
        <v>5848.5</v>
      </c>
      <c r="D3135" s="20">
        <v>5686.6</v>
      </c>
      <c r="E3135">
        <f t="shared" si="96"/>
        <v>30.699999999999818</v>
      </c>
      <c r="F3135" s="15">
        <f t="shared" si="97"/>
        <v>3.2740136145445273E-3</v>
      </c>
    </row>
    <row r="3136" spans="1:6" x14ac:dyDescent="0.3">
      <c r="A3136" s="26">
        <v>39687</v>
      </c>
      <c r="B3136" s="27">
        <v>5978.9</v>
      </c>
      <c r="C3136" s="27">
        <v>5987.35</v>
      </c>
      <c r="D3136" s="27">
        <v>5809.3</v>
      </c>
      <c r="E3136">
        <f t="shared" si="96"/>
        <v>8.4500000000007276</v>
      </c>
      <c r="F3136" s="15">
        <f t="shared" si="97"/>
        <v>1.4178345486200892E-2</v>
      </c>
    </row>
    <row r="3137" spans="1:6" x14ac:dyDescent="0.3">
      <c r="A3137" s="19">
        <v>39686</v>
      </c>
      <c r="B3137" s="20">
        <v>5801.1</v>
      </c>
      <c r="C3137" s="20">
        <v>5957.15</v>
      </c>
      <c r="D3137" s="20">
        <v>5770.9</v>
      </c>
      <c r="E3137">
        <f t="shared" si="96"/>
        <v>156.04999999999927</v>
      </c>
      <c r="F3137" s="15">
        <f t="shared" si="97"/>
        <v>2.1573797734518063E-2</v>
      </c>
    </row>
    <row r="3138" spans="1:6" x14ac:dyDescent="0.3">
      <c r="A3138" s="26">
        <v>39685</v>
      </c>
      <c r="B3138" s="27">
        <v>5897.2</v>
      </c>
      <c r="C3138" s="27">
        <v>5995.6</v>
      </c>
      <c r="D3138" s="27">
        <v>5842.3</v>
      </c>
      <c r="E3138">
        <f t="shared" ref="E3138:E3201" si="98">C3138-B3138</f>
        <v>98.400000000000546</v>
      </c>
      <c r="F3138" s="15">
        <f t="shared" si="97"/>
        <v>2.0311728612737192E-2</v>
      </c>
    </row>
    <row r="3139" spans="1:6" x14ac:dyDescent="0.3">
      <c r="A3139" s="19">
        <v>39682</v>
      </c>
      <c r="B3139" s="20">
        <v>5671.6</v>
      </c>
      <c r="C3139" s="20">
        <v>5803.6</v>
      </c>
      <c r="D3139" s="20">
        <v>5649.9</v>
      </c>
      <c r="E3139">
        <f t="shared" si="98"/>
        <v>132</v>
      </c>
      <c r="F3139" s="15">
        <f t="shared" ref="F3139:F3202" si="99">((SUM(E3139:E3140)/2)/B3140)</f>
        <v>1.1042796564278173E-2</v>
      </c>
    </row>
    <row r="3140" spans="1:6" x14ac:dyDescent="0.3">
      <c r="A3140" s="26">
        <v>39681</v>
      </c>
      <c r="B3140" s="27">
        <v>6001.65</v>
      </c>
      <c r="C3140" s="27">
        <v>6002.2</v>
      </c>
      <c r="D3140" s="27">
        <v>5692.65</v>
      </c>
      <c r="E3140">
        <f t="shared" si="98"/>
        <v>0.5500000000001819</v>
      </c>
      <c r="F3140" s="15">
        <f t="shared" si="99"/>
        <v>4.2467590523022061E-3</v>
      </c>
    </row>
    <row r="3141" spans="1:6" x14ac:dyDescent="0.3">
      <c r="A3141" s="19">
        <v>39680</v>
      </c>
      <c r="B3141" s="20">
        <v>6039.9</v>
      </c>
      <c r="C3141" s="20">
        <v>6090.65</v>
      </c>
      <c r="D3141" s="20">
        <v>5985.55</v>
      </c>
      <c r="E3141">
        <f t="shared" si="98"/>
        <v>50.75</v>
      </c>
      <c r="F3141" s="15">
        <f t="shared" si="99"/>
        <v>1.2624495062363473E-2</v>
      </c>
    </row>
    <row r="3142" spans="1:6" x14ac:dyDescent="0.3">
      <c r="A3142" s="26">
        <v>39679</v>
      </c>
      <c r="B3142" s="27">
        <v>5928.95</v>
      </c>
      <c r="C3142" s="27">
        <v>6027.9</v>
      </c>
      <c r="D3142" s="27">
        <v>5874.1</v>
      </c>
      <c r="E3142">
        <f t="shared" si="98"/>
        <v>98.949999999999818</v>
      </c>
      <c r="F3142" s="15">
        <f t="shared" si="99"/>
        <v>1.7831692823149933E-2</v>
      </c>
    </row>
    <row r="3143" spans="1:6" x14ac:dyDescent="0.3">
      <c r="A3143" s="19">
        <v>39678</v>
      </c>
      <c r="B3143" s="20">
        <v>5999.15</v>
      </c>
      <c r="C3143" s="20">
        <v>6114.15</v>
      </c>
      <c r="D3143" s="20">
        <v>5940.8</v>
      </c>
      <c r="E3143">
        <f t="shared" si="98"/>
        <v>115</v>
      </c>
      <c r="F3143" s="15">
        <f t="shared" si="99"/>
        <v>9.1196015923617375E-3</v>
      </c>
    </row>
    <row r="3144" spans="1:6" x14ac:dyDescent="0.3">
      <c r="A3144" s="26">
        <v>39674</v>
      </c>
      <c r="B3144" s="27">
        <v>6305.1</v>
      </c>
      <c r="C3144" s="27">
        <v>6305.1</v>
      </c>
      <c r="D3144" s="27">
        <v>6010.05</v>
      </c>
      <c r="E3144">
        <f t="shared" si="98"/>
        <v>0</v>
      </c>
      <c r="F3144" s="15">
        <f t="shared" si="99"/>
        <v>6.1954917744793721E-3</v>
      </c>
    </row>
    <row r="3145" spans="1:6" x14ac:dyDescent="0.3">
      <c r="A3145" s="19">
        <v>39673</v>
      </c>
      <c r="B3145" s="20">
        <v>6403.85</v>
      </c>
      <c r="C3145" s="20">
        <v>6483.2</v>
      </c>
      <c r="D3145" s="20">
        <v>6318.05</v>
      </c>
      <c r="E3145">
        <f t="shared" si="98"/>
        <v>79.349999999999454</v>
      </c>
      <c r="F3145" s="15">
        <f t="shared" si="99"/>
        <v>1.3804096117409962E-2</v>
      </c>
    </row>
    <row r="3146" spans="1:6" x14ac:dyDescent="0.3">
      <c r="A3146" s="26">
        <v>39672</v>
      </c>
      <c r="B3146" s="27">
        <v>6650.2</v>
      </c>
      <c r="C3146" s="27">
        <v>6754.45</v>
      </c>
      <c r="D3146" s="27">
        <v>6433.8</v>
      </c>
      <c r="E3146">
        <f t="shared" si="98"/>
        <v>104.25</v>
      </c>
      <c r="F3146" s="15">
        <f t="shared" si="99"/>
        <v>2.0792455700053208E-2</v>
      </c>
    </row>
    <row r="3147" spans="1:6" x14ac:dyDescent="0.3">
      <c r="A3147" s="19">
        <v>39671</v>
      </c>
      <c r="B3147" s="20">
        <v>6574.5</v>
      </c>
      <c r="C3147" s="20">
        <v>6743.65</v>
      </c>
      <c r="D3147" s="20">
        <v>6574.5</v>
      </c>
      <c r="E3147">
        <f t="shared" si="98"/>
        <v>169.14999999999964</v>
      </c>
      <c r="F3147" s="15">
        <f t="shared" si="99"/>
        <v>2.8725955811109156E-2</v>
      </c>
    </row>
    <row r="3148" spans="1:6" x14ac:dyDescent="0.3">
      <c r="A3148" s="26">
        <v>39668</v>
      </c>
      <c r="B3148" s="27">
        <v>6295.7</v>
      </c>
      <c r="C3148" s="27">
        <v>6488.25</v>
      </c>
      <c r="D3148" s="27">
        <v>6179.05</v>
      </c>
      <c r="E3148">
        <f t="shared" si="98"/>
        <v>192.55000000000018</v>
      </c>
      <c r="F3148" s="15">
        <f t="shared" si="99"/>
        <v>2.8146143437077161E-2</v>
      </c>
    </row>
    <row r="3149" spans="1:6" x14ac:dyDescent="0.3">
      <c r="A3149" s="19">
        <v>39667</v>
      </c>
      <c r="B3149" s="20">
        <v>6281.5</v>
      </c>
      <c r="C3149" s="20">
        <v>6442.55</v>
      </c>
      <c r="D3149" s="20">
        <v>6281.5</v>
      </c>
      <c r="E3149">
        <f t="shared" si="98"/>
        <v>161.05000000000018</v>
      </c>
      <c r="F3149" s="15">
        <f t="shared" si="99"/>
        <v>2.6127812368692462E-2</v>
      </c>
    </row>
    <row r="3150" spans="1:6" x14ac:dyDescent="0.3">
      <c r="A3150" s="26">
        <v>39666</v>
      </c>
      <c r="B3150" s="27">
        <v>6544.75</v>
      </c>
      <c r="C3150" s="27">
        <v>6725.7</v>
      </c>
      <c r="D3150" s="27">
        <v>6300.5</v>
      </c>
      <c r="E3150">
        <f t="shared" si="98"/>
        <v>180.94999999999982</v>
      </c>
      <c r="F3150" s="15">
        <f t="shared" si="99"/>
        <v>5.9795206194757811E-2</v>
      </c>
    </row>
    <row r="3151" spans="1:6" x14ac:dyDescent="0.3">
      <c r="A3151" s="19">
        <v>39665</v>
      </c>
      <c r="B3151" s="20">
        <v>5888.85</v>
      </c>
      <c r="C3151" s="20">
        <v>6412.15</v>
      </c>
      <c r="D3151" s="20">
        <v>5888.85</v>
      </c>
      <c r="E3151">
        <f t="shared" si="98"/>
        <v>523.29999999999927</v>
      </c>
      <c r="F3151" s="15">
        <f t="shared" si="99"/>
        <v>5.734983017134572E-2</v>
      </c>
    </row>
    <row r="3152" spans="1:6" x14ac:dyDescent="0.3">
      <c r="A3152" s="26">
        <v>39664</v>
      </c>
      <c r="B3152" s="27">
        <v>5932.45</v>
      </c>
      <c r="C3152" s="27">
        <v>6089.6</v>
      </c>
      <c r="D3152" s="27">
        <v>5905.7</v>
      </c>
      <c r="E3152">
        <f t="shared" si="98"/>
        <v>157.15000000000055</v>
      </c>
      <c r="F3152" s="15">
        <f t="shared" si="99"/>
        <v>4.3432325143448233E-2</v>
      </c>
    </row>
    <row r="3153" spans="1:6" x14ac:dyDescent="0.3">
      <c r="A3153" s="19">
        <v>39661</v>
      </c>
      <c r="B3153" s="20">
        <v>5655.35</v>
      </c>
      <c r="C3153" s="20">
        <v>5989.45</v>
      </c>
      <c r="D3153" s="20">
        <v>5546.9</v>
      </c>
      <c r="E3153">
        <f t="shared" si="98"/>
        <v>334.09999999999945</v>
      </c>
      <c r="F3153" s="15">
        <f t="shared" si="99"/>
        <v>2.8989657087324681E-2</v>
      </c>
    </row>
    <row r="3154" spans="1:6" x14ac:dyDescent="0.3">
      <c r="A3154" s="26">
        <v>39660</v>
      </c>
      <c r="B3154" s="27">
        <v>5762.4</v>
      </c>
      <c r="C3154" s="27">
        <v>5762.4</v>
      </c>
      <c r="D3154" s="27">
        <v>5573.6</v>
      </c>
      <c r="E3154">
        <f t="shared" si="98"/>
        <v>0</v>
      </c>
      <c r="F3154" s="15">
        <f t="shared" si="99"/>
        <v>1.948304739486667E-2</v>
      </c>
    </row>
    <row r="3155" spans="1:6" x14ac:dyDescent="0.3">
      <c r="A3155" s="19">
        <v>39659</v>
      </c>
      <c r="B3155" s="20">
        <v>5522.75</v>
      </c>
      <c r="C3155" s="20">
        <v>5737.95</v>
      </c>
      <c r="D3155" s="20">
        <v>5522.75</v>
      </c>
      <c r="E3155">
        <f t="shared" si="98"/>
        <v>215.19999999999982</v>
      </c>
      <c r="F3155" s="15">
        <f t="shared" si="99"/>
        <v>2.2992890584359271E-2</v>
      </c>
    </row>
    <row r="3156" spans="1:6" x14ac:dyDescent="0.3">
      <c r="A3156" s="26">
        <v>39658</v>
      </c>
      <c r="B3156" s="27">
        <v>5767</v>
      </c>
      <c r="C3156" s="27">
        <v>5817</v>
      </c>
      <c r="D3156" s="27">
        <v>5394.95</v>
      </c>
      <c r="E3156">
        <f t="shared" si="98"/>
        <v>50</v>
      </c>
      <c r="F3156" s="15">
        <f t="shared" si="99"/>
        <v>1.1601105028557839E-2</v>
      </c>
    </row>
    <row r="3157" spans="1:6" x14ac:dyDescent="0.3">
      <c r="A3157" s="19">
        <v>39657</v>
      </c>
      <c r="B3157" s="20">
        <v>5900.3</v>
      </c>
      <c r="C3157" s="20">
        <v>5987.2</v>
      </c>
      <c r="D3157" s="20">
        <v>5842.7</v>
      </c>
      <c r="E3157">
        <f t="shared" si="98"/>
        <v>86.899999999999636</v>
      </c>
      <c r="F3157" s="15">
        <f t="shared" si="99"/>
        <v>7.3784865830657858E-3</v>
      </c>
    </row>
    <row r="3158" spans="1:6" x14ac:dyDescent="0.3">
      <c r="A3158" s="26">
        <v>39654</v>
      </c>
      <c r="B3158" s="27">
        <v>6044.6</v>
      </c>
      <c r="C3158" s="27">
        <v>6046.9</v>
      </c>
      <c r="D3158" s="27">
        <v>5881.75</v>
      </c>
      <c r="E3158">
        <f t="shared" si="98"/>
        <v>2.2999999999992724</v>
      </c>
      <c r="F3158" s="15">
        <f t="shared" si="99"/>
        <v>1.9704280638603885E-3</v>
      </c>
    </row>
    <row r="3159" spans="1:6" x14ac:dyDescent="0.3">
      <c r="A3159" s="19">
        <v>39653</v>
      </c>
      <c r="B3159" s="20">
        <v>6445.3</v>
      </c>
      <c r="C3159" s="20">
        <v>6468.4</v>
      </c>
      <c r="D3159" s="20">
        <v>6103.1</v>
      </c>
      <c r="E3159">
        <f t="shared" si="98"/>
        <v>23.099999999999454</v>
      </c>
      <c r="F3159" s="15">
        <f t="shared" si="99"/>
        <v>2.9806648378514981E-2</v>
      </c>
    </row>
    <row r="3160" spans="1:6" x14ac:dyDescent="0.3">
      <c r="A3160" s="26">
        <v>39652</v>
      </c>
      <c r="B3160" s="27">
        <v>6033.05</v>
      </c>
      <c r="C3160" s="27">
        <v>6369.6</v>
      </c>
      <c r="D3160" s="27">
        <v>6033.05</v>
      </c>
      <c r="E3160">
        <f t="shared" si="98"/>
        <v>336.55000000000018</v>
      </c>
      <c r="F3160" s="15">
        <f t="shared" si="99"/>
        <v>5.3688246228640879E-2</v>
      </c>
    </row>
    <row r="3161" spans="1:6" x14ac:dyDescent="0.3">
      <c r="A3161" s="19">
        <v>39651</v>
      </c>
      <c r="B3161" s="20">
        <v>5594.8</v>
      </c>
      <c r="C3161" s="20">
        <v>5859</v>
      </c>
      <c r="D3161" s="20">
        <v>5573.05</v>
      </c>
      <c r="E3161">
        <f t="shared" si="98"/>
        <v>264.19999999999982</v>
      </c>
      <c r="F3161" s="15">
        <f t="shared" si="99"/>
        <v>3.9540582210638407E-2</v>
      </c>
    </row>
    <row r="3162" spans="1:6" x14ac:dyDescent="0.3">
      <c r="A3162" s="26">
        <v>39650</v>
      </c>
      <c r="B3162" s="27">
        <v>5448.2</v>
      </c>
      <c r="C3162" s="27">
        <v>5614.85</v>
      </c>
      <c r="D3162" s="27">
        <v>5406.3</v>
      </c>
      <c r="E3162">
        <f t="shared" si="98"/>
        <v>166.65000000000055</v>
      </c>
      <c r="F3162" s="15">
        <f t="shared" si="99"/>
        <v>4.6557258332844027E-2</v>
      </c>
    </row>
    <row r="3163" spans="1:6" x14ac:dyDescent="0.3">
      <c r="A3163" s="19">
        <v>39647</v>
      </c>
      <c r="B3163" s="20">
        <v>5109.3</v>
      </c>
      <c r="C3163" s="20">
        <v>5418.4</v>
      </c>
      <c r="D3163" s="20">
        <v>5103.2</v>
      </c>
      <c r="E3163">
        <f t="shared" si="98"/>
        <v>309.09999999999945</v>
      </c>
      <c r="F3163" s="15">
        <f t="shared" si="99"/>
        <v>4.7815585924363212E-2</v>
      </c>
    </row>
    <row r="3164" spans="1:6" x14ac:dyDescent="0.3">
      <c r="A3164" s="26">
        <v>39646</v>
      </c>
      <c r="B3164" s="27">
        <v>4906.3500000000004</v>
      </c>
      <c r="C3164" s="27">
        <v>5066.45</v>
      </c>
      <c r="D3164" s="27">
        <v>4872.45</v>
      </c>
      <c r="E3164">
        <f t="shared" si="98"/>
        <v>160.09999999999945</v>
      </c>
      <c r="F3164" s="15">
        <f t="shared" si="99"/>
        <v>2.5927112617826962E-2</v>
      </c>
    </row>
    <row r="3165" spans="1:6" x14ac:dyDescent="0.3">
      <c r="A3165" s="19">
        <v>39645</v>
      </c>
      <c r="B3165" s="20">
        <v>4837.6000000000004</v>
      </c>
      <c r="C3165" s="20">
        <v>4928.3500000000004</v>
      </c>
      <c r="D3165" s="20">
        <v>4676.45</v>
      </c>
      <c r="E3165">
        <f t="shared" si="98"/>
        <v>90.75</v>
      </c>
      <c r="F3165" s="15">
        <f t="shared" si="99"/>
        <v>8.8539176756392869E-3</v>
      </c>
    </row>
    <row r="3166" spans="1:6" x14ac:dyDescent="0.3">
      <c r="A3166" s="26">
        <v>39644</v>
      </c>
      <c r="B3166" s="27">
        <v>5124.8500000000004</v>
      </c>
      <c r="C3166" s="27">
        <v>5124.8500000000004</v>
      </c>
      <c r="D3166" s="27">
        <v>4790</v>
      </c>
      <c r="E3166">
        <f t="shared" si="98"/>
        <v>0</v>
      </c>
      <c r="F3166" s="15">
        <f t="shared" si="99"/>
        <v>1.3730827517640131E-2</v>
      </c>
    </row>
    <row r="3167" spans="1:6" x14ac:dyDescent="0.3">
      <c r="A3167" s="19">
        <v>39643</v>
      </c>
      <c r="B3167" s="20">
        <v>5179.95</v>
      </c>
      <c r="C3167" s="20">
        <v>5322.2</v>
      </c>
      <c r="D3167" s="20">
        <v>5123.1499999999996</v>
      </c>
      <c r="E3167">
        <f t="shared" si="98"/>
        <v>142.25</v>
      </c>
      <c r="F3167" s="15">
        <f t="shared" si="99"/>
        <v>1.7299585929048383E-2</v>
      </c>
    </row>
    <row r="3168" spans="1:6" x14ac:dyDescent="0.3">
      <c r="A3168" s="26">
        <v>39640</v>
      </c>
      <c r="B3168" s="27">
        <v>5361.4</v>
      </c>
      <c r="C3168" s="27">
        <v>5404.65</v>
      </c>
      <c r="D3168" s="27">
        <v>5175.05</v>
      </c>
      <c r="E3168">
        <f t="shared" si="98"/>
        <v>43.25</v>
      </c>
      <c r="F3168" s="15">
        <f t="shared" si="99"/>
        <v>1.479115291966984E-2</v>
      </c>
    </row>
    <row r="3169" spans="1:6" x14ac:dyDescent="0.3">
      <c r="A3169" s="19">
        <v>39639</v>
      </c>
      <c r="B3169" s="20">
        <v>5251.45</v>
      </c>
      <c r="C3169" s="20">
        <v>5363.55</v>
      </c>
      <c r="D3169" s="20">
        <v>5210.05</v>
      </c>
      <c r="E3169">
        <f t="shared" si="98"/>
        <v>112.10000000000036</v>
      </c>
      <c r="F3169" s="15">
        <f t="shared" si="99"/>
        <v>2.7279177693399301E-2</v>
      </c>
    </row>
    <row r="3170" spans="1:6" x14ac:dyDescent="0.3">
      <c r="A3170" s="26">
        <v>39638</v>
      </c>
      <c r="B3170" s="27">
        <v>5214.6000000000004</v>
      </c>
      <c r="C3170" s="27">
        <v>5387</v>
      </c>
      <c r="D3170" s="27">
        <v>5214.6000000000004</v>
      </c>
      <c r="E3170">
        <f t="shared" si="98"/>
        <v>172.39999999999964</v>
      </c>
      <c r="F3170" s="15">
        <f t="shared" si="99"/>
        <v>3.9916793731255791E-2</v>
      </c>
    </row>
    <row r="3171" spans="1:6" x14ac:dyDescent="0.3">
      <c r="A3171" s="19">
        <v>39637</v>
      </c>
      <c r="B3171" s="20">
        <v>4951.55</v>
      </c>
      <c r="C3171" s="20">
        <v>5174.45</v>
      </c>
      <c r="D3171" s="20">
        <v>4843.6000000000004</v>
      </c>
      <c r="E3171">
        <f t="shared" si="98"/>
        <v>222.89999999999964</v>
      </c>
      <c r="F3171" s="15">
        <f t="shared" si="99"/>
        <v>4.5437304106526008E-2</v>
      </c>
    </row>
    <row r="3172" spans="1:6" x14ac:dyDescent="0.3">
      <c r="A3172" s="26">
        <v>39636</v>
      </c>
      <c r="B3172" s="27">
        <v>5009.1000000000004</v>
      </c>
      <c r="C3172" s="27">
        <v>5241.3999999999996</v>
      </c>
      <c r="D3172" s="27">
        <v>5009.1000000000004</v>
      </c>
      <c r="E3172">
        <f t="shared" si="98"/>
        <v>232.29999999999927</v>
      </c>
      <c r="F3172" s="15">
        <f t="shared" si="99"/>
        <v>4.5035167563094711E-2</v>
      </c>
    </row>
    <row r="3173" spans="1:6" x14ac:dyDescent="0.3">
      <c r="A3173" s="19">
        <v>39633</v>
      </c>
      <c r="B3173" s="20">
        <v>4834</v>
      </c>
      <c r="C3173" s="20">
        <v>5037.1000000000004</v>
      </c>
      <c r="D3173" s="20">
        <v>4796.3</v>
      </c>
      <c r="E3173">
        <f t="shared" si="98"/>
        <v>203.10000000000036</v>
      </c>
      <c r="F3173" s="15">
        <f t="shared" si="99"/>
        <v>2.033643736857919E-2</v>
      </c>
    </row>
    <row r="3174" spans="1:6" x14ac:dyDescent="0.3">
      <c r="A3174" s="26">
        <v>39632</v>
      </c>
      <c r="B3174" s="27">
        <v>4993.5</v>
      </c>
      <c r="C3174" s="27">
        <v>4993.5</v>
      </c>
      <c r="D3174" s="27">
        <v>4721.75</v>
      </c>
      <c r="E3174">
        <f t="shared" si="98"/>
        <v>0</v>
      </c>
      <c r="F3174" s="15">
        <f t="shared" si="99"/>
        <v>3.7259259259259297E-2</v>
      </c>
    </row>
    <row r="3175" spans="1:6" x14ac:dyDescent="0.3">
      <c r="A3175" s="19">
        <v>39631</v>
      </c>
      <c r="B3175" s="20">
        <v>4725</v>
      </c>
      <c r="C3175" s="20">
        <v>5077.1000000000004</v>
      </c>
      <c r="D3175" s="20">
        <v>4633.95</v>
      </c>
      <c r="E3175">
        <f t="shared" si="98"/>
        <v>352.10000000000036</v>
      </c>
      <c r="F3175" s="15">
        <f t="shared" si="99"/>
        <v>3.7008389361575515E-2</v>
      </c>
    </row>
    <row r="3176" spans="1:6" x14ac:dyDescent="0.3">
      <c r="A3176" s="26">
        <v>39630</v>
      </c>
      <c r="B3176" s="27">
        <v>5042.1000000000004</v>
      </c>
      <c r="C3176" s="27">
        <v>5063.2</v>
      </c>
      <c r="D3176" s="27">
        <v>4684.05</v>
      </c>
      <c r="E3176">
        <f t="shared" si="98"/>
        <v>21.099999999999454</v>
      </c>
      <c r="F3176" s="15">
        <f t="shared" si="99"/>
        <v>2.0233597361001372E-3</v>
      </c>
    </row>
    <row r="3177" spans="1:6" x14ac:dyDescent="0.3">
      <c r="A3177" s="19">
        <v>39629</v>
      </c>
      <c r="B3177" s="20">
        <v>5214.1000000000004</v>
      </c>
      <c r="C3177" s="20">
        <v>5214.1000000000004</v>
      </c>
      <c r="D3177" s="20">
        <v>4996.8500000000004</v>
      </c>
      <c r="E3177">
        <f t="shared" si="98"/>
        <v>0</v>
      </c>
      <c r="F3177" s="15">
        <f t="shared" si="99"/>
        <v>0</v>
      </c>
    </row>
    <row r="3178" spans="1:6" x14ac:dyDescent="0.3">
      <c r="A3178" s="26">
        <v>39626</v>
      </c>
      <c r="B3178" s="27">
        <v>5343.9</v>
      </c>
      <c r="C3178" s="27">
        <v>5343.9</v>
      </c>
      <c r="D3178" s="27">
        <v>5183.2</v>
      </c>
      <c r="E3178">
        <f t="shared" si="98"/>
        <v>0</v>
      </c>
      <c r="F3178" s="15">
        <f t="shared" si="99"/>
        <v>5.7937375251754875E-3</v>
      </c>
    </row>
    <row r="3179" spans="1:6" x14ac:dyDescent="0.3">
      <c r="A3179" s="19">
        <v>39625</v>
      </c>
      <c r="B3179" s="20">
        <v>5536.15</v>
      </c>
      <c r="C3179" s="20">
        <v>5600.3</v>
      </c>
      <c r="D3179" s="20">
        <v>5425.75</v>
      </c>
      <c r="E3179">
        <f t="shared" si="98"/>
        <v>64.150000000000546</v>
      </c>
      <c r="F3179" s="15">
        <f t="shared" si="99"/>
        <v>1.8858108986864353E-2</v>
      </c>
    </row>
    <row r="3180" spans="1:6" x14ac:dyDescent="0.3">
      <c r="A3180" s="26">
        <v>39624</v>
      </c>
      <c r="B3180" s="27">
        <v>5382.3</v>
      </c>
      <c r="C3180" s="27">
        <v>5521.15</v>
      </c>
      <c r="D3180" s="27">
        <v>5282.85</v>
      </c>
      <c r="E3180">
        <f t="shared" si="98"/>
        <v>138.84999999999945</v>
      </c>
      <c r="F3180" s="15">
        <f t="shared" si="99"/>
        <v>1.668541764481804E-2</v>
      </c>
    </row>
    <row r="3181" spans="1:6" x14ac:dyDescent="0.3">
      <c r="A3181" s="19">
        <v>39623</v>
      </c>
      <c r="B3181" s="20">
        <v>5644.15</v>
      </c>
      <c r="C3181" s="20">
        <v>5693.65</v>
      </c>
      <c r="D3181" s="20">
        <v>5441.65</v>
      </c>
      <c r="E3181">
        <f t="shared" si="98"/>
        <v>49.5</v>
      </c>
      <c r="F3181" s="15">
        <f t="shared" si="99"/>
        <v>8.7926774582127998E-3</v>
      </c>
    </row>
    <row r="3182" spans="1:6" x14ac:dyDescent="0.3">
      <c r="A3182" s="26">
        <v>39622</v>
      </c>
      <c r="B3182" s="27">
        <v>5686.55</v>
      </c>
      <c r="C3182" s="27">
        <v>5737.05</v>
      </c>
      <c r="D3182" s="27">
        <v>5555.45</v>
      </c>
      <c r="E3182">
        <f t="shared" si="98"/>
        <v>50.5</v>
      </c>
      <c r="F3182" s="15">
        <f t="shared" si="99"/>
        <v>4.7140739260073169E-3</v>
      </c>
    </row>
    <row r="3183" spans="1:6" x14ac:dyDescent="0.3">
      <c r="A3183" s="19">
        <v>39619</v>
      </c>
      <c r="B3183" s="20">
        <v>6003.3</v>
      </c>
      <c r="C3183" s="20">
        <v>6009.4</v>
      </c>
      <c r="D3183" s="20">
        <v>5731.25</v>
      </c>
      <c r="E3183">
        <f t="shared" si="98"/>
        <v>6.0999999999994543</v>
      </c>
      <c r="F3183" s="15">
        <f t="shared" si="99"/>
        <v>4.9518212149004799E-4</v>
      </c>
    </row>
    <row r="3184" spans="1:6" x14ac:dyDescent="0.3">
      <c r="A3184" s="26">
        <v>39618</v>
      </c>
      <c r="B3184" s="27">
        <v>6159.35</v>
      </c>
      <c r="C3184" s="27">
        <v>6159.35</v>
      </c>
      <c r="D3184" s="27">
        <v>5933.9</v>
      </c>
      <c r="E3184">
        <f t="shared" si="98"/>
        <v>0</v>
      </c>
      <c r="F3184" s="15">
        <f t="shared" si="99"/>
        <v>1.0634169060001412E-3</v>
      </c>
    </row>
    <row r="3185" spans="1:6" x14ac:dyDescent="0.3">
      <c r="A3185" s="19">
        <v>39617</v>
      </c>
      <c r="B3185" s="20">
        <v>6441.5</v>
      </c>
      <c r="C3185" s="20">
        <v>6455.2</v>
      </c>
      <c r="D3185" s="20">
        <v>6182.35</v>
      </c>
      <c r="E3185">
        <f t="shared" si="98"/>
        <v>13.699999999999818</v>
      </c>
      <c r="F3185" s="15">
        <f t="shared" si="99"/>
        <v>2.6394385735852122E-2</v>
      </c>
    </row>
    <row r="3186" spans="1:6" x14ac:dyDescent="0.3">
      <c r="A3186" s="26">
        <v>39616</v>
      </c>
      <c r="B3186" s="27">
        <v>6127.25</v>
      </c>
      <c r="C3186" s="27">
        <v>6437</v>
      </c>
      <c r="D3186" s="27">
        <v>6119.3</v>
      </c>
      <c r="E3186">
        <f t="shared" si="98"/>
        <v>309.75</v>
      </c>
      <c r="F3186" s="15">
        <f t="shared" si="99"/>
        <v>3.7388485391171671E-2</v>
      </c>
    </row>
    <row r="3187" spans="1:6" x14ac:dyDescent="0.3">
      <c r="A3187" s="19">
        <v>39615</v>
      </c>
      <c r="B3187" s="20">
        <v>6030.6</v>
      </c>
      <c r="C3187" s="20">
        <v>6171.8</v>
      </c>
      <c r="D3187" s="20">
        <v>6030.6</v>
      </c>
      <c r="E3187">
        <f t="shared" si="98"/>
        <v>141.19999999999982</v>
      </c>
      <c r="F3187" s="15">
        <f t="shared" si="99"/>
        <v>2.1500878440558854E-2</v>
      </c>
    </row>
    <row r="3188" spans="1:6" x14ac:dyDescent="0.3">
      <c r="A3188" s="26">
        <v>39612</v>
      </c>
      <c r="B3188" s="27">
        <v>5976.5</v>
      </c>
      <c r="C3188" s="27">
        <v>6092.3</v>
      </c>
      <c r="D3188" s="27">
        <v>5962.45</v>
      </c>
      <c r="E3188">
        <f t="shared" si="98"/>
        <v>115.80000000000018</v>
      </c>
      <c r="F3188" s="15">
        <f t="shared" si="99"/>
        <v>2.960761819326688E-2</v>
      </c>
    </row>
    <row r="3189" spans="1:6" x14ac:dyDescent="0.3">
      <c r="A3189" s="19">
        <v>39611</v>
      </c>
      <c r="B3189" s="20">
        <v>5796.65</v>
      </c>
      <c r="C3189" s="20">
        <v>6024.1</v>
      </c>
      <c r="D3189" s="20">
        <v>5703.1</v>
      </c>
      <c r="E3189">
        <f t="shared" si="98"/>
        <v>227.45000000000073</v>
      </c>
      <c r="F3189" s="15">
        <f t="shared" si="99"/>
        <v>3.0601531356966728E-2</v>
      </c>
    </row>
    <row r="3190" spans="1:6" x14ac:dyDescent="0.3">
      <c r="A3190" s="26">
        <v>39610</v>
      </c>
      <c r="B3190" s="27">
        <v>5857.55</v>
      </c>
      <c r="C3190" s="27">
        <v>5988.6</v>
      </c>
      <c r="D3190" s="27">
        <v>5853.75</v>
      </c>
      <c r="E3190">
        <f t="shared" si="98"/>
        <v>131.05000000000018</v>
      </c>
      <c r="F3190" s="15">
        <f t="shared" si="99"/>
        <v>1.4411281999221728E-2</v>
      </c>
    </row>
    <row r="3191" spans="1:6" x14ac:dyDescent="0.3">
      <c r="A3191" s="19">
        <v>39609</v>
      </c>
      <c r="B3191" s="20">
        <v>5910.3</v>
      </c>
      <c r="C3191" s="20">
        <v>5949.6</v>
      </c>
      <c r="D3191" s="20">
        <v>5702.5</v>
      </c>
      <c r="E3191">
        <f t="shared" si="98"/>
        <v>39.300000000000182</v>
      </c>
      <c r="F3191" s="15">
        <f t="shared" si="99"/>
        <v>5.5486587595833308E-3</v>
      </c>
    </row>
    <row r="3192" spans="1:6" x14ac:dyDescent="0.3">
      <c r="A3192" s="26">
        <v>39608</v>
      </c>
      <c r="B3192" s="27">
        <v>5960.9</v>
      </c>
      <c r="C3192" s="27">
        <v>5987.75</v>
      </c>
      <c r="D3192" s="27">
        <v>5803</v>
      </c>
      <c r="E3192">
        <f t="shared" si="98"/>
        <v>26.850000000000364</v>
      </c>
      <c r="F3192" s="15">
        <f t="shared" si="99"/>
        <v>1.0474494605635277E-2</v>
      </c>
    </row>
    <row r="3193" spans="1:6" x14ac:dyDescent="0.3">
      <c r="A3193" s="19">
        <v>39605</v>
      </c>
      <c r="B3193" s="20">
        <v>6205.55</v>
      </c>
      <c r="C3193" s="20">
        <v>6308.7</v>
      </c>
      <c r="D3193" s="20">
        <v>6113.85</v>
      </c>
      <c r="E3193">
        <f t="shared" si="98"/>
        <v>103.14999999999964</v>
      </c>
      <c r="F3193" s="15">
        <f t="shared" si="99"/>
        <v>1.5492534159168268E-2</v>
      </c>
    </row>
    <row r="3194" spans="1:6" x14ac:dyDescent="0.3">
      <c r="A3194" s="26">
        <v>39604</v>
      </c>
      <c r="B3194" s="27">
        <v>6151.35</v>
      </c>
      <c r="C3194" s="27">
        <v>6238.8</v>
      </c>
      <c r="D3194" s="27">
        <v>5974.1</v>
      </c>
      <c r="E3194">
        <f t="shared" si="98"/>
        <v>87.449999999999818</v>
      </c>
      <c r="F3194" s="15">
        <f t="shared" si="99"/>
        <v>1.0073281837987691E-2</v>
      </c>
    </row>
    <row r="3195" spans="1:6" x14ac:dyDescent="0.3">
      <c r="A3195" s="19">
        <v>39603</v>
      </c>
      <c r="B3195" s="20">
        <v>6311.25</v>
      </c>
      <c r="C3195" s="20">
        <v>6350.95</v>
      </c>
      <c r="D3195" s="20">
        <v>6075.05</v>
      </c>
      <c r="E3195">
        <f t="shared" si="98"/>
        <v>39.699999999999818</v>
      </c>
      <c r="F3195" s="15">
        <f t="shared" si="99"/>
        <v>8.981510298213289E-3</v>
      </c>
    </row>
    <row r="3196" spans="1:6" x14ac:dyDescent="0.3">
      <c r="A3196" s="26">
        <v>39602</v>
      </c>
      <c r="B3196" s="27">
        <v>6265.65</v>
      </c>
      <c r="C3196" s="27">
        <v>6338.5</v>
      </c>
      <c r="D3196" s="27">
        <v>6190.6</v>
      </c>
      <c r="E3196">
        <f t="shared" si="98"/>
        <v>72.850000000000364</v>
      </c>
      <c r="F3196" s="15">
        <f t="shared" si="99"/>
        <v>1.3128487373238245E-2</v>
      </c>
    </row>
    <row r="3197" spans="1:6" x14ac:dyDescent="0.3">
      <c r="A3197" s="19">
        <v>39601</v>
      </c>
      <c r="B3197" s="20">
        <v>6577.3</v>
      </c>
      <c r="C3197" s="20">
        <v>6677.15</v>
      </c>
      <c r="D3197" s="20">
        <v>6306.25</v>
      </c>
      <c r="E3197">
        <f t="shared" si="98"/>
        <v>99.849999999999454</v>
      </c>
      <c r="F3197" s="15">
        <f t="shared" si="99"/>
        <v>1.0800320794116688E-2</v>
      </c>
    </row>
    <row r="3198" spans="1:6" x14ac:dyDescent="0.3">
      <c r="A3198" s="26">
        <v>39598</v>
      </c>
      <c r="B3198" s="27">
        <v>6608.6</v>
      </c>
      <c r="C3198" s="27">
        <v>6651.5</v>
      </c>
      <c r="D3198" s="27">
        <v>6502.45</v>
      </c>
      <c r="E3198">
        <f t="shared" si="98"/>
        <v>42.899999999999636</v>
      </c>
      <c r="F3198" s="15">
        <f t="shared" si="99"/>
        <v>4.7095876364168518E-3</v>
      </c>
    </row>
    <row r="3199" spans="1:6" x14ac:dyDescent="0.3">
      <c r="A3199" s="19">
        <v>39597</v>
      </c>
      <c r="B3199" s="20">
        <v>6826.5</v>
      </c>
      <c r="C3199" s="20">
        <v>6847.9</v>
      </c>
      <c r="D3199" s="20">
        <v>6526.5</v>
      </c>
      <c r="E3199">
        <f t="shared" si="98"/>
        <v>21.399999999999636</v>
      </c>
      <c r="F3199" s="15">
        <f t="shared" si="99"/>
        <v>1.9996057649297509E-2</v>
      </c>
    </row>
    <row r="3200" spans="1:6" x14ac:dyDescent="0.3">
      <c r="A3200" s="26">
        <v>39596</v>
      </c>
      <c r="B3200" s="27">
        <v>6595.05</v>
      </c>
      <c r="C3200" s="27">
        <v>6837.4</v>
      </c>
      <c r="D3200" s="27">
        <v>6557.65</v>
      </c>
      <c r="E3200">
        <f t="shared" si="98"/>
        <v>242.34999999999945</v>
      </c>
      <c r="F3200" s="15">
        <f t="shared" si="99"/>
        <v>1.9045144860189246E-2</v>
      </c>
    </row>
    <row r="3201" spans="1:6" x14ac:dyDescent="0.3">
      <c r="A3201" s="19">
        <v>39595</v>
      </c>
      <c r="B3201" s="20">
        <v>6832.45</v>
      </c>
      <c r="C3201" s="20">
        <v>6850.35</v>
      </c>
      <c r="D3201" s="20">
        <v>6573.8</v>
      </c>
      <c r="E3201">
        <f t="shared" si="98"/>
        <v>17.900000000000546</v>
      </c>
      <c r="F3201" s="15">
        <f t="shared" si="99"/>
        <v>3.1449731155524388E-3</v>
      </c>
    </row>
    <row r="3202" spans="1:6" x14ac:dyDescent="0.3">
      <c r="A3202" s="26">
        <v>39594</v>
      </c>
      <c r="B3202" s="27">
        <v>6899.9</v>
      </c>
      <c r="C3202" s="27">
        <v>6925.4</v>
      </c>
      <c r="D3202" s="27">
        <v>6745.5</v>
      </c>
      <c r="E3202">
        <f t="shared" ref="E3202:E3265" si="100">C3202-B3202</f>
        <v>25.5</v>
      </c>
      <c r="F3202" s="15">
        <f t="shared" si="99"/>
        <v>5.2786455427870646E-3</v>
      </c>
    </row>
    <row r="3203" spans="1:6" x14ac:dyDescent="0.3">
      <c r="A3203" s="19">
        <v>39591</v>
      </c>
      <c r="B3203" s="20">
        <v>7170.4</v>
      </c>
      <c r="C3203" s="20">
        <v>7220.6</v>
      </c>
      <c r="D3203" s="20">
        <v>6994.9</v>
      </c>
      <c r="E3203">
        <f t="shared" si="100"/>
        <v>50.200000000000728</v>
      </c>
      <c r="F3203" s="15">
        <f t="shared" ref="F3203:F3266" si="101">((SUM(E3203:E3204)/2)/B3204)</f>
        <v>3.7927673128672632E-3</v>
      </c>
    </row>
    <row r="3204" spans="1:6" x14ac:dyDescent="0.3">
      <c r="A3204" s="26">
        <v>39590</v>
      </c>
      <c r="B3204" s="27">
        <v>7283.6</v>
      </c>
      <c r="C3204" s="27">
        <v>7288.65</v>
      </c>
      <c r="D3204" s="27">
        <v>7132.3</v>
      </c>
      <c r="E3204">
        <f t="shared" si="100"/>
        <v>5.0499999999992724</v>
      </c>
      <c r="F3204" s="15">
        <f t="shared" si="101"/>
        <v>3.4005131071257732E-4</v>
      </c>
    </row>
    <row r="3205" spans="1:6" x14ac:dyDescent="0.3">
      <c r="A3205" s="19">
        <v>39589</v>
      </c>
      <c r="B3205" s="20">
        <v>7425.35</v>
      </c>
      <c r="C3205" s="20">
        <v>7425.35</v>
      </c>
      <c r="D3205" s="20">
        <v>7299.05</v>
      </c>
      <c r="E3205">
        <f t="shared" si="100"/>
        <v>0</v>
      </c>
      <c r="F3205" s="15">
        <f t="shared" si="101"/>
        <v>0</v>
      </c>
    </row>
    <row r="3206" spans="1:6" x14ac:dyDescent="0.3">
      <c r="A3206" s="26">
        <v>39588</v>
      </c>
      <c r="B3206" s="27">
        <v>7616.85</v>
      </c>
      <c r="C3206" s="27">
        <v>7616.85</v>
      </c>
      <c r="D3206" s="27">
        <v>7405.5</v>
      </c>
      <c r="E3206">
        <f t="shared" si="100"/>
        <v>0</v>
      </c>
      <c r="F3206" s="15">
        <f t="shared" si="101"/>
        <v>7.1271240814112704E-3</v>
      </c>
    </row>
    <row r="3207" spans="1:6" x14ac:dyDescent="0.3">
      <c r="A3207" s="19">
        <v>39584</v>
      </c>
      <c r="B3207" s="20">
        <v>7559.15</v>
      </c>
      <c r="C3207" s="20">
        <v>7666.9</v>
      </c>
      <c r="D3207" s="20">
        <v>7559.15</v>
      </c>
      <c r="E3207">
        <f t="shared" si="100"/>
        <v>107.75</v>
      </c>
      <c r="F3207" s="15">
        <f t="shared" si="101"/>
        <v>2.0975679678914439E-2</v>
      </c>
    </row>
    <row r="3208" spans="1:6" x14ac:dyDescent="0.3">
      <c r="A3208" s="26">
        <v>39583</v>
      </c>
      <c r="B3208" s="27">
        <v>7325.15</v>
      </c>
      <c r="C3208" s="27">
        <v>7524.7</v>
      </c>
      <c r="D3208" s="27">
        <v>7325.15</v>
      </c>
      <c r="E3208">
        <f t="shared" si="100"/>
        <v>199.55000000000018</v>
      </c>
      <c r="F3208" s="15">
        <f t="shared" si="101"/>
        <v>1.8526395225191245E-2</v>
      </c>
    </row>
    <row r="3209" spans="1:6" x14ac:dyDescent="0.3">
      <c r="A3209" s="19">
        <v>39582</v>
      </c>
      <c r="B3209" s="20">
        <v>7288.25</v>
      </c>
      <c r="C3209" s="20">
        <v>7358.75</v>
      </c>
      <c r="D3209" s="20">
        <v>7276.5</v>
      </c>
      <c r="E3209">
        <f t="shared" si="100"/>
        <v>70.5</v>
      </c>
      <c r="F3209" s="15">
        <f t="shared" si="101"/>
        <v>1.0640098580868786E-2</v>
      </c>
    </row>
    <row r="3210" spans="1:6" x14ac:dyDescent="0.3">
      <c r="A3210" s="26">
        <v>39581</v>
      </c>
      <c r="B3210" s="27">
        <v>7384.8</v>
      </c>
      <c r="C3210" s="27">
        <v>7471.45</v>
      </c>
      <c r="D3210" s="27">
        <v>7295.8</v>
      </c>
      <c r="E3210">
        <f t="shared" si="100"/>
        <v>86.649999999999636</v>
      </c>
      <c r="F3210" s="15">
        <f t="shared" si="101"/>
        <v>1.1790864228078147E-2</v>
      </c>
    </row>
    <row r="3211" spans="1:6" x14ac:dyDescent="0.3">
      <c r="A3211" s="19">
        <v>39580</v>
      </c>
      <c r="B3211" s="20">
        <v>7274.7</v>
      </c>
      <c r="C3211" s="20">
        <v>7359.6</v>
      </c>
      <c r="D3211" s="20">
        <v>7140.1</v>
      </c>
      <c r="E3211">
        <f t="shared" si="100"/>
        <v>84.900000000000546</v>
      </c>
      <c r="F3211" s="15">
        <f t="shared" si="101"/>
        <v>6.2807898126386805E-3</v>
      </c>
    </row>
    <row r="3212" spans="1:6" x14ac:dyDescent="0.3">
      <c r="A3212" s="26">
        <v>39577</v>
      </c>
      <c r="B3212" s="27">
        <v>7530.9</v>
      </c>
      <c r="C3212" s="27">
        <v>7540.6</v>
      </c>
      <c r="D3212" s="27">
        <v>7267.9</v>
      </c>
      <c r="E3212">
        <f t="shared" si="100"/>
        <v>9.7000000000007276</v>
      </c>
      <c r="F3212" s="15">
        <f t="shared" si="101"/>
        <v>6.3218128613051132E-4</v>
      </c>
    </row>
    <row r="3213" spans="1:6" x14ac:dyDescent="0.3">
      <c r="A3213" s="19">
        <v>39576</v>
      </c>
      <c r="B3213" s="20">
        <v>7671.85</v>
      </c>
      <c r="C3213" s="20">
        <v>7671.85</v>
      </c>
      <c r="D3213" s="20">
        <v>7502.1</v>
      </c>
      <c r="E3213">
        <f t="shared" si="100"/>
        <v>0</v>
      </c>
      <c r="F3213" s="15">
        <f t="shared" si="101"/>
        <v>9.2451703615244489E-4</v>
      </c>
    </row>
    <row r="3214" spans="1:6" x14ac:dyDescent="0.3">
      <c r="A3214" s="26">
        <v>39575</v>
      </c>
      <c r="B3214" s="27">
        <v>7787.85</v>
      </c>
      <c r="C3214" s="27">
        <v>7802.25</v>
      </c>
      <c r="D3214" s="27">
        <v>7661.35</v>
      </c>
      <c r="E3214">
        <f t="shared" si="100"/>
        <v>14.399999999999636</v>
      </c>
      <c r="F3214" s="15">
        <f t="shared" si="101"/>
        <v>2.7285825396218353E-3</v>
      </c>
    </row>
    <row r="3215" spans="1:6" x14ac:dyDescent="0.3">
      <c r="A3215" s="19">
        <v>39574</v>
      </c>
      <c r="B3215" s="20">
        <v>7842.9</v>
      </c>
      <c r="C3215" s="20">
        <v>7871.3</v>
      </c>
      <c r="D3215" s="20">
        <v>7751.85</v>
      </c>
      <c r="E3215">
        <f t="shared" si="100"/>
        <v>28.400000000000546</v>
      </c>
      <c r="F3215" s="15">
        <f t="shared" si="101"/>
        <v>8.8328796329786696E-3</v>
      </c>
    </row>
    <row r="3216" spans="1:6" x14ac:dyDescent="0.3">
      <c r="A3216" s="26">
        <v>39573</v>
      </c>
      <c r="B3216" s="27">
        <v>7879.65</v>
      </c>
      <c r="C3216" s="27">
        <v>7990.45</v>
      </c>
      <c r="D3216" s="27">
        <v>7819.9</v>
      </c>
      <c r="E3216">
        <f t="shared" si="100"/>
        <v>110.80000000000018</v>
      </c>
      <c r="F3216" s="15">
        <f t="shared" si="101"/>
        <v>1.527829587990894E-2</v>
      </c>
    </row>
    <row r="3217" spans="1:6" x14ac:dyDescent="0.3">
      <c r="A3217" s="19">
        <v>39570</v>
      </c>
      <c r="B3217" s="20">
        <v>7774.1</v>
      </c>
      <c r="C3217" s="20">
        <v>7900.85</v>
      </c>
      <c r="D3217" s="20">
        <v>7774.1</v>
      </c>
      <c r="E3217">
        <f t="shared" si="100"/>
        <v>126.75</v>
      </c>
      <c r="F3217" s="15">
        <f t="shared" si="101"/>
        <v>1.0669328096326572E-2</v>
      </c>
    </row>
    <row r="3218" spans="1:6" x14ac:dyDescent="0.3">
      <c r="A3218" s="26">
        <v>39568</v>
      </c>
      <c r="B3218" s="27">
        <v>7765.25</v>
      </c>
      <c r="C3218" s="27">
        <v>7804.2</v>
      </c>
      <c r="D3218" s="27">
        <v>7575.45</v>
      </c>
      <c r="E3218">
        <f t="shared" si="100"/>
        <v>38.949999999999818</v>
      </c>
      <c r="F3218" s="15">
        <f t="shared" si="101"/>
        <v>1.8126529508380503E-2</v>
      </c>
    </row>
    <row r="3219" spans="1:6" x14ac:dyDescent="0.3">
      <c r="A3219" s="19">
        <v>39567</v>
      </c>
      <c r="B3219" s="20">
        <v>7580.05</v>
      </c>
      <c r="C3219" s="20">
        <v>7815.9</v>
      </c>
      <c r="D3219" s="20">
        <v>7570.45</v>
      </c>
      <c r="E3219">
        <f t="shared" si="100"/>
        <v>235.84999999999945</v>
      </c>
      <c r="F3219" s="15">
        <f t="shared" si="101"/>
        <v>1.9566027985111204E-2</v>
      </c>
    </row>
    <row r="3220" spans="1:6" x14ac:dyDescent="0.3">
      <c r="A3220" s="26">
        <v>39566</v>
      </c>
      <c r="B3220" s="27">
        <v>7643.35</v>
      </c>
      <c r="C3220" s="27">
        <v>7706.6</v>
      </c>
      <c r="D3220" s="27">
        <v>7567.85</v>
      </c>
      <c r="E3220">
        <f t="shared" si="100"/>
        <v>63.25</v>
      </c>
      <c r="F3220" s="15">
        <f t="shared" si="101"/>
        <v>2.0591807814292439E-2</v>
      </c>
    </row>
    <row r="3221" spans="1:6" x14ac:dyDescent="0.3">
      <c r="A3221" s="19">
        <v>39563</v>
      </c>
      <c r="B3221" s="20">
        <v>7409.5</v>
      </c>
      <c r="C3221" s="20">
        <v>7651.4</v>
      </c>
      <c r="D3221" s="20">
        <v>7409.5</v>
      </c>
      <c r="E3221">
        <f t="shared" si="100"/>
        <v>241.89999999999964</v>
      </c>
      <c r="F3221" s="15">
        <f t="shared" si="101"/>
        <v>1.8917842704515801E-2</v>
      </c>
    </row>
    <row r="3222" spans="1:6" x14ac:dyDescent="0.3">
      <c r="A3222" s="26">
        <v>39562</v>
      </c>
      <c r="B3222" s="27">
        <v>7408.35</v>
      </c>
      <c r="C3222" s="27">
        <v>7446.75</v>
      </c>
      <c r="D3222" s="27">
        <v>7362.6</v>
      </c>
      <c r="E3222">
        <f t="shared" si="100"/>
        <v>38.399999999999636</v>
      </c>
      <c r="F3222" s="15">
        <f t="shared" si="101"/>
        <v>3.4613236154705054E-3</v>
      </c>
    </row>
    <row r="3223" spans="1:6" x14ac:dyDescent="0.3">
      <c r="A3223" s="19">
        <v>39561</v>
      </c>
      <c r="B3223" s="20">
        <v>7518.8</v>
      </c>
      <c r="C3223" s="20">
        <v>7532.45</v>
      </c>
      <c r="D3223" s="20">
        <v>7298.95</v>
      </c>
      <c r="E3223">
        <f t="shared" si="100"/>
        <v>13.649999999999636</v>
      </c>
      <c r="F3223" s="15">
        <f t="shared" si="101"/>
        <v>1.034068190414434E-2</v>
      </c>
    </row>
    <row r="3224" spans="1:6" x14ac:dyDescent="0.3">
      <c r="A3224" s="26">
        <v>39560</v>
      </c>
      <c r="B3224" s="27">
        <v>7402.8</v>
      </c>
      <c r="C3224" s="27">
        <v>7542.25</v>
      </c>
      <c r="D3224" s="27">
        <v>7383.7</v>
      </c>
      <c r="E3224">
        <f t="shared" si="100"/>
        <v>139.44999999999982</v>
      </c>
      <c r="F3224" s="15">
        <f t="shared" si="101"/>
        <v>2.9054491981963748E-2</v>
      </c>
    </row>
    <row r="3225" spans="1:6" x14ac:dyDescent="0.3">
      <c r="A3225" s="19">
        <v>39559</v>
      </c>
      <c r="B3225" s="20">
        <v>7174.45</v>
      </c>
      <c r="C3225" s="20">
        <v>7451.9</v>
      </c>
      <c r="D3225" s="20">
        <v>7117.65</v>
      </c>
      <c r="E3225">
        <f t="shared" si="100"/>
        <v>277.44999999999982</v>
      </c>
      <c r="F3225" s="15">
        <f t="shared" si="101"/>
        <v>3.1641212706162915E-2</v>
      </c>
    </row>
    <row r="3226" spans="1:6" x14ac:dyDescent="0.3">
      <c r="A3226" s="26">
        <v>39555</v>
      </c>
      <c r="B3226" s="27">
        <v>7045.4</v>
      </c>
      <c r="C3226" s="27">
        <v>7213.8</v>
      </c>
      <c r="D3226" s="27">
        <v>7030.45</v>
      </c>
      <c r="E3226">
        <f t="shared" si="100"/>
        <v>168.40000000000055</v>
      </c>
      <c r="F3226" s="15">
        <f t="shared" si="101"/>
        <v>1.727472653423788E-2</v>
      </c>
    </row>
    <row r="3227" spans="1:6" x14ac:dyDescent="0.3">
      <c r="A3227" s="19">
        <v>39554</v>
      </c>
      <c r="B3227" s="20">
        <v>6979.85</v>
      </c>
      <c r="C3227" s="20">
        <v>7052.6</v>
      </c>
      <c r="D3227" s="20">
        <v>6927.9</v>
      </c>
      <c r="E3227">
        <f t="shared" si="100"/>
        <v>72.75</v>
      </c>
      <c r="F3227" s="15">
        <f t="shared" si="101"/>
        <v>1.9953346227097588E-2</v>
      </c>
    </row>
    <row r="3228" spans="1:6" x14ac:dyDescent="0.3">
      <c r="A3228" s="26">
        <v>39553</v>
      </c>
      <c r="B3228" s="27">
        <v>6773.3</v>
      </c>
      <c r="C3228" s="27">
        <v>6970.85</v>
      </c>
      <c r="D3228" s="27">
        <v>6687.9</v>
      </c>
      <c r="E3228">
        <f t="shared" si="100"/>
        <v>197.55000000000018</v>
      </c>
      <c r="F3228" s="15">
        <f t="shared" si="101"/>
        <v>1.6000317194844127E-2</v>
      </c>
    </row>
    <row r="3229" spans="1:6" x14ac:dyDescent="0.3">
      <c r="A3229" s="19">
        <v>39549</v>
      </c>
      <c r="B3229" s="20">
        <v>6935.8</v>
      </c>
      <c r="C3229" s="20">
        <v>6960.2</v>
      </c>
      <c r="D3229" s="20">
        <v>6817.55</v>
      </c>
      <c r="E3229">
        <f t="shared" si="100"/>
        <v>24.399999999999636</v>
      </c>
      <c r="F3229" s="15">
        <f t="shared" si="101"/>
        <v>1.7205878204947138E-3</v>
      </c>
    </row>
    <row r="3230" spans="1:6" x14ac:dyDescent="0.3">
      <c r="A3230" s="26">
        <v>39548</v>
      </c>
      <c r="B3230" s="27">
        <v>7090.6</v>
      </c>
      <c r="C3230" s="27">
        <v>7090.6</v>
      </c>
      <c r="D3230" s="27">
        <v>6853.5</v>
      </c>
      <c r="E3230">
        <f t="shared" si="100"/>
        <v>0</v>
      </c>
      <c r="F3230" s="15">
        <f t="shared" si="101"/>
        <v>1.8686259458273961E-2</v>
      </c>
    </row>
    <row r="3231" spans="1:6" x14ac:dyDescent="0.3">
      <c r="A3231" s="19">
        <v>39547</v>
      </c>
      <c r="B3231" s="20">
        <v>6839.25</v>
      </c>
      <c r="C3231" s="20">
        <v>7094.85</v>
      </c>
      <c r="D3231" s="20">
        <v>6805.4</v>
      </c>
      <c r="E3231">
        <f t="shared" si="100"/>
        <v>255.60000000000036</v>
      </c>
      <c r="F3231" s="15">
        <f t="shared" si="101"/>
        <v>2.7206634517024722E-2</v>
      </c>
    </row>
    <row r="3232" spans="1:6" x14ac:dyDescent="0.3">
      <c r="A3232" s="26">
        <v>39546</v>
      </c>
      <c r="B3232" s="27">
        <v>6843</v>
      </c>
      <c r="C3232" s="27">
        <v>6959.75</v>
      </c>
      <c r="D3232" s="27">
        <v>6750.4</v>
      </c>
      <c r="E3232">
        <f t="shared" si="100"/>
        <v>116.75</v>
      </c>
      <c r="F3232" s="15">
        <f t="shared" si="101"/>
        <v>3.7692355136152017E-2</v>
      </c>
    </row>
    <row r="3233" spans="1:6" x14ac:dyDescent="0.3">
      <c r="A3233" s="19">
        <v>39545</v>
      </c>
      <c r="B3233" s="20">
        <v>6485.4</v>
      </c>
      <c r="C3233" s="20">
        <v>6857.55</v>
      </c>
      <c r="D3233" s="20">
        <v>6485.4</v>
      </c>
      <c r="E3233">
        <f t="shared" si="100"/>
        <v>372.15000000000055</v>
      </c>
      <c r="F3233" s="15">
        <f t="shared" si="101"/>
        <v>2.8456999874149624E-2</v>
      </c>
    </row>
    <row r="3234" spans="1:6" x14ac:dyDescent="0.3">
      <c r="A3234" s="26">
        <v>39542</v>
      </c>
      <c r="B3234" s="27">
        <v>6754.05</v>
      </c>
      <c r="C3234" s="27">
        <v>6766.3</v>
      </c>
      <c r="D3234" s="27">
        <v>6502</v>
      </c>
      <c r="E3234">
        <f t="shared" si="100"/>
        <v>12.25</v>
      </c>
      <c r="F3234" s="15">
        <f t="shared" si="101"/>
        <v>5.7940294539063153E-3</v>
      </c>
    </row>
    <row r="3235" spans="1:6" x14ac:dyDescent="0.3">
      <c r="A3235" s="19">
        <v>39541</v>
      </c>
      <c r="B3235" s="20">
        <v>6769.9</v>
      </c>
      <c r="C3235" s="20">
        <v>6836.1</v>
      </c>
      <c r="D3235" s="20">
        <v>6697</v>
      </c>
      <c r="E3235">
        <f t="shared" si="100"/>
        <v>66.200000000000728</v>
      </c>
      <c r="F3235" s="15">
        <f t="shared" si="101"/>
        <v>2.4275871345728488E-2</v>
      </c>
    </row>
    <row r="3236" spans="1:6" x14ac:dyDescent="0.3">
      <c r="A3236" s="26">
        <v>39540</v>
      </c>
      <c r="B3236" s="27">
        <v>6690.8</v>
      </c>
      <c r="C3236" s="27">
        <v>6949.45</v>
      </c>
      <c r="D3236" s="27">
        <v>6690.8</v>
      </c>
      <c r="E3236">
        <f t="shared" si="100"/>
        <v>258.64999999999964</v>
      </c>
      <c r="F3236" s="15">
        <f t="shared" si="101"/>
        <v>2.0815005889632743E-2</v>
      </c>
    </row>
    <row r="3237" spans="1:6" x14ac:dyDescent="0.3">
      <c r="A3237" s="19">
        <v>39539</v>
      </c>
      <c r="B3237" s="20">
        <v>6706.7</v>
      </c>
      <c r="C3237" s="20">
        <v>6727.25</v>
      </c>
      <c r="D3237" s="20">
        <v>6446.7</v>
      </c>
      <c r="E3237">
        <f t="shared" si="100"/>
        <v>20.550000000000182</v>
      </c>
      <c r="F3237" s="15">
        <f t="shared" si="101"/>
        <v>1.4740587184655573E-3</v>
      </c>
    </row>
    <row r="3238" spans="1:6" x14ac:dyDescent="0.3">
      <c r="A3238" s="26">
        <v>39538</v>
      </c>
      <c r="B3238" s="27">
        <v>6970.55</v>
      </c>
      <c r="C3238" s="27">
        <v>6970.55</v>
      </c>
      <c r="D3238" s="27">
        <v>6606.05</v>
      </c>
      <c r="E3238">
        <f t="shared" si="100"/>
        <v>0</v>
      </c>
      <c r="F3238" s="15">
        <f t="shared" si="101"/>
        <v>4.0657642711173694E-3</v>
      </c>
    </row>
    <row r="3239" spans="1:6" x14ac:dyDescent="0.3">
      <c r="A3239" s="19">
        <v>39535</v>
      </c>
      <c r="B3239" s="20">
        <v>7022.05</v>
      </c>
      <c r="C3239" s="20">
        <v>7079.15</v>
      </c>
      <c r="D3239" s="20">
        <v>6751.9</v>
      </c>
      <c r="E3239">
        <f t="shared" si="100"/>
        <v>57.099999999999454</v>
      </c>
      <c r="F3239" s="15">
        <f t="shared" si="101"/>
        <v>6.1405616246696278E-3</v>
      </c>
    </row>
    <row r="3240" spans="1:6" x14ac:dyDescent="0.3">
      <c r="A3240" s="26">
        <v>39534</v>
      </c>
      <c r="B3240" s="27">
        <v>7075.9</v>
      </c>
      <c r="C3240" s="27">
        <v>7105.7</v>
      </c>
      <c r="D3240" s="27">
        <v>6941.05</v>
      </c>
      <c r="E3240">
        <f t="shared" si="100"/>
        <v>29.800000000000182</v>
      </c>
      <c r="F3240" s="15">
        <f t="shared" si="101"/>
        <v>7.6171233211916644E-3</v>
      </c>
    </row>
    <row r="3241" spans="1:6" x14ac:dyDescent="0.3">
      <c r="A3241" s="19">
        <v>39533</v>
      </c>
      <c r="B3241" s="20">
        <v>7151.65</v>
      </c>
      <c r="C3241" s="20">
        <v>7230.8</v>
      </c>
      <c r="D3241" s="20">
        <v>7078.05</v>
      </c>
      <c r="E3241">
        <f t="shared" si="100"/>
        <v>79.150000000000546</v>
      </c>
      <c r="F3241" s="15">
        <f t="shared" si="101"/>
        <v>3.4052246757541281E-2</v>
      </c>
    </row>
    <row r="3242" spans="1:6" x14ac:dyDescent="0.3">
      <c r="A3242" s="26">
        <v>39532</v>
      </c>
      <c r="B3242" s="27">
        <v>6804.25</v>
      </c>
      <c r="C3242" s="27">
        <v>7188.5</v>
      </c>
      <c r="D3242" s="27">
        <v>6804.25</v>
      </c>
      <c r="E3242">
        <f t="shared" si="100"/>
        <v>384.25</v>
      </c>
      <c r="F3242" s="15">
        <f t="shared" si="101"/>
        <v>4.7484001764255303E-2</v>
      </c>
    </row>
    <row r="3243" spans="1:6" x14ac:dyDescent="0.3">
      <c r="A3243" s="19">
        <v>39531</v>
      </c>
      <c r="B3243" s="20">
        <v>6461.65</v>
      </c>
      <c r="C3243" s="20">
        <v>6691.05</v>
      </c>
      <c r="D3243" s="20">
        <v>6456.8</v>
      </c>
      <c r="E3243">
        <f t="shared" si="100"/>
        <v>229.40000000000055</v>
      </c>
      <c r="F3243" s="15">
        <f t="shared" si="101"/>
        <v>2.6866915737612192E-2</v>
      </c>
    </row>
    <row r="3244" spans="1:6" x14ac:dyDescent="0.3">
      <c r="A3244" s="26">
        <v>39526</v>
      </c>
      <c r="B3244" s="27">
        <v>6718.3</v>
      </c>
      <c r="C3244" s="27">
        <v>6849.9</v>
      </c>
      <c r="D3244" s="27">
        <v>6379.2</v>
      </c>
      <c r="E3244">
        <f t="shared" si="100"/>
        <v>131.59999999999945</v>
      </c>
      <c r="F3244" s="15">
        <f t="shared" si="101"/>
        <v>1.9204262822733929E-2</v>
      </c>
    </row>
    <row r="3245" spans="1:6" x14ac:dyDescent="0.3">
      <c r="A3245" s="19">
        <v>39525</v>
      </c>
      <c r="B3245" s="20">
        <v>6493.35</v>
      </c>
      <c r="C3245" s="20">
        <v>6611.15</v>
      </c>
      <c r="D3245" s="20">
        <v>6335</v>
      </c>
      <c r="E3245">
        <f t="shared" si="100"/>
        <v>117.79999999999927</v>
      </c>
      <c r="F3245" s="15">
        <f t="shared" si="101"/>
        <v>8.4675100632546924E-3</v>
      </c>
    </row>
    <row r="3246" spans="1:6" x14ac:dyDescent="0.3">
      <c r="A3246" s="26">
        <v>39524</v>
      </c>
      <c r="B3246" s="27">
        <v>6956</v>
      </c>
      <c r="C3246" s="27">
        <v>6956</v>
      </c>
      <c r="D3246" s="27">
        <v>6493.05</v>
      </c>
      <c r="E3246">
        <f t="shared" si="100"/>
        <v>0</v>
      </c>
      <c r="F3246" s="15">
        <f t="shared" si="101"/>
        <v>1.5244100865616178E-2</v>
      </c>
    </row>
    <row r="3247" spans="1:6" x14ac:dyDescent="0.3">
      <c r="A3247" s="19">
        <v>39521</v>
      </c>
      <c r="B3247" s="20">
        <v>6914.15</v>
      </c>
      <c r="C3247" s="20">
        <v>7124.95</v>
      </c>
      <c r="D3247" s="20">
        <v>6880</v>
      </c>
      <c r="E3247">
        <f t="shared" si="100"/>
        <v>210.80000000000018</v>
      </c>
      <c r="F3247" s="15">
        <f t="shared" si="101"/>
        <v>1.458460176011514E-2</v>
      </c>
    </row>
    <row r="3248" spans="1:6" x14ac:dyDescent="0.3">
      <c r="A3248" s="26">
        <v>39520</v>
      </c>
      <c r="B3248" s="27">
        <v>7226.8</v>
      </c>
      <c r="C3248" s="27">
        <v>7226.8</v>
      </c>
      <c r="D3248" s="27">
        <v>6840.65</v>
      </c>
      <c r="E3248">
        <f t="shared" si="100"/>
        <v>0</v>
      </c>
      <c r="F3248" s="15">
        <f t="shared" si="101"/>
        <v>1.1425632176279262E-2</v>
      </c>
    </row>
    <row r="3249" spans="1:6" x14ac:dyDescent="0.3">
      <c r="A3249" s="19">
        <v>39519</v>
      </c>
      <c r="B3249" s="20">
        <v>7533.5</v>
      </c>
      <c r="C3249" s="20">
        <v>7705.65</v>
      </c>
      <c r="D3249" s="20">
        <v>7289.05</v>
      </c>
      <c r="E3249">
        <f t="shared" si="100"/>
        <v>172.14999999999964</v>
      </c>
      <c r="F3249" s="15">
        <f t="shared" si="101"/>
        <v>3.2548948664783348E-2</v>
      </c>
    </row>
    <row r="3250" spans="1:6" x14ac:dyDescent="0.3">
      <c r="A3250" s="26">
        <v>39518</v>
      </c>
      <c r="B3250" s="27">
        <v>7186.1</v>
      </c>
      <c r="C3250" s="27">
        <v>7481.75</v>
      </c>
      <c r="D3250" s="27">
        <v>7124.6</v>
      </c>
      <c r="E3250">
        <f t="shared" si="100"/>
        <v>295.64999999999964</v>
      </c>
      <c r="F3250" s="15">
        <f t="shared" si="101"/>
        <v>3.5412158860891982E-2</v>
      </c>
    </row>
    <row r="3251" spans="1:6" x14ac:dyDescent="0.3">
      <c r="A3251" s="19">
        <v>39517</v>
      </c>
      <c r="B3251" s="20">
        <v>7163.5</v>
      </c>
      <c r="C3251" s="20">
        <v>7375.2</v>
      </c>
      <c r="D3251" s="20">
        <v>6945.5</v>
      </c>
      <c r="E3251">
        <f t="shared" si="100"/>
        <v>211.69999999999982</v>
      </c>
      <c r="F3251" s="15">
        <f t="shared" si="101"/>
        <v>1.4161861311427144E-2</v>
      </c>
    </row>
    <row r="3252" spans="1:6" x14ac:dyDescent="0.3">
      <c r="A3252" s="26">
        <v>39514</v>
      </c>
      <c r="B3252" s="27">
        <v>7474.3</v>
      </c>
      <c r="C3252" s="27">
        <v>7474.3</v>
      </c>
      <c r="D3252" s="27">
        <v>7064.5</v>
      </c>
      <c r="E3252">
        <f t="shared" si="100"/>
        <v>0</v>
      </c>
      <c r="F3252" s="15">
        <f t="shared" si="101"/>
        <v>2.4750545681321754E-3</v>
      </c>
    </row>
    <row r="3253" spans="1:6" x14ac:dyDescent="0.3">
      <c r="A3253" s="19">
        <v>39512</v>
      </c>
      <c r="B3253" s="20">
        <v>7696.8</v>
      </c>
      <c r="C3253" s="20">
        <v>7734.9</v>
      </c>
      <c r="D3253" s="20">
        <v>7519.1</v>
      </c>
      <c r="E3253">
        <f t="shared" si="100"/>
        <v>38.099999999999454</v>
      </c>
      <c r="F3253" s="15">
        <f t="shared" si="101"/>
        <v>6.6071617525317377E-3</v>
      </c>
    </row>
    <row r="3254" spans="1:6" x14ac:dyDescent="0.3">
      <c r="A3254" s="26">
        <v>39511</v>
      </c>
      <c r="B3254" s="27">
        <v>8032.95</v>
      </c>
      <c r="C3254" s="27">
        <v>8101</v>
      </c>
      <c r="D3254" s="27">
        <v>7587.6</v>
      </c>
      <c r="E3254">
        <f t="shared" si="100"/>
        <v>68.050000000000182</v>
      </c>
      <c r="F3254" s="15">
        <f t="shared" si="101"/>
        <v>4.0215823936836734E-3</v>
      </c>
    </row>
    <row r="3255" spans="1:6" x14ac:dyDescent="0.3">
      <c r="A3255" s="19">
        <v>39510</v>
      </c>
      <c r="B3255" s="20">
        <v>8460.6</v>
      </c>
      <c r="C3255" s="20">
        <v>8460.6</v>
      </c>
      <c r="D3255" s="20">
        <v>8004.7</v>
      </c>
      <c r="E3255">
        <f t="shared" si="100"/>
        <v>0</v>
      </c>
      <c r="F3255" s="15">
        <f t="shared" si="101"/>
        <v>1.3044980874781006E-2</v>
      </c>
    </row>
    <row r="3256" spans="1:6" x14ac:dyDescent="0.3">
      <c r="A3256" s="26">
        <v>39507</v>
      </c>
      <c r="B3256" s="27">
        <v>8535.85</v>
      </c>
      <c r="C3256" s="27">
        <v>8758.5499999999993</v>
      </c>
      <c r="D3256" s="27">
        <v>8248.75</v>
      </c>
      <c r="E3256">
        <f t="shared" si="100"/>
        <v>222.69999999999891</v>
      </c>
      <c r="F3256" s="15">
        <f t="shared" si="101"/>
        <v>1.7043131790622716E-2</v>
      </c>
    </row>
    <row r="3257" spans="1:6" x14ac:dyDescent="0.3">
      <c r="A3257" s="19">
        <v>39506</v>
      </c>
      <c r="B3257" s="20">
        <v>8683.85</v>
      </c>
      <c r="C3257" s="20">
        <v>8757.15</v>
      </c>
      <c r="D3257" s="20">
        <v>8496.7999999999993</v>
      </c>
      <c r="E3257">
        <f t="shared" si="100"/>
        <v>73.299999999999272</v>
      </c>
      <c r="F3257" s="15">
        <f t="shared" si="101"/>
        <v>9.5417572499758973E-3</v>
      </c>
    </row>
    <row r="3258" spans="1:6" x14ac:dyDescent="0.3">
      <c r="A3258" s="26">
        <v>39505</v>
      </c>
      <c r="B3258" s="27">
        <v>8808.65</v>
      </c>
      <c r="C3258" s="27">
        <v>8903.4500000000007</v>
      </c>
      <c r="D3258" s="27">
        <v>8676</v>
      </c>
      <c r="E3258">
        <f t="shared" si="100"/>
        <v>94.800000000001091</v>
      </c>
      <c r="F3258" s="15">
        <f t="shared" si="101"/>
        <v>1.1522974145111373E-2</v>
      </c>
    </row>
    <row r="3259" spans="1:6" x14ac:dyDescent="0.3">
      <c r="A3259" s="19">
        <v>39504</v>
      </c>
      <c r="B3259" s="20">
        <v>8704.35</v>
      </c>
      <c r="C3259" s="20">
        <v>8810.15</v>
      </c>
      <c r="D3259" s="20">
        <v>8691.1</v>
      </c>
      <c r="E3259">
        <f t="shared" si="100"/>
        <v>105.79999999999927</v>
      </c>
      <c r="F3259" s="15">
        <f t="shared" si="101"/>
        <v>8.3755937492829124E-3</v>
      </c>
    </row>
    <row r="3260" spans="1:6" x14ac:dyDescent="0.3">
      <c r="A3260" s="26">
        <v>39503</v>
      </c>
      <c r="B3260" s="27">
        <v>8715.7999999999993</v>
      </c>
      <c r="C3260" s="27">
        <v>8756</v>
      </c>
      <c r="D3260" s="27">
        <v>8399.2000000000007</v>
      </c>
      <c r="E3260">
        <f t="shared" si="100"/>
        <v>40.200000000000728</v>
      </c>
      <c r="F3260" s="15">
        <f t="shared" si="101"/>
        <v>2.2528202283082399E-3</v>
      </c>
    </row>
    <row r="3261" spans="1:6" x14ac:dyDescent="0.3">
      <c r="A3261" s="19">
        <v>39500</v>
      </c>
      <c r="B3261" s="20">
        <v>8922.15</v>
      </c>
      <c r="C3261" s="20">
        <v>8922.15</v>
      </c>
      <c r="D3261" s="20">
        <v>8642</v>
      </c>
      <c r="E3261">
        <f t="shared" si="100"/>
        <v>0</v>
      </c>
      <c r="F3261" s="15">
        <f t="shared" si="101"/>
        <v>6.3595004265185754E-3</v>
      </c>
    </row>
    <row r="3262" spans="1:6" x14ac:dyDescent="0.3">
      <c r="A3262" s="26">
        <v>39499</v>
      </c>
      <c r="B3262" s="27">
        <v>9143.7999999999993</v>
      </c>
      <c r="C3262" s="27">
        <v>9260.1</v>
      </c>
      <c r="D3262" s="27">
        <v>8768.15</v>
      </c>
      <c r="E3262">
        <f t="shared" si="100"/>
        <v>116.30000000000109</v>
      </c>
      <c r="F3262" s="15">
        <f t="shared" si="101"/>
        <v>1.3395981748042669E-2</v>
      </c>
    </row>
    <row r="3263" spans="1:6" x14ac:dyDescent="0.3">
      <c r="A3263" s="19">
        <v>39498</v>
      </c>
      <c r="B3263" s="20">
        <v>9215.4500000000007</v>
      </c>
      <c r="C3263" s="20">
        <v>9346.0499999999993</v>
      </c>
      <c r="D3263" s="20">
        <v>9056.1</v>
      </c>
      <c r="E3263">
        <f t="shared" si="100"/>
        <v>130.59999999999854</v>
      </c>
      <c r="F3263" s="15">
        <f t="shared" si="101"/>
        <v>1.2242800534000049E-2</v>
      </c>
    </row>
    <row r="3264" spans="1:6" x14ac:dyDescent="0.3">
      <c r="A3264" s="26">
        <v>39497</v>
      </c>
      <c r="B3264" s="27">
        <v>9438.2000000000007</v>
      </c>
      <c r="C3264" s="27">
        <v>9538.7000000000007</v>
      </c>
      <c r="D3264" s="27">
        <v>9384.9500000000007</v>
      </c>
      <c r="E3264">
        <f t="shared" si="100"/>
        <v>100.5</v>
      </c>
      <c r="F3264" s="15">
        <f t="shared" si="101"/>
        <v>1.1029353167751381E-2</v>
      </c>
    </row>
    <row r="3265" spans="1:6" x14ac:dyDescent="0.3">
      <c r="A3265" s="19">
        <v>39496</v>
      </c>
      <c r="B3265" s="20">
        <v>9411.25</v>
      </c>
      <c r="C3265" s="20">
        <v>9518.35</v>
      </c>
      <c r="D3265" s="20">
        <v>9320.4</v>
      </c>
      <c r="E3265">
        <f t="shared" si="100"/>
        <v>107.10000000000036</v>
      </c>
      <c r="F3265" s="15">
        <f t="shared" si="101"/>
        <v>2.4924938184387159E-2</v>
      </c>
    </row>
    <row r="3266" spans="1:6" x14ac:dyDescent="0.3">
      <c r="A3266" s="26">
        <v>39493</v>
      </c>
      <c r="B3266" s="27">
        <v>9059.2000000000007</v>
      </c>
      <c r="C3266" s="27">
        <v>9403.7000000000007</v>
      </c>
      <c r="D3266" s="27">
        <v>8951.1</v>
      </c>
      <c r="E3266">
        <f t="shared" ref="E3266:E3329" si="102">C3266-B3266</f>
        <v>344.5</v>
      </c>
      <c r="F3266" s="15">
        <f t="shared" si="101"/>
        <v>3.3445172584047778E-2</v>
      </c>
    </row>
    <row r="3267" spans="1:6" x14ac:dyDescent="0.3">
      <c r="A3267" s="19">
        <v>39492</v>
      </c>
      <c r="B3267" s="20">
        <v>8911.6</v>
      </c>
      <c r="C3267" s="20">
        <v>9163.2000000000007</v>
      </c>
      <c r="D3267" s="20">
        <v>8911.6</v>
      </c>
      <c r="E3267">
        <f t="shared" si="102"/>
        <v>251.60000000000036</v>
      </c>
      <c r="F3267" s="15">
        <f t="shared" ref="F3267:F3330" si="103">((SUM(E3267:E3268)/2)/B3268)</f>
        <v>2.6685662780216883E-2</v>
      </c>
    </row>
    <row r="3268" spans="1:6" x14ac:dyDescent="0.3">
      <c r="A3268" s="26">
        <v>39491</v>
      </c>
      <c r="B3268" s="27">
        <v>8598.25</v>
      </c>
      <c r="C3268" s="27">
        <v>8805.5499999999993</v>
      </c>
      <c r="D3268" s="27">
        <v>8564.65</v>
      </c>
      <c r="E3268">
        <f t="shared" si="102"/>
        <v>207.29999999999927</v>
      </c>
      <c r="F3268" s="15">
        <f t="shared" si="103"/>
        <v>1.5094339622641445E-2</v>
      </c>
    </row>
    <row r="3269" spans="1:6" x14ac:dyDescent="0.3">
      <c r="A3269" s="19">
        <v>39490</v>
      </c>
      <c r="B3269" s="20">
        <v>8586</v>
      </c>
      <c r="C3269" s="20">
        <v>8637.9</v>
      </c>
      <c r="D3269" s="20">
        <v>8406.25</v>
      </c>
      <c r="E3269">
        <f t="shared" si="102"/>
        <v>51.899999999999636</v>
      </c>
      <c r="F3269" s="15">
        <f t="shared" si="103"/>
        <v>5.0898068135546174E-3</v>
      </c>
    </row>
    <row r="3270" spans="1:6" x14ac:dyDescent="0.3">
      <c r="A3270" s="26">
        <v>39489</v>
      </c>
      <c r="B3270" s="27">
        <v>8841.2000000000007</v>
      </c>
      <c r="C3270" s="27">
        <v>8879.2999999999993</v>
      </c>
      <c r="D3270" s="27">
        <v>8216.9</v>
      </c>
      <c r="E3270">
        <f t="shared" si="102"/>
        <v>38.099999999998545</v>
      </c>
      <c r="F3270" s="15">
        <f t="shared" si="103"/>
        <v>3.4227881380477524E-3</v>
      </c>
    </row>
    <row r="3271" spans="1:6" x14ac:dyDescent="0.3">
      <c r="A3271" s="19">
        <v>39486</v>
      </c>
      <c r="B3271" s="20">
        <v>8976.6</v>
      </c>
      <c r="C3271" s="20">
        <v>8999.9500000000007</v>
      </c>
      <c r="D3271" s="20">
        <v>8624.75</v>
      </c>
      <c r="E3271">
        <f t="shared" si="102"/>
        <v>23.350000000000364</v>
      </c>
      <c r="F3271" s="15">
        <f t="shared" si="103"/>
        <v>4.4117806466999155E-3</v>
      </c>
    </row>
    <row r="3272" spans="1:6" x14ac:dyDescent="0.3">
      <c r="A3272" s="26">
        <v>39485</v>
      </c>
      <c r="B3272" s="27">
        <v>9225.2999999999993</v>
      </c>
      <c r="C3272" s="27">
        <v>9283.35</v>
      </c>
      <c r="D3272" s="27">
        <v>8925.9</v>
      </c>
      <c r="E3272">
        <f t="shared" si="102"/>
        <v>58.050000000001091</v>
      </c>
      <c r="F3272" s="15">
        <f t="shared" si="103"/>
        <v>7.8820661864541387E-3</v>
      </c>
    </row>
    <row r="3273" spans="1:6" x14ac:dyDescent="0.3">
      <c r="A3273" s="19">
        <v>39484</v>
      </c>
      <c r="B3273" s="20">
        <v>9169.5499999999993</v>
      </c>
      <c r="C3273" s="20">
        <v>9256.0499999999993</v>
      </c>
      <c r="D3273" s="20">
        <v>9052.35</v>
      </c>
      <c r="E3273">
        <f t="shared" si="102"/>
        <v>86.5</v>
      </c>
      <c r="F3273" s="15">
        <f t="shared" si="103"/>
        <v>4.5158865233416523E-3</v>
      </c>
    </row>
    <row r="3274" spans="1:6" x14ac:dyDescent="0.3">
      <c r="A3274" s="26">
        <v>39483</v>
      </c>
      <c r="B3274" s="27">
        <v>9577.2999999999993</v>
      </c>
      <c r="C3274" s="27">
        <v>9577.2999999999993</v>
      </c>
      <c r="D3274" s="27">
        <v>9363.35</v>
      </c>
      <c r="E3274">
        <f t="shared" si="102"/>
        <v>0</v>
      </c>
      <c r="F3274" s="15">
        <f t="shared" si="103"/>
        <v>1.3987124645292488E-2</v>
      </c>
    </row>
    <row r="3275" spans="1:6" x14ac:dyDescent="0.3">
      <c r="A3275" s="19">
        <v>39482</v>
      </c>
      <c r="B3275" s="20">
        <v>9444.4</v>
      </c>
      <c r="C3275" s="20">
        <v>9708.6</v>
      </c>
      <c r="D3275" s="20">
        <v>9424.2000000000007</v>
      </c>
      <c r="E3275">
        <f t="shared" si="102"/>
        <v>264.20000000000073</v>
      </c>
      <c r="F3275" s="15">
        <f t="shared" si="103"/>
        <v>1.7327861377108983E-2</v>
      </c>
    </row>
    <row r="3276" spans="1:6" x14ac:dyDescent="0.3">
      <c r="A3276" s="26">
        <v>39479</v>
      </c>
      <c r="B3276" s="27">
        <v>9320.25</v>
      </c>
      <c r="C3276" s="27">
        <v>9379.0499999999993</v>
      </c>
      <c r="D3276" s="27">
        <v>9002.2000000000007</v>
      </c>
      <c r="E3276">
        <f t="shared" si="102"/>
        <v>58.799999999999272</v>
      </c>
      <c r="F3276" s="15">
        <f t="shared" si="103"/>
        <v>6.4577111266441558E-3</v>
      </c>
    </row>
    <row r="3277" spans="1:6" x14ac:dyDescent="0.3">
      <c r="A3277" s="19">
        <v>39478</v>
      </c>
      <c r="B3277" s="20">
        <v>9442.2000000000007</v>
      </c>
      <c r="C3277" s="20">
        <v>9505.35</v>
      </c>
      <c r="D3277" s="20">
        <v>9147.25</v>
      </c>
      <c r="E3277">
        <f t="shared" si="102"/>
        <v>63.149999999999636</v>
      </c>
      <c r="F3277" s="15">
        <f t="shared" si="103"/>
        <v>3.2769956462401278E-3</v>
      </c>
    </row>
    <row r="3278" spans="1:6" x14ac:dyDescent="0.3">
      <c r="A3278" s="26">
        <v>39477</v>
      </c>
      <c r="B3278" s="27">
        <v>9635.35</v>
      </c>
      <c r="C3278" s="27">
        <v>9635.35</v>
      </c>
      <c r="D3278" s="27">
        <v>9309.7999999999993</v>
      </c>
      <c r="E3278">
        <f t="shared" si="102"/>
        <v>0</v>
      </c>
      <c r="F3278" s="15">
        <f t="shared" si="103"/>
        <v>9.0680747392582264E-3</v>
      </c>
    </row>
    <row r="3279" spans="1:6" x14ac:dyDescent="0.3">
      <c r="A3279" s="19">
        <v>39476</v>
      </c>
      <c r="B3279" s="20">
        <v>9933.2000000000007</v>
      </c>
      <c r="C3279" s="20">
        <v>10113.35</v>
      </c>
      <c r="D3279" s="20">
        <v>9420.75</v>
      </c>
      <c r="E3279">
        <f t="shared" si="102"/>
        <v>180.14999999999964</v>
      </c>
      <c r="F3279" s="15">
        <f t="shared" si="103"/>
        <v>1.8962183343847878E-2</v>
      </c>
    </row>
    <row r="3280" spans="1:6" x14ac:dyDescent="0.3">
      <c r="A3280" s="26">
        <v>39475</v>
      </c>
      <c r="B3280" s="27">
        <v>9748.35</v>
      </c>
      <c r="C3280" s="27">
        <v>9937.9</v>
      </c>
      <c r="D3280" s="27">
        <v>9313.6</v>
      </c>
      <c r="E3280">
        <f t="shared" si="102"/>
        <v>189.54999999999927</v>
      </c>
      <c r="F3280" s="15">
        <f t="shared" si="103"/>
        <v>4.6154181683359857E-2</v>
      </c>
    </row>
    <row r="3281" spans="1:6" x14ac:dyDescent="0.3">
      <c r="A3281" s="19">
        <v>39472</v>
      </c>
      <c r="B3281" s="20">
        <v>9170.35</v>
      </c>
      <c r="C3281" s="20">
        <v>9827.2999999999993</v>
      </c>
      <c r="D3281" s="20">
        <v>9170.35</v>
      </c>
      <c r="E3281">
        <f t="shared" si="102"/>
        <v>656.94999999999891</v>
      </c>
      <c r="F3281" s="15">
        <f t="shared" si="103"/>
        <v>4.9012178330896126E-2</v>
      </c>
    </row>
    <row r="3282" spans="1:6" x14ac:dyDescent="0.3">
      <c r="A3282" s="26">
        <v>39471</v>
      </c>
      <c r="B3282" s="27">
        <v>9369.1</v>
      </c>
      <c r="C3282" s="27">
        <v>9630.5499999999993</v>
      </c>
      <c r="D3282" s="27">
        <v>8960.2000000000007</v>
      </c>
      <c r="E3282">
        <f t="shared" si="102"/>
        <v>261.44999999999891</v>
      </c>
      <c r="F3282" s="15">
        <f t="shared" si="103"/>
        <v>4.1096270021614929E-2</v>
      </c>
    </row>
    <row r="3283" spans="1:6" x14ac:dyDescent="0.3">
      <c r="A3283" s="19">
        <v>39470</v>
      </c>
      <c r="B3283" s="20">
        <v>9021.5</v>
      </c>
      <c r="C3283" s="20">
        <v>9501.5499999999993</v>
      </c>
      <c r="D3283" s="20">
        <v>8889.6</v>
      </c>
      <c r="E3283">
        <f t="shared" si="102"/>
        <v>480.04999999999927</v>
      </c>
      <c r="F3283" s="15">
        <f t="shared" si="103"/>
        <v>4.8025093204981578E-2</v>
      </c>
    </row>
    <row r="3284" spans="1:6" x14ac:dyDescent="0.3">
      <c r="A3284" s="26">
        <v>39469</v>
      </c>
      <c r="B3284" s="27">
        <v>8663.7000000000007</v>
      </c>
      <c r="C3284" s="27">
        <v>9015.7999999999993</v>
      </c>
      <c r="D3284" s="27">
        <v>7958.95</v>
      </c>
      <c r="E3284">
        <f t="shared" si="102"/>
        <v>352.09999999999854</v>
      </c>
      <c r="F3284" s="15">
        <f t="shared" si="103"/>
        <v>1.9738610749219312E-2</v>
      </c>
    </row>
    <row r="3285" spans="1:6" x14ac:dyDescent="0.3">
      <c r="A3285" s="19">
        <v>39468</v>
      </c>
      <c r="B3285" s="20">
        <v>9671.4</v>
      </c>
      <c r="C3285" s="20">
        <v>9701.1</v>
      </c>
      <c r="D3285" s="20">
        <v>8504.65</v>
      </c>
      <c r="E3285">
        <f t="shared" si="102"/>
        <v>29.700000000000728</v>
      </c>
      <c r="F3285" s="15">
        <f t="shared" si="103"/>
        <v>3.7740024094608218E-3</v>
      </c>
    </row>
    <row r="3286" spans="1:6" x14ac:dyDescent="0.3">
      <c r="A3286" s="26">
        <v>39465</v>
      </c>
      <c r="B3286" s="27">
        <v>10168.25</v>
      </c>
      <c r="C3286" s="27">
        <v>10215.299999999999</v>
      </c>
      <c r="D3286" s="27">
        <v>9648.4500000000007</v>
      </c>
      <c r="E3286">
        <f t="shared" si="102"/>
        <v>47.049999999999272</v>
      </c>
      <c r="F3286" s="15">
        <f t="shared" si="103"/>
        <v>3.0082558843598827E-3</v>
      </c>
    </row>
    <row r="3287" spans="1:6" x14ac:dyDescent="0.3">
      <c r="A3287" s="19">
        <v>39464</v>
      </c>
      <c r="B3287" s="20">
        <v>10404.700000000001</v>
      </c>
      <c r="C3287" s="20">
        <v>10420.25</v>
      </c>
      <c r="D3287" s="20">
        <v>10123.700000000001</v>
      </c>
      <c r="E3287">
        <f t="shared" si="102"/>
        <v>15.549999999999272</v>
      </c>
      <c r="F3287" s="15">
        <f t="shared" si="103"/>
        <v>1.0779128911643776E-3</v>
      </c>
    </row>
    <row r="3288" spans="1:6" x14ac:dyDescent="0.3">
      <c r="A3288" s="26">
        <v>39463</v>
      </c>
      <c r="B3288" s="27">
        <v>10390.450000000001</v>
      </c>
      <c r="C3288" s="27">
        <v>10397.299999999999</v>
      </c>
      <c r="D3288" s="27">
        <v>10038.950000000001</v>
      </c>
      <c r="E3288">
        <f t="shared" si="102"/>
        <v>6.8499999999985448</v>
      </c>
      <c r="F3288" s="15">
        <f t="shared" si="103"/>
        <v>3.864700374531801E-3</v>
      </c>
    </row>
    <row r="3289" spans="1:6" x14ac:dyDescent="0.3">
      <c r="A3289" s="19">
        <v>39462</v>
      </c>
      <c r="B3289" s="20">
        <v>10680</v>
      </c>
      <c r="C3289" s="20">
        <v>10755.7</v>
      </c>
      <c r="D3289" s="20">
        <v>10433.950000000001</v>
      </c>
      <c r="E3289">
        <f t="shared" si="102"/>
        <v>75.700000000000728</v>
      </c>
      <c r="F3289" s="15">
        <f t="shared" si="103"/>
        <v>1.1069398060264629E-2</v>
      </c>
    </row>
    <row r="3290" spans="1:6" x14ac:dyDescent="0.3">
      <c r="A3290" s="26">
        <v>39461</v>
      </c>
      <c r="B3290" s="27">
        <v>10614.85</v>
      </c>
      <c r="C3290" s="27">
        <v>10774.15</v>
      </c>
      <c r="D3290" s="27">
        <v>10525.7</v>
      </c>
      <c r="E3290">
        <f t="shared" si="102"/>
        <v>159.29999999999927</v>
      </c>
      <c r="F3290" s="15">
        <f t="shared" si="103"/>
        <v>2.417514107831421E-2</v>
      </c>
    </row>
    <row r="3291" spans="1:6" x14ac:dyDescent="0.3">
      <c r="A3291" s="19">
        <v>39458</v>
      </c>
      <c r="B3291" s="20">
        <v>10295.700000000001</v>
      </c>
      <c r="C3291" s="20">
        <v>10634.2</v>
      </c>
      <c r="D3291" s="20">
        <v>10295.700000000001</v>
      </c>
      <c r="E3291">
        <f t="shared" si="102"/>
        <v>338.5</v>
      </c>
      <c r="F3291" s="15">
        <f t="shared" si="103"/>
        <v>2.4917882075787972E-2</v>
      </c>
    </row>
    <row r="3292" spans="1:6" x14ac:dyDescent="0.3">
      <c r="A3292" s="26">
        <v>39457</v>
      </c>
      <c r="B3292" s="27">
        <v>10442.299999999999</v>
      </c>
      <c r="C3292" s="27">
        <v>10624.2</v>
      </c>
      <c r="D3292" s="27">
        <v>10239.35</v>
      </c>
      <c r="E3292">
        <f t="shared" si="102"/>
        <v>181.90000000000146</v>
      </c>
      <c r="F3292" s="15">
        <f t="shared" si="103"/>
        <v>1.5555212191153181E-2</v>
      </c>
    </row>
    <row r="3293" spans="1:6" x14ac:dyDescent="0.3">
      <c r="A3293" s="19">
        <v>39456</v>
      </c>
      <c r="B3293" s="20">
        <v>10355.049999999999</v>
      </c>
      <c r="C3293" s="20">
        <v>10495.3</v>
      </c>
      <c r="D3293" s="20">
        <v>10232.549999999999</v>
      </c>
      <c r="E3293">
        <f t="shared" si="102"/>
        <v>140.25</v>
      </c>
      <c r="F3293" s="15">
        <f t="shared" si="103"/>
        <v>1.1214801435418078E-2</v>
      </c>
    </row>
    <row r="3294" spans="1:6" x14ac:dyDescent="0.3">
      <c r="A3294" s="26">
        <v>39455</v>
      </c>
      <c r="B3294" s="27">
        <v>10463.85</v>
      </c>
      <c r="C3294" s="27">
        <v>10558.3</v>
      </c>
      <c r="D3294" s="27">
        <v>10244.9</v>
      </c>
      <c r="E3294">
        <f t="shared" si="102"/>
        <v>94.449999999998909</v>
      </c>
      <c r="F3294" s="15">
        <f t="shared" si="103"/>
        <v>2.9737756809007129E-2</v>
      </c>
    </row>
    <row r="3295" spans="1:6" x14ac:dyDescent="0.3">
      <c r="A3295" s="19">
        <v>39454</v>
      </c>
      <c r="B3295" s="20">
        <v>9983.1</v>
      </c>
      <c r="C3295" s="20">
        <v>10482.4</v>
      </c>
      <c r="D3295" s="20">
        <v>9948.35</v>
      </c>
      <c r="E3295">
        <f t="shared" si="102"/>
        <v>499.29999999999927</v>
      </c>
      <c r="F3295" s="15">
        <f t="shared" si="103"/>
        <v>2.6122540228711955E-2</v>
      </c>
    </row>
    <row r="3296" spans="1:6" x14ac:dyDescent="0.3">
      <c r="A3296" s="26">
        <v>39451</v>
      </c>
      <c r="B3296" s="27">
        <v>10288.049999999999</v>
      </c>
      <c r="C3296" s="27">
        <v>10326.25</v>
      </c>
      <c r="D3296" s="27">
        <v>10120.9</v>
      </c>
      <c r="E3296">
        <f t="shared" si="102"/>
        <v>38.200000000000728</v>
      </c>
      <c r="F3296" s="15">
        <f t="shared" si="103"/>
        <v>6.8772136953955676E-3</v>
      </c>
    </row>
    <row r="3297" spans="1:6" x14ac:dyDescent="0.3">
      <c r="A3297" s="19">
        <v>39450</v>
      </c>
      <c r="B3297" s="20">
        <v>10164</v>
      </c>
      <c r="C3297" s="20">
        <v>10265.6</v>
      </c>
      <c r="D3297" s="20">
        <v>10070.799999999999</v>
      </c>
      <c r="E3297">
        <f t="shared" si="102"/>
        <v>101.60000000000036</v>
      </c>
      <c r="F3297" s="15">
        <f t="shared" si="103"/>
        <v>1.6407924104381185E-2</v>
      </c>
    </row>
    <row r="3298" spans="1:6" x14ac:dyDescent="0.3">
      <c r="A3298" s="26">
        <v>39449</v>
      </c>
      <c r="B3298" s="27">
        <v>10103.35</v>
      </c>
      <c r="C3298" s="27">
        <v>10333.299999999999</v>
      </c>
      <c r="D3298" s="27">
        <v>9862.15</v>
      </c>
      <c r="E3298">
        <f t="shared" si="102"/>
        <v>229.94999999999891</v>
      </c>
      <c r="F3298" s="15">
        <f t="shared" si="103"/>
        <v>1.7203014410102274E-2</v>
      </c>
    </row>
    <row r="3299" spans="1:6" x14ac:dyDescent="0.3">
      <c r="A3299" s="19">
        <v>39448</v>
      </c>
      <c r="B3299" s="20">
        <v>9819.5</v>
      </c>
      <c r="C3299" s="20">
        <v>9927.4</v>
      </c>
      <c r="D3299" s="20">
        <v>9813.9500000000007</v>
      </c>
      <c r="E3299">
        <f t="shared" si="102"/>
        <v>107.89999999999964</v>
      </c>
      <c r="F3299" s="15">
        <f t="shared" si="103"/>
        <v>8.1502175081374501E-3</v>
      </c>
    </row>
    <row r="3300" spans="1:6" x14ac:dyDescent="0.3">
      <c r="A3300" s="26">
        <v>39447</v>
      </c>
      <c r="B3300" s="27">
        <v>9861.7000000000007</v>
      </c>
      <c r="C3300" s="27">
        <v>9914.5499999999993</v>
      </c>
      <c r="D3300" s="27">
        <v>9790.4</v>
      </c>
      <c r="E3300">
        <f t="shared" si="102"/>
        <v>52.849999999998545</v>
      </c>
      <c r="F3300" s="15">
        <f t="shared" si="103"/>
        <v>7.7576074850775577E-3</v>
      </c>
    </row>
    <row r="3301" spans="1:6" x14ac:dyDescent="0.3">
      <c r="A3301" s="19">
        <v>39444</v>
      </c>
      <c r="B3301" s="20">
        <v>9742.0499999999993</v>
      </c>
      <c r="C3301" s="20">
        <v>9840.35</v>
      </c>
      <c r="D3301" s="20">
        <v>9625.2999999999993</v>
      </c>
      <c r="E3301">
        <f t="shared" si="102"/>
        <v>98.300000000001091</v>
      </c>
      <c r="F3301" s="15">
        <f t="shared" si="103"/>
        <v>6.6743119266055419E-3</v>
      </c>
    </row>
    <row r="3302" spans="1:6" x14ac:dyDescent="0.3">
      <c r="A3302" s="26">
        <v>39443</v>
      </c>
      <c r="B3302" s="27">
        <v>9810</v>
      </c>
      <c r="C3302" s="27">
        <v>9842.65</v>
      </c>
      <c r="D3302" s="27">
        <v>9746.7999999999993</v>
      </c>
      <c r="E3302">
        <f t="shared" si="102"/>
        <v>32.649999999999636</v>
      </c>
      <c r="F3302" s="15">
        <f t="shared" si="103"/>
        <v>1.3563698838220293E-2</v>
      </c>
    </row>
    <row r="3303" spans="1:6" x14ac:dyDescent="0.3">
      <c r="A3303" s="19">
        <v>39442</v>
      </c>
      <c r="B3303" s="20">
        <v>9545.7000000000007</v>
      </c>
      <c r="C3303" s="20">
        <v>9772</v>
      </c>
      <c r="D3303" s="20">
        <v>9545.7000000000007</v>
      </c>
      <c r="E3303">
        <f t="shared" si="102"/>
        <v>226.29999999999927</v>
      </c>
      <c r="F3303" s="15">
        <f t="shared" si="103"/>
        <v>2.634855551202437E-2</v>
      </c>
    </row>
    <row r="3304" spans="1:6" x14ac:dyDescent="0.3">
      <c r="A3304" s="26">
        <v>39440</v>
      </c>
      <c r="B3304" s="27">
        <v>9316.4500000000007</v>
      </c>
      <c r="C3304" s="27">
        <v>9581.1</v>
      </c>
      <c r="D3304" s="27">
        <v>9316.4500000000007</v>
      </c>
      <c r="E3304">
        <f t="shared" si="102"/>
        <v>264.64999999999964</v>
      </c>
      <c r="F3304" s="15">
        <f t="shared" si="103"/>
        <v>1.7349188466576487E-2</v>
      </c>
    </row>
    <row r="3305" spans="1:6" x14ac:dyDescent="0.3">
      <c r="A3305" s="19">
        <v>39436</v>
      </c>
      <c r="B3305" s="20">
        <v>9275.65</v>
      </c>
      <c r="C3305" s="20">
        <v>9332.85</v>
      </c>
      <c r="D3305" s="20">
        <v>9205.35</v>
      </c>
      <c r="E3305">
        <f t="shared" si="102"/>
        <v>57.200000000000728</v>
      </c>
      <c r="F3305" s="15">
        <f t="shared" si="103"/>
        <v>7.4354305608210205E-3</v>
      </c>
    </row>
    <row r="3306" spans="1:6" x14ac:dyDescent="0.3">
      <c r="A3306" s="26">
        <v>39435</v>
      </c>
      <c r="B3306" s="27">
        <v>9363.9500000000007</v>
      </c>
      <c r="C3306" s="27">
        <v>9446</v>
      </c>
      <c r="D3306" s="27">
        <v>9125.4500000000007</v>
      </c>
      <c r="E3306">
        <f t="shared" si="102"/>
        <v>82.049999999999272</v>
      </c>
      <c r="F3306" s="15">
        <f t="shared" si="103"/>
        <v>4.3148329284068655E-3</v>
      </c>
    </row>
    <row r="3307" spans="1:6" x14ac:dyDescent="0.3">
      <c r="A3307" s="19">
        <v>39434</v>
      </c>
      <c r="B3307" s="20">
        <v>9507.9</v>
      </c>
      <c r="C3307" s="20">
        <v>9507.9</v>
      </c>
      <c r="D3307" s="20">
        <v>9225.4500000000007</v>
      </c>
      <c r="E3307">
        <f t="shared" si="102"/>
        <v>0</v>
      </c>
      <c r="F3307" s="15">
        <f t="shared" si="103"/>
        <v>8.1711446241547407E-5</v>
      </c>
    </row>
    <row r="3308" spans="1:6" x14ac:dyDescent="0.3">
      <c r="A3308" s="26">
        <v>39433</v>
      </c>
      <c r="B3308" s="27">
        <v>9790.5499999999993</v>
      </c>
      <c r="C3308" s="27">
        <v>9792.15</v>
      </c>
      <c r="D3308" s="27">
        <v>9362.4</v>
      </c>
      <c r="E3308">
        <f t="shared" si="102"/>
        <v>1.6000000000003638</v>
      </c>
      <c r="F3308" s="15">
        <f t="shared" si="103"/>
        <v>3.2214507148384331E-3</v>
      </c>
    </row>
    <row r="3309" spans="1:6" x14ac:dyDescent="0.3">
      <c r="A3309" s="19">
        <v>39430</v>
      </c>
      <c r="B3309" s="20">
        <v>9886.85</v>
      </c>
      <c r="C3309" s="20">
        <v>9948.9500000000007</v>
      </c>
      <c r="D3309" s="20">
        <v>9776.7999999999993</v>
      </c>
      <c r="E3309">
        <f t="shared" si="102"/>
        <v>62.100000000000364</v>
      </c>
      <c r="F3309" s="15">
        <f t="shared" si="103"/>
        <v>4.8025454977995248E-3</v>
      </c>
    </row>
    <row r="3310" spans="1:6" x14ac:dyDescent="0.3">
      <c r="A3310" s="26">
        <v>39429</v>
      </c>
      <c r="B3310" s="27">
        <v>10088.4</v>
      </c>
      <c r="C3310" s="27">
        <v>10123.200000000001</v>
      </c>
      <c r="D3310" s="27">
        <v>9891.9</v>
      </c>
      <c r="E3310">
        <f t="shared" si="102"/>
        <v>34.800000000001091</v>
      </c>
      <c r="F3310" s="15">
        <f t="shared" si="103"/>
        <v>8.5491772390403949E-3</v>
      </c>
    </row>
    <row r="3311" spans="1:6" x14ac:dyDescent="0.3">
      <c r="A3311" s="19">
        <v>39428</v>
      </c>
      <c r="B3311" s="20">
        <v>9951.25</v>
      </c>
      <c r="C3311" s="20">
        <v>10086.6</v>
      </c>
      <c r="D3311" s="20">
        <v>9891.25</v>
      </c>
      <c r="E3311">
        <f t="shared" si="102"/>
        <v>135.35000000000036</v>
      </c>
      <c r="F3311" s="15">
        <f t="shared" si="103"/>
        <v>1.4979948100967247E-2</v>
      </c>
    </row>
    <row r="3312" spans="1:6" x14ac:dyDescent="0.3">
      <c r="A3312" s="26">
        <v>39427</v>
      </c>
      <c r="B3312" s="27">
        <v>9961.65</v>
      </c>
      <c r="C3312" s="27">
        <v>10124.75</v>
      </c>
      <c r="D3312" s="27">
        <v>9899.9500000000007</v>
      </c>
      <c r="E3312">
        <f t="shared" si="102"/>
        <v>163.10000000000036</v>
      </c>
      <c r="F3312" s="15">
        <f t="shared" si="103"/>
        <v>1.2867084345217389E-2</v>
      </c>
    </row>
    <row r="3313" spans="1:6" x14ac:dyDescent="0.3">
      <c r="A3313" s="19">
        <v>39426</v>
      </c>
      <c r="B3313" s="20">
        <v>9800.2000000000007</v>
      </c>
      <c r="C3313" s="20">
        <v>9889.2999999999993</v>
      </c>
      <c r="D3313" s="20">
        <v>9723.6</v>
      </c>
      <c r="E3313">
        <f t="shared" si="102"/>
        <v>89.099999999998545</v>
      </c>
      <c r="F3313" s="15">
        <f t="shared" si="103"/>
        <v>1.1149170528578013E-2</v>
      </c>
    </row>
    <row r="3314" spans="1:6" x14ac:dyDescent="0.3">
      <c r="A3314" s="26">
        <v>39423</v>
      </c>
      <c r="B3314" s="27">
        <v>9677.85</v>
      </c>
      <c r="C3314" s="27">
        <v>9804.5499999999993</v>
      </c>
      <c r="D3314" s="27">
        <v>9605.4500000000007</v>
      </c>
      <c r="E3314">
        <f t="shared" si="102"/>
        <v>126.69999999999891</v>
      </c>
      <c r="F3314" s="15">
        <f t="shared" si="103"/>
        <v>1.2524883875248858E-2</v>
      </c>
    </row>
    <row r="3315" spans="1:6" x14ac:dyDescent="0.3">
      <c r="A3315" s="19">
        <v>39422</v>
      </c>
      <c r="B3315" s="20">
        <v>9644.7999999999993</v>
      </c>
      <c r="C3315" s="20">
        <v>9759.7000000000007</v>
      </c>
      <c r="D3315" s="20">
        <v>9559.75</v>
      </c>
      <c r="E3315">
        <f t="shared" si="102"/>
        <v>114.90000000000146</v>
      </c>
      <c r="F3315" s="15">
        <f t="shared" si="103"/>
        <v>1.8493724295750268E-2</v>
      </c>
    </row>
    <row r="3316" spans="1:6" x14ac:dyDescent="0.3">
      <c r="A3316" s="26">
        <v>39421</v>
      </c>
      <c r="B3316" s="27">
        <v>9373.4500000000007</v>
      </c>
      <c r="C3316" s="27">
        <v>9605.25</v>
      </c>
      <c r="D3316" s="27">
        <v>9373.4500000000007</v>
      </c>
      <c r="E3316">
        <f t="shared" si="102"/>
        <v>231.79999999999927</v>
      </c>
      <c r="F3316" s="15">
        <f t="shared" si="103"/>
        <v>1.4905653355167685E-2</v>
      </c>
    </row>
    <row r="3317" spans="1:6" x14ac:dyDescent="0.3">
      <c r="A3317" s="19">
        <v>39420</v>
      </c>
      <c r="B3317" s="20">
        <v>9404.15</v>
      </c>
      <c r="C3317" s="20">
        <v>9452.7000000000007</v>
      </c>
      <c r="D3317" s="20">
        <v>9341.0499999999993</v>
      </c>
      <c r="E3317">
        <f t="shared" si="102"/>
        <v>48.550000000001091</v>
      </c>
      <c r="F3317" s="15">
        <f t="shared" si="103"/>
        <v>6.5779666070364317E-3</v>
      </c>
    </row>
    <row r="3318" spans="1:6" x14ac:dyDescent="0.3">
      <c r="A3318" s="26">
        <v>39419</v>
      </c>
      <c r="B3318" s="27">
        <v>9391.2000000000007</v>
      </c>
      <c r="C3318" s="27">
        <v>9466.2000000000007</v>
      </c>
      <c r="D3318" s="27">
        <v>9384.35</v>
      </c>
      <c r="E3318">
        <f t="shared" si="102"/>
        <v>75</v>
      </c>
      <c r="F3318" s="15">
        <f t="shared" si="103"/>
        <v>1.5283074056419892E-2</v>
      </c>
    </row>
    <row r="3319" spans="1:6" x14ac:dyDescent="0.3">
      <c r="A3319" s="19">
        <v>39416</v>
      </c>
      <c r="B3319" s="20">
        <v>9230.7999999999993</v>
      </c>
      <c r="C3319" s="20">
        <v>9437.9500000000007</v>
      </c>
      <c r="D3319" s="20">
        <v>9185</v>
      </c>
      <c r="E3319">
        <f t="shared" si="102"/>
        <v>207.15000000000146</v>
      </c>
      <c r="F3319" s="15">
        <f t="shared" si="103"/>
        <v>1.9485358583201946E-2</v>
      </c>
    </row>
    <row r="3320" spans="1:6" x14ac:dyDescent="0.3">
      <c r="A3320" s="26">
        <v>39415</v>
      </c>
      <c r="B3320" s="27">
        <v>9124.7999999999993</v>
      </c>
      <c r="C3320" s="27">
        <v>9273.25</v>
      </c>
      <c r="D3320" s="27">
        <v>9063.25</v>
      </c>
      <c r="E3320">
        <f t="shared" si="102"/>
        <v>148.45000000000073</v>
      </c>
      <c r="F3320" s="15">
        <f t="shared" si="103"/>
        <v>1.774735724711398E-2</v>
      </c>
    </row>
    <row r="3321" spans="1:6" x14ac:dyDescent="0.3">
      <c r="A3321" s="19">
        <v>39414</v>
      </c>
      <c r="B3321" s="20">
        <v>9043.6</v>
      </c>
      <c r="C3321" s="20">
        <v>9216.15</v>
      </c>
      <c r="D3321" s="20">
        <v>8938.1</v>
      </c>
      <c r="E3321">
        <f t="shared" si="102"/>
        <v>172.54999999999927</v>
      </c>
      <c r="F3321" s="15">
        <f t="shared" si="103"/>
        <v>1.0118183018618757E-2</v>
      </c>
    </row>
    <row r="3322" spans="1:6" x14ac:dyDescent="0.3">
      <c r="A3322" s="26">
        <v>39413</v>
      </c>
      <c r="B3322" s="27">
        <v>9087.6</v>
      </c>
      <c r="C3322" s="27">
        <v>9098.9500000000007</v>
      </c>
      <c r="D3322" s="27">
        <v>8977.9500000000007</v>
      </c>
      <c r="E3322">
        <f t="shared" si="102"/>
        <v>11.350000000000364</v>
      </c>
      <c r="F3322" s="15">
        <f t="shared" si="103"/>
        <v>7.133826982120302E-3</v>
      </c>
    </row>
    <row r="3323" spans="1:6" x14ac:dyDescent="0.3">
      <c r="A3323" s="19">
        <v>39412</v>
      </c>
      <c r="B3323" s="20">
        <v>9136.0499999999993</v>
      </c>
      <c r="C3323" s="20">
        <v>9255.0499999999993</v>
      </c>
      <c r="D3323" s="20">
        <v>9093.4</v>
      </c>
      <c r="E3323">
        <f t="shared" si="102"/>
        <v>119</v>
      </c>
      <c r="F3323" s="15">
        <f t="shared" si="103"/>
        <v>1.0763112105394004E-2</v>
      </c>
    </row>
    <row r="3324" spans="1:6" x14ac:dyDescent="0.3">
      <c r="A3324" s="26">
        <v>39409</v>
      </c>
      <c r="B3324" s="27">
        <v>9051.75</v>
      </c>
      <c r="C3324" s="27">
        <v>9127.6</v>
      </c>
      <c r="D3324" s="27">
        <v>8821.15</v>
      </c>
      <c r="E3324">
        <f t="shared" si="102"/>
        <v>75.850000000000364</v>
      </c>
      <c r="F3324" s="15">
        <f t="shared" si="103"/>
        <v>1.8380917348122638E-2</v>
      </c>
    </row>
    <row r="3325" spans="1:6" x14ac:dyDescent="0.3">
      <c r="A3325" s="19">
        <v>39408</v>
      </c>
      <c r="B3325" s="20">
        <v>8835.25</v>
      </c>
      <c r="C3325" s="20">
        <v>9084.2000000000007</v>
      </c>
      <c r="D3325" s="20">
        <v>8650</v>
      </c>
      <c r="E3325">
        <f t="shared" si="102"/>
        <v>248.95000000000073</v>
      </c>
      <c r="F3325" s="15">
        <f t="shared" si="103"/>
        <v>1.4473372015271435E-2</v>
      </c>
    </row>
    <row r="3326" spans="1:6" x14ac:dyDescent="0.3">
      <c r="A3326" s="26">
        <v>39407</v>
      </c>
      <c r="B3326" s="27">
        <v>9272.2000000000007</v>
      </c>
      <c r="C3326" s="27">
        <v>9291.65</v>
      </c>
      <c r="D3326" s="27">
        <v>8766.35</v>
      </c>
      <c r="E3326">
        <f t="shared" si="102"/>
        <v>19.449999999998909</v>
      </c>
      <c r="F3326" s="15">
        <f t="shared" si="103"/>
        <v>1.2713223034500429E-2</v>
      </c>
    </row>
    <row r="3327" spans="1:6" x14ac:dyDescent="0.3">
      <c r="A3327" s="19">
        <v>39406</v>
      </c>
      <c r="B3327" s="20">
        <v>9356.4</v>
      </c>
      <c r="C3327" s="20">
        <v>9574.85</v>
      </c>
      <c r="D3327" s="20">
        <v>9210.1</v>
      </c>
      <c r="E3327">
        <f t="shared" si="102"/>
        <v>218.45000000000073</v>
      </c>
      <c r="F3327" s="15">
        <f t="shared" si="103"/>
        <v>1.4296045529341538E-2</v>
      </c>
    </row>
    <row r="3328" spans="1:6" x14ac:dyDescent="0.3">
      <c r="A3328" s="26">
        <v>39405</v>
      </c>
      <c r="B3328" s="27">
        <v>9541.1</v>
      </c>
      <c r="C3328" s="27">
        <v>9595.4500000000007</v>
      </c>
      <c r="D3328" s="27">
        <v>9367.85</v>
      </c>
      <c r="E3328">
        <f t="shared" si="102"/>
        <v>54.350000000000364</v>
      </c>
      <c r="F3328" s="15">
        <f t="shared" si="103"/>
        <v>6.1280910851179262E-3</v>
      </c>
    </row>
    <row r="3329" spans="1:6" x14ac:dyDescent="0.3">
      <c r="A3329" s="19">
        <v>39402</v>
      </c>
      <c r="B3329" s="20">
        <v>9476.85</v>
      </c>
      <c r="C3329" s="20">
        <v>9538.65</v>
      </c>
      <c r="D3329" s="20">
        <v>9272.35</v>
      </c>
      <c r="E3329">
        <f t="shared" si="102"/>
        <v>61.799999999999272</v>
      </c>
      <c r="F3329" s="15">
        <f t="shared" si="103"/>
        <v>5.3895315997572885E-3</v>
      </c>
    </row>
    <row r="3330" spans="1:6" x14ac:dyDescent="0.3">
      <c r="A3330" s="26">
        <v>39401</v>
      </c>
      <c r="B3330" s="27">
        <v>9560.2000000000007</v>
      </c>
      <c r="C3330" s="27">
        <v>9601.4500000000007</v>
      </c>
      <c r="D3330" s="27">
        <v>9422.35</v>
      </c>
      <c r="E3330">
        <f t="shared" ref="E3330:E3393" si="104">C3330-B3330</f>
        <v>41.25</v>
      </c>
      <c r="F3330" s="15">
        <f t="shared" si="103"/>
        <v>2.5049698558606424E-2</v>
      </c>
    </row>
    <row r="3331" spans="1:6" x14ac:dyDescent="0.3">
      <c r="A3331" s="19">
        <v>39400</v>
      </c>
      <c r="B3331" s="20">
        <v>9230.65</v>
      </c>
      <c r="C3331" s="20">
        <v>9651.85</v>
      </c>
      <c r="D3331" s="20">
        <v>9230.65</v>
      </c>
      <c r="E3331">
        <f t="shared" si="104"/>
        <v>421.20000000000073</v>
      </c>
      <c r="F3331" s="15">
        <f t="shared" ref="F3331:F3394" si="105">((SUM(E3331:E3332)/2)/B3332)</f>
        <v>4.6160123725225009E-2</v>
      </c>
    </row>
    <row r="3332" spans="1:6" x14ac:dyDescent="0.3">
      <c r="A3332" s="26">
        <v>39399</v>
      </c>
      <c r="B3332" s="27">
        <v>8761.35</v>
      </c>
      <c r="C3332" s="27">
        <v>9149</v>
      </c>
      <c r="D3332" s="27">
        <v>8642.85</v>
      </c>
      <c r="E3332">
        <f t="shared" si="104"/>
        <v>387.64999999999964</v>
      </c>
      <c r="F3332" s="15">
        <f t="shared" si="105"/>
        <v>3.5562432018985221E-2</v>
      </c>
    </row>
    <row r="3333" spans="1:6" x14ac:dyDescent="0.3">
      <c r="A3333" s="19">
        <v>39398</v>
      </c>
      <c r="B3333" s="20">
        <v>8596.15</v>
      </c>
      <c r="C3333" s="20">
        <v>8819.9</v>
      </c>
      <c r="D3333" s="20">
        <v>8429.35</v>
      </c>
      <c r="E3333">
        <f t="shared" si="104"/>
        <v>223.75</v>
      </c>
      <c r="F3333" s="15">
        <f t="shared" si="105"/>
        <v>2.0573955409031775E-2</v>
      </c>
    </row>
    <row r="3334" spans="1:6" x14ac:dyDescent="0.3">
      <c r="A3334" s="26">
        <v>39395</v>
      </c>
      <c r="B3334" s="27">
        <v>8887.4500000000007</v>
      </c>
      <c r="C3334" s="27">
        <v>9029.4</v>
      </c>
      <c r="D3334" s="27">
        <v>8671.4</v>
      </c>
      <c r="E3334">
        <f t="shared" si="104"/>
        <v>141.94999999999891</v>
      </c>
      <c r="F3334" s="15">
        <f t="shared" si="105"/>
        <v>7.8073436881241978E-3</v>
      </c>
    </row>
    <row r="3335" spans="1:6" x14ac:dyDescent="0.3">
      <c r="A3335" s="19">
        <v>39394</v>
      </c>
      <c r="B3335" s="20">
        <v>9090.7999999999993</v>
      </c>
      <c r="C3335" s="20">
        <v>9090.7999999999993</v>
      </c>
      <c r="D3335" s="20">
        <v>8816.9500000000007</v>
      </c>
      <c r="E3335">
        <f t="shared" si="104"/>
        <v>0</v>
      </c>
      <c r="F3335" s="15">
        <f t="shared" si="105"/>
        <v>9.3674718406146044E-3</v>
      </c>
    </row>
    <row r="3336" spans="1:6" x14ac:dyDescent="0.3">
      <c r="A3336" s="26">
        <v>39393</v>
      </c>
      <c r="B3336" s="27">
        <v>9215.4</v>
      </c>
      <c r="C3336" s="27">
        <v>9388.0499999999993</v>
      </c>
      <c r="D3336" s="27">
        <v>9049.65</v>
      </c>
      <c r="E3336">
        <f t="shared" si="104"/>
        <v>172.64999999999964</v>
      </c>
      <c r="F3336" s="15">
        <f t="shared" si="105"/>
        <v>1.8103489617468868E-2</v>
      </c>
    </row>
    <row r="3337" spans="1:6" x14ac:dyDescent="0.3">
      <c r="A3337" s="19">
        <v>39392</v>
      </c>
      <c r="B3337" s="20">
        <v>9383.5499999999993</v>
      </c>
      <c r="C3337" s="20">
        <v>9550.65</v>
      </c>
      <c r="D3337" s="20">
        <v>9129.85</v>
      </c>
      <c r="E3337">
        <f t="shared" si="104"/>
        <v>167.10000000000036</v>
      </c>
      <c r="F3337" s="15">
        <f t="shared" si="105"/>
        <v>1.6220234978743069E-2</v>
      </c>
    </row>
    <row r="3338" spans="1:6" x14ac:dyDescent="0.3">
      <c r="A3338" s="26">
        <v>39391</v>
      </c>
      <c r="B3338" s="27">
        <v>9549.7999999999993</v>
      </c>
      <c r="C3338" s="27">
        <v>9692.5</v>
      </c>
      <c r="D3338" s="27">
        <v>9346.25</v>
      </c>
      <c r="E3338">
        <f t="shared" si="104"/>
        <v>142.70000000000073</v>
      </c>
      <c r="F3338" s="15">
        <f t="shared" si="105"/>
        <v>4.4675765630933603E-2</v>
      </c>
    </row>
    <row r="3339" spans="1:6" x14ac:dyDescent="0.3">
      <c r="A3339" s="19">
        <v>39388</v>
      </c>
      <c r="B3339" s="20">
        <v>8953.4</v>
      </c>
      <c r="C3339" s="20">
        <v>9610.7000000000007</v>
      </c>
      <c r="D3339" s="20">
        <v>8898.2000000000007</v>
      </c>
      <c r="E3339">
        <f t="shared" si="104"/>
        <v>657.30000000000109</v>
      </c>
      <c r="F3339" s="15">
        <f t="shared" si="105"/>
        <v>4.3105505184156949E-2</v>
      </c>
    </row>
    <row r="3340" spans="1:6" x14ac:dyDescent="0.3">
      <c r="A3340" s="26">
        <v>39387</v>
      </c>
      <c r="B3340" s="27">
        <v>9220.4</v>
      </c>
      <c r="C3340" s="27">
        <v>9358</v>
      </c>
      <c r="D3340" s="27">
        <v>9032.7000000000007</v>
      </c>
      <c r="E3340">
        <f t="shared" si="104"/>
        <v>137.60000000000036</v>
      </c>
      <c r="F3340" s="15">
        <f t="shared" si="105"/>
        <v>1.954234642893235E-2</v>
      </c>
    </row>
    <row r="3341" spans="1:6" x14ac:dyDescent="0.3">
      <c r="A3341" s="19">
        <v>39386</v>
      </c>
      <c r="B3341" s="20">
        <v>8906.2999999999993</v>
      </c>
      <c r="C3341" s="20">
        <v>9116.7999999999993</v>
      </c>
      <c r="D3341" s="20">
        <v>8839.4</v>
      </c>
      <c r="E3341">
        <f t="shared" si="104"/>
        <v>210.5</v>
      </c>
      <c r="F3341" s="15">
        <f t="shared" si="105"/>
        <v>2.3477624923126363E-2</v>
      </c>
    </row>
    <row r="3342" spans="1:6" x14ac:dyDescent="0.3">
      <c r="A3342" s="26">
        <v>39385</v>
      </c>
      <c r="B3342" s="27">
        <v>9024.5499999999993</v>
      </c>
      <c r="C3342" s="27">
        <v>9237.7999999999993</v>
      </c>
      <c r="D3342" s="27">
        <v>8832.5</v>
      </c>
      <c r="E3342">
        <f t="shared" si="104"/>
        <v>213.25</v>
      </c>
      <c r="F3342" s="15">
        <f t="shared" si="105"/>
        <v>2.3410386799804953E-2</v>
      </c>
    </row>
    <row r="3343" spans="1:6" x14ac:dyDescent="0.3">
      <c r="A3343" s="19">
        <v>39384</v>
      </c>
      <c r="B3343" s="20">
        <v>8918.0499999999993</v>
      </c>
      <c r="C3343" s="20">
        <v>9122.35</v>
      </c>
      <c r="D3343" s="20">
        <v>8865.65</v>
      </c>
      <c r="E3343">
        <f t="shared" si="104"/>
        <v>204.30000000000109</v>
      </c>
      <c r="F3343" s="15">
        <f t="shared" si="105"/>
        <v>3.4581790562992563E-2</v>
      </c>
    </row>
    <row r="3344" spans="1:6" x14ac:dyDescent="0.3">
      <c r="A3344" s="26">
        <v>39381</v>
      </c>
      <c r="B3344" s="27">
        <v>8426.4</v>
      </c>
      <c r="C3344" s="27">
        <v>8804.9</v>
      </c>
      <c r="D3344" s="27">
        <v>8257.0499999999993</v>
      </c>
      <c r="E3344">
        <f t="shared" si="104"/>
        <v>378.5</v>
      </c>
      <c r="F3344" s="15">
        <f t="shared" si="105"/>
        <v>4.1233198026299753E-2</v>
      </c>
    </row>
    <row r="3345" spans="1:6" x14ac:dyDescent="0.3">
      <c r="A3345" s="19">
        <v>39380</v>
      </c>
      <c r="B3345" s="20">
        <v>8228.2000000000007</v>
      </c>
      <c r="C3345" s="20">
        <v>8528.25</v>
      </c>
      <c r="D3345" s="20">
        <v>8185.55</v>
      </c>
      <c r="E3345">
        <f t="shared" si="104"/>
        <v>300.04999999999927</v>
      </c>
      <c r="F3345" s="15">
        <f t="shared" si="105"/>
        <v>2.5021578241786441E-2</v>
      </c>
    </row>
    <row r="3346" spans="1:6" x14ac:dyDescent="0.3">
      <c r="A3346" s="26">
        <v>39379</v>
      </c>
      <c r="B3346" s="27">
        <v>8167.95</v>
      </c>
      <c r="C3346" s="27">
        <v>8276.65</v>
      </c>
      <c r="D3346" s="27">
        <v>8058.55</v>
      </c>
      <c r="E3346">
        <f t="shared" si="104"/>
        <v>108.69999999999982</v>
      </c>
      <c r="F3346" s="15">
        <f t="shared" si="105"/>
        <v>3.9784544124497258E-2</v>
      </c>
    </row>
    <row r="3347" spans="1:6" x14ac:dyDescent="0.3">
      <c r="A3347" s="19">
        <v>39378</v>
      </c>
      <c r="B3347" s="20">
        <v>7621.05</v>
      </c>
      <c r="C3347" s="20">
        <v>8118.75</v>
      </c>
      <c r="D3347" s="20">
        <v>7621.05</v>
      </c>
      <c r="E3347">
        <f t="shared" si="104"/>
        <v>497.69999999999982</v>
      </c>
      <c r="F3347" s="15">
        <f t="shared" si="105"/>
        <v>5.0512926563019048E-2</v>
      </c>
    </row>
    <row r="3348" spans="1:6" x14ac:dyDescent="0.3">
      <c r="A3348" s="26">
        <v>39377</v>
      </c>
      <c r="B3348" s="27">
        <v>7374.35</v>
      </c>
      <c r="C3348" s="27">
        <v>7621.65</v>
      </c>
      <c r="D3348" s="27">
        <v>7289.2</v>
      </c>
      <c r="E3348">
        <f t="shared" si="104"/>
        <v>247.29999999999927</v>
      </c>
      <c r="F3348" s="15">
        <f t="shared" si="105"/>
        <v>2.1525650090344836E-2</v>
      </c>
    </row>
    <row r="3349" spans="1:6" x14ac:dyDescent="0.3">
      <c r="A3349" s="19">
        <v>39374</v>
      </c>
      <c r="B3349" s="20">
        <v>7637.4</v>
      </c>
      <c r="C3349" s="20">
        <v>7718.9</v>
      </c>
      <c r="D3349" s="20">
        <v>7279.3</v>
      </c>
      <c r="E3349">
        <f t="shared" si="104"/>
        <v>81.5</v>
      </c>
      <c r="F3349" s="15">
        <f t="shared" si="105"/>
        <v>1.3581373407075045E-2</v>
      </c>
    </row>
    <row r="3350" spans="1:6" x14ac:dyDescent="0.3">
      <c r="A3350" s="26">
        <v>39373</v>
      </c>
      <c r="B3350" s="27">
        <v>8055.15</v>
      </c>
      <c r="C3350" s="27">
        <v>8192.4500000000007</v>
      </c>
      <c r="D3350" s="27">
        <v>7519.7</v>
      </c>
      <c r="E3350">
        <f t="shared" si="104"/>
        <v>137.30000000000109</v>
      </c>
      <c r="F3350" s="15">
        <f t="shared" si="105"/>
        <v>1.7583363790102353E-2</v>
      </c>
    </row>
    <row r="3351" spans="1:6" x14ac:dyDescent="0.3">
      <c r="A3351" s="19">
        <v>39372</v>
      </c>
      <c r="B3351" s="20">
        <v>8071.55</v>
      </c>
      <c r="C3351" s="20">
        <v>8218.1</v>
      </c>
      <c r="D3351" s="20">
        <v>7641.5</v>
      </c>
      <c r="E3351">
        <f t="shared" si="104"/>
        <v>146.55000000000018</v>
      </c>
      <c r="F3351" s="15">
        <f t="shared" si="105"/>
        <v>1.6552252015212775E-2</v>
      </c>
    </row>
    <row r="3352" spans="1:6" x14ac:dyDescent="0.3">
      <c r="A3352" s="26">
        <v>39371</v>
      </c>
      <c r="B3352" s="27">
        <v>8361.4</v>
      </c>
      <c r="C3352" s="27">
        <v>8491.65</v>
      </c>
      <c r="D3352" s="27">
        <v>8240.2999999999993</v>
      </c>
      <c r="E3352">
        <f t="shared" si="104"/>
        <v>130.25</v>
      </c>
      <c r="F3352" s="15">
        <f t="shared" si="105"/>
        <v>2.9767473987604483E-2</v>
      </c>
    </row>
    <row r="3353" spans="1:6" x14ac:dyDescent="0.3">
      <c r="A3353" s="19">
        <v>39370</v>
      </c>
      <c r="B3353" s="20">
        <v>7962.55</v>
      </c>
      <c r="C3353" s="20">
        <v>8306.35</v>
      </c>
      <c r="D3353" s="20">
        <v>7962.55</v>
      </c>
      <c r="E3353">
        <f t="shared" si="104"/>
        <v>343.80000000000018</v>
      </c>
      <c r="F3353" s="15">
        <f t="shared" si="105"/>
        <v>2.3614191372248673E-2</v>
      </c>
    </row>
    <row r="3354" spans="1:6" x14ac:dyDescent="0.3">
      <c r="A3354" s="26">
        <v>39367</v>
      </c>
      <c r="B3354" s="27">
        <v>8093.65</v>
      </c>
      <c r="C3354" s="27">
        <v>8132.1</v>
      </c>
      <c r="D3354" s="27">
        <v>7889.8</v>
      </c>
      <c r="E3354">
        <f t="shared" si="104"/>
        <v>38.450000000000728</v>
      </c>
      <c r="F3354" s="15">
        <f t="shared" si="105"/>
        <v>1.0050532013955312E-2</v>
      </c>
    </row>
    <row r="3355" spans="1:6" x14ac:dyDescent="0.3">
      <c r="A3355" s="19">
        <v>39366</v>
      </c>
      <c r="B3355" s="20">
        <v>8054.3</v>
      </c>
      <c r="C3355" s="20">
        <v>8177.75</v>
      </c>
      <c r="D3355" s="20">
        <v>8005.5</v>
      </c>
      <c r="E3355">
        <f t="shared" si="104"/>
        <v>123.44999999999982</v>
      </c>
      <c r="F3355" s="15">
        <f t="shared" si="105"/>
        <v>1.5315960380119738E-2</v>
      </c>
    </row>
    <row r="3356" spans="1:6" x14ac:dyDescent="0.3">
      <c r="A3356" s="26">
        <v>39365</v>
      </c>
      <c r="B3356" s="27">
        <v>7960.65</v>
      </c>
      <c r="C3356" s="27">
        <v>8081.05</v>
      </c>
      <c r="D3356" s="27">
        <v>7907.35</v>
      </c>
      <c r="E3356">
        <f t="shared" si="104"/>
        <v>120.40000000000055</v>
      </c>
      <c r="F3356" s="15">
        <f t="shared" si="105"/>
        <v>3.0072286931630859E-2</v>
      </c>
    </row>
    <row r="3357" spans="1:6" x14ac:dyDescent="0.3">
      <c r="A3357" s="19">
        <v>39364</v>
      </c>
      <c r="B3357" s="20">
        <v>7580.9</v>
      </c>
      <c r="C3357" s="20">
        <v>7916.45</v>
      </c>
      <c r="D3357" s="20">
        <v>7535.05</v>
      </c>
      <c r="E3357">
        <f t="shared" si="104"/>
        <v>335.55000000000018</v>
      </c>
      <c r="F3357" s="15">
        <f t="shared" si="105"/>
        <v>2.6603974201435118E-2</v>
      </c>
    </row>
    <row r="3358" spans="1:6" x14ac:dyDescent="0.3">
      <c r="A3358" s="26">
        <v>39363</v>
      </c>
      <c r="B3358" s="27">
        <v>7853.15</v>
      </c>
      <c r="C3358" s="27">
        <v>7935.45</v>
      </c>
      <c r="D3358" s="27">
        <v>7516.45</v>
      </c>
      <c r="E3358">
        <f t="shared" si="104"/>
        <v>82.300000000000182</v>
      </c>
      <c r="F3358" s="15">
        <f t="shared" si="105"/>
        <v>6.889065824013137E-3</v>
      </c>
    </row>
    <row r="3359" spans="1:6" x14ac:dyDescent="0.3">
      <c r="A3359" s="19">
        <v>39360</v>
      </c>
      <c r="B3359" s="20">
        <v>8038.1</v>
      </c>
      <c r="C3359" s="20">
        <v>8066.55</v>
      </c>
      <c r="D3359" s="20">
        <v>7789.7</v>
      </c>
      <c r="E3359">
        <f t="shared" si="104"/>
        <v>28.449999999999818</v>
      </c>
      <c r="F3359" s="15">
        <f t="shared" si="105"/>
        <v>1.9701112169534384E-3</v>
      </c>
    </row>
    <row r="3360" spans="1:6" x14ac:dyDescent="0.3">
      <c r="A3360" s="26">
        <v>39359</v>
      </c>
      <c r="B3360" s="27">
        <v>8083.3</v>
      </c>
      <c r="C3360" s="27">
        <v>8086.7</v>
      </c>
      <c r="D3360" s="27">
        <v>7828.65</v>
      </c>
      <c r="E3360">
        <f t="shared" si="104"/>
        <v>3.3999999999996362</v>
      </c>
      <c r="F3360" s="15">
        <f t="shared" si="105"/>
        <v>1.3038929985802805E-2</v>
      </c>
    </row>
    <row r="3361" spans="1:6" x14ac:dyDescent="0.3">
      <c r="A3361" s="19">
        <v>39358</v>
      </c>
      <c r="B3361" s="20">
        <v>8029.8</v>
      </c>
      <c r="C3361" s="20">
        <v>8235.7999999999993</v>
      </c>
      <c r="D3361" s="20">
        <v>7820.25</v>
      </c>
      <c r="E3361">
        <f t="shared" si="104"/>
        <v>205.99999999999909</v>
      </c>
      <c r="F3361" s="15">
        <f t="shared" si="105"/>
        <v>1.7643643356163009E-2</v>
      </c>
    </row>
    <row r="3362" spans="1:6" x14ac:dyDescent="0.3">
      <c r="A3362" s="26">
        <v>39356</v>
      </c>
      <c r="B3362" s="27">
        <v>8008.55</v>
      </c>
      <c r="C3362" s="27">
        <v>8085.15</v>
      </c>
      <c r="D3362" s="27">
        <v>7913.3</v>
      </c>
      <c r="E3362">
        <f t="shared" si="104"/>
        <v>76.599999999999454</v>
      </c>
      <c r="F3362" s="15">
        <f t="shared" si="105"/>
        <v>2.0489267374732868E-2</v>
      </c>
    </row>
    <row r="3363" spans="1:6" x14ac:dyDescent="0.3">
      <c r="A3363" s="19">
        <v>39353</v>
      </c>
      <c r="B3363" s="20">
        <v>7838.25</v>
      </c>
      <c r="C3363" s="20">
        <v>8082.85</v>
      </c>
      <c r="D3363" s="20">
        <v>7836.05</v>
      </c>
      <c r="E3363">
        <f t="shared" si="104"/>
        <v>244.60000000000036</v>
      </c>
      <c r="F3363" s="15">
        <f t="shared" si="105"/>
        <v>1.9639184834487587E-2</v>
      </c>
    </row>
    <row r="3364" spans="1:6" x14ac:dyDescent="0.3">
      <c r="A3364" s="26">
        <v>39352</v>
      </c>
      <c r="B3364" s="27">
        <v>7804.55</v>
      </c>
      <c r="C3364" s="27">
        <v>7866.5</v>
      </c>
      <c r="D3364" s="27">
        <v>7747.1</v>
      </c>
      <c r="E3364">
        <f t="shared" si="104"/>
        <v>61.949999999999818</v>
      </c>
      <c r="F3364" s="15">
        <f t="shared" si="105"/>
        <v>1.5999529233304114E-2</v>
      </c>
    </row>
    <row r="3365" spans="1:6" x14ac:dyDescent="0.3">
      <c r="A3365" s="19">
        <v>39351</v>
      </c>
      <c r="B3365" s="20">
        <v>7647.1</v>
      </c>
      <c r="C3365" s="20">
        <v>7829.85</v>
      </c>
      <c r="D3365" s="20">
        <v>7591.8</v>
      </c>
      <c r="E3365">
        <f t="shared" si="104"/>
        <v>182.75</v>
      </c>
      <c r="F3365" s="15">
        <f t="shared" si="105"/>
        <v>1.4265195534373571E-2</v>
      </c>
    </row>
    <row r="3366" spans="1:6" x14ac:dyDescent="0.3">
      <c r="A3366" s="26">
        <v>39350</v>
      </c>
      <c r="B3366" s="27">
        <v>7658.5</v>
      </c>
      <c r="C3366" s="27">
        <v>7694.25</v>
      </c>
      <c r="D3366" s="27">
        <v>7490.2</v>
      </c>
      <c r="E3366">
        <f t="shared" si="104"/>
        <v>35.75</v>
      </c>
      <c r="F3366" s="15">
        <f t="shared" si="105"/>
        <v>1.2136697540721851E-2</v>
      </c>
    </row>
    <row r="3367" spans="1:6" x14ac:dyDescent="0.3">
      <c r="A3367" s="19">
        <v>39349</v>
      </c>
      <c r="B3367" s="20">
        <v>7514.4</v>
      </c>
      <c r="C3367" s="20">
        <v>7661.05</v>
      </c>
      <c r="D3367" s="20">
        <v>7514.4</v>
      </c>
      <c r="E3367">
        <f t="shared" si="104"/>
        <v>146.65000000000055</v>
      </c>
      <c r="F3367" s="15">
        <f t="shared" si="105"/>
        <v>1.8615399211200461E-2</v>
      </c>
    </row>
    <row r="3368" spans="1:6" x14ac:dyDescent="0.3">
      <c r="A3368" s="26">
        <v>39346</v>
      </c>
      <c r="B3368" s="27">
        <v>7378.3</v>
      </c>
      <c r="C3368" s="27">
        <v>7506.35</v>
      </c>
      <c r="D3368" s="27">
        <v>7367.15</v>
      </c>
      <c r="E3368">
        <f t="shared" si="104"/>
        <v>128.05000000000018</v>
      </c>
      <c r="F3368" s="15">
        <f t="shared" si="105"/>
        <v>1.2559166503487533E-2</v>
      </c>
    </row>
    <row r="3369" spans="1:6" x14ac:dyDescent="0.3">
      <c r="A3369" s="19">
        <v>39345</v>
      </c>
      <c r="B3369" s="20">
        <v>7404.95</v>
      </c>
      <c r="C3369" s="20">
        <v>7462.9</v>
      </c>
      <c r="D3369" s="20">
        <v>7343.6</v>
      </c>
      <c r="E3369">
        <f t="shared" si="104"/>
        <v>57.949999999999818</v>
      </c>
      <c r="F3369" s="15">
        <f t="shared" si="105"/>
        <v>2.5755871185487285E-2</v>
      </c>
    </row>
    <row r="3370" spans="1:6" x14ac:dyDescent="0.3">
      <c r="A3370" s="26">
        <v>39344</v>
      </c>
      <c r="B3370" s="27">
        <v>7111</v>
      </c>
      <c r="C3370" s="27">
        <v>7419.35</v>
      </c>
      <c r="D3370" s="27">
        <v>7111</v>
      </c>
      <c r="E3370">
        <f t="shared" si="104"/>
        <v>308.35000000000036</v>
      </c>
      <c r="F3370" s="15">
        <f t="shared" si="105"/>
        <v>3.3675761975972239E-2</v>
      </c>
    </row>
    <row r="3371" spans="1:6" x14ac:dyDescent="0.3">
      <c r="A3371" s="19">
        <v>39343</v>
      </c>
      <c r="B3371" s="20">
        <v>6921.15</v>
      </c>
      <c r="C3371" s="20">
        <v>7078.95</v>
      </c>
      <c r="D3371" s="20">
        <v>6883.6</v>
      </c>
      <c r="E3371">
        <f t="shared" si="104"/>
        <v>157.80000000000018</v>
      </c>
      <c r="F3371" s="15">
        <f t="shared" si="105"/>
        <v>1.7178892432589157E-2</v>
      </c>
    </row>
    <row r="3372" spans="1:6" x14ac:dyDescent="0.3">
      <c r="A3372" s="26">
        <v>39342</v>
      </c>
      <c r="B3372" s="27">
        <v>6898</v>
      </c>
      <c r="C3372" s="27">
        <v>6977.2</v>
      </c>
      <c r="D3372" s="27">
        <v>6843</v>
      </c>
      <c r="E3372">
        <f t="shared" si="104"/>
        <v>79.199999999999818</v>
      </c>
      <c r="F3372" s="15">
        <f t="shared" si="105"/>
        <v>1.4419683371987483E-2</v>
      </c>
    </row>
    <row r="3373" spans="1:6" x14ac:dyDescent="0.3">
      <c r="A3373" s="19">
        <v>39339</v>
      </c>
      <c r="B3373" s="20">
        <v>6941.9</v>
      </c>
      <c r="C3373" s="20">
        <v>7062.9</v>
      </c>
      <c r="D3373" s="20">
        <v>6898.7</v>
      </c>
      <c r="E3373">
        <f t="shared" si="104"/>
        <v>121</v>
      </c>
      <c r="F3373" s="15">
        <f t="shared" si="105"/>
        <v>1.7951040608015553E-2</v>
      </c>
    </row>
    <row r="3374" spans="1:6" x14ac:dyDescent="0.3">
      <c r="A3374" s="26">
        <v>39338</v>
      </c>
      <c r="B3374" s="27">
        <v>6789.3</v>
      </c>
      <c r="C3374" s="27">
        <v>6912.05</v>
      </c>
      <c r="D3374" s="27">
        <v>6789.3</v>
      </c>
      <c r="E3374">
        <f t="shared" si="104"/>
        <v>122.75</v>
      </c>
      <c r="F3374" s="15">
        <f t="shared" si="105"/>
        <v>1.1791676721584802E-2</v>
      </c>
    </row>
    <row r="3375" spans="1:6" x14ac:dyDescent="0.3">
      <c r="A3375" s="19">
        <v>39337</v>
      </c>
      <c r="B3375" s="20">
        <v>6837.45</v>
      </c>
      <c r="C3375" s="20">
        <v>6875.95</v>
      </c>
      <c r="D3375" s="20">
        <v>6773.65</v>
      </c>
      <c r="E3375">
        <f t="shared" si="104"/>
        <v>38.5</v>
      </c>
      <c r="F3375" s="15">
        <f t="shared" si="105"/>
        <v>3.6722365876448236E-3</v>
      </c>
    </row>
    <row r="3376" spans="1:6" x14ac:dyDescent="0.3">
      <c r="A3376" s="26">
        <v>39336</v>
      </c>
      <c r="B3376" s="27">
        <v>6903.15</v>
      </c>
      <c r="C3376" s="27">
        <v>6915.35</v>
      </c>
      <c r="D3376" s="27">
        <v>6805</v>
      </c>
      <c r="E3376">
        <f t="shared" si="104"/>
        <v>12.200000000000728</v>
      </c>
      <c r="F3376" s="15">
        <f t="shared" si="105"/>
        <v>7.9224768513403831E-3</v>
      </c>
    </row>
    <row r="3377" spans="1:6" x14ac:dyDescent="0.3">
      <c r="A3377" s="19">
        <v>39335</v>
      </c>
      <c r="B3377" s="20">
        <v>6787.65</v>
      </c>
      <c r="C3377" s="20">
        <v>6883</v>
      </c>
      <c r="D3377" s="20">
        <v>6740.7</v>
      </c>
      <c r="E3377">
        <f t="shared" si="104"/>
        <v>95.350000000000364</v>
      </c>
      <c r="F3377" s="15">
        <f t="shared" si="105"/>
        <v>1.3015541162882579E-2</v>
      </c>
    </row>
    <row r="3378" spans="1:6" x14ac:dyDescent="0.3">
      <c r="A3378" s="26">
        <v>39332</v>
      </c>
      <c r="B3378" s="27">
        <v>6839.9</v>
      </c>
      <c r="C3378" s="27">
        <v>6922.6</v>
      </c>
      <c r="D3378" s="27">
        <v>6820.65</v>
      </c>
      <c r="E3378">
        <f t="shared" si="104"/>
        <v>82.700000000000728</v>
      </c>
      <c r="F3378" s="15">
        <f t="shared" si="105"/>
        <v>1.8016341960737717E-2</v>
      </c>
    </row>
    <row r="3379" spans="1:6" x14ac:dyDescent="0.3">
      <c r="A3379" s="19">
        <v>39331</v>
      </c>
      <c r="B3379" s="20">
        <v>6718.9</v>
      </c>
      <c r="C3379" s="20">
        <v>6878.3</v>
      </c>
      <c r="D3379" s="20">
        <v>6673.75</v>
      </c>
      <c r="E3379">
        <f t="shared" si="104"/>
        <v>159.40000000000055</v>
      </c>
      <c r="F3379" s="15">
        <f t="shared" si="105"/>
        <v>1.6607708747881228E-2</v>
      </c>
    </row>
    <row r="3380" spans="1:6" x14ac:dyDescent="0.3">
      <c r="A3380" s="26">
        <v>39330</v>
      </c>
      <c r="B3380" s="27">
        <v>6784.5</v>
      </c>
      <c r="C3380" s="27">
        <v>6850.45</v>
      </c>
      <c r="D3380" s="27">
        <v>6754.4</v>
      </c>
      <c r="E3380">
        <f t="shared" si="104"/>
        <v>65.949999999999818</v>
      </c>
      <c r="F3380" s="15">
        <f t="shared" si="105"/>
        <v>5.6222408697873096E-3</v>
      </c>
    </row>
    <row r="3381" spans="1:6" x14ac:dyDescent="0.3">
      <c r="A3381" s="19">
        <v>39329</v>
      </c>
      <c r="B3381" s="20">
        <v>6852.25</v>
      </c>
      <c r="C3381" s="20">
        <v>6863.35</v>
      </c>
      <c r="D3381" s="20">
        <v>6759.1</v>
      </c>
      <c r="E3381">
        <f t="shared" si="104"/>
        <v>11.100000000000364</v>
      </c>
      <c r="F3381" s="15">
        <f t="shared" si="105"/>
        <v>6.4468313321216948E-3</v>
      </c>
    </row>
    <row r="3382" spans="1:6" x14ac:dyDescent="0.3">
      <c r="A3382" s="26">
        <v>39328</v>
      </c>
      <c r="B3382" s="27">
        <v>6712.6</v>
      </c>
      <c r="C3382" s="27">
        <v>6788.05</v>
      </c>
      <c r="D3382" s="27">
        <v>6707.45</v>
      </c>
      <c r="E3382">
        <f t="shared" si="104"/>
        <v>75.449999999999818</v>
      </c>
      <c r="F3382" s="15">
        <f t="shared" si="105"/>
        <v>1.5781437535133093E-2</v>
      </c>
    </row>
    <row r="3383" spans="1:6" x14ac:dyDescent="0.3">
      <c r="A3383" s="19">
        <v>39325</v>
      </c>
      <c r="B3383" s="20">
        <v>6582.1</v>
      </c>
      <c r="C3383" s="20">
        <v>6714.4</v>
      </c>
      <c r="D3383" s="20">
        <v>6568.2</v>
      </c>
      <c r="E3383">
        <f t="shared" si="104"/>
        <v>132.29999999999927</v>
      </c>
      <c r="F3383" s="15">
        <f t="shared" si="105"/>
        <v>1.2182058528580505E-2</v>
      </c>
    </row>
    <row r="3384" spans="1:6" x14ac:dyDescent="0.3">
      <c r="A3384" s="26">
        <v>39324</v>
      </c>
      <c r="B3384" s="27">
        <v>6581.4</v>
      </c>
      <c r="C3384" s="27">
        <v>6609.45</v>
      </c>
      <c r="D3384" s="27">
        <v>6532.9</v>
      </c>
      <c r="E3384">
        <f t="shared" si="104"/>
        <v>28.050000000000182</v>
      </c>
      <c r="F3384" s="15">
        <f t="shared" si="105"/>
        <v>1.2056510749836193E-2</v>
      </c>
    </row>
    <row r="3385" spans="1:6" x14ac:dyDescent="0.3">
      <c r="A3385" s="19">
        <v>39323</v>
      </c>
      <c r="B3385" s="20">
        <v>6409.4</v>
      </c>
      <c r="C3385" s="20">
        <v>6535.9</v>
      </c>
      <c r="D3385" s="20">
        <v>6326.5</v>
      </c>
      <c r="E3385">
        <f t="shared" si="104"/>
        <v>126.5</v>
      </c>
      <c r="F3385" s="15">
        <f t="shared" si="105"/>
        <v>1.3766536844708252E-2</v>
      </c>
    </row>
    <row r="3386" spans="1:6" x14ac:dyDescent="0.3">
      <c r="A3386" s="26">
        <v>39322</v>
      </c>
      <c r="B3386" s="27">
        <v>6470.4</v>
      </c>
      <c r="C3386" s="27">
        <v>6522.05</v>
      </c>
      <c r="D3386" s="27">
        <v>6425.35</v>
      </c>
      <c r="E3386">
        <f t="shared" si="104"/>
        <v>51.650000000000546</v>
      </c>
      <c r="F3386" s="15">
        <f t="shared" si="105"/>
        <v>2.113562156566063E-2</v>
      </c>
    </row>
    <row r="3387" spans="1:6" x14ac:dyDescent="0.3">
      <c r="A3387" s="19">
        <v>39321</v>
      </c>
      <c r="B3387" s="20">
        <v>6278.5</v>
      </c>
      <c r="C3387" s="20">
        <v>6492.25</v>
      </c>
      <c r="D3387" s="20">
        <v>6278.5</v>
      </c>
      <c r="E3387">
        <f t="shared" si="104"/>
        <v>213.75</v>
      </c>
      <c r="F3387" s="15">
        <f t="shared" si="105"/>
        <v>2.2969235664113109E-2</v>
      </c>
    </row>
    <row r="3388" spans="1:6" x14ac:dyDescent="0.3">
      <c r="A3388" s="26">
        <v>39318</v>
      </c>
      <c r="B3388" s="27">
        <v>6128.85</v>
      </c>
      <c r="C3388" s="27">
        <v>6196.65</v>
      </c>
      <c r="D3388" s="27">
        <v>6071.45</v>
      </c>
      <c r="E3388">
        <f t="shared" si="104"/>
        <v>67.799999999999272</v>
      </c>
      <c r="F3388" s="15">
        <f t="shared" si="105"/>
        <v>1.2810445073729394E-2</v>
      </c>
    </row>
    <row r="3389" spans="1:6" x14ac:dyDescent="0.3">
      <c r="A3389" s="19">
        <v>39317</v>
      </c>
      <c r="B3389" s="20">
        <v>6303.45</v>
      </c>
      <c r="C3389" s="20">
        <v>6397.15</v>
      </c>
      <c r="D3389" s="20">
        <v>6061.55</v>
      </c>
      <c r="E3389">
        <f t="shared" si="104"/>
        <v>93.699999999999818</v>
      </c>
      <c r="F3389" s="15">
        <f t="shared" si="105"/>
        <v>1.3127963603742195E-2</v>
      </c>
    </row>
    <row r="3390" spans="1:6" x14ac:dyDescent="0.3">
      <c r="A3390" s="26">
        <v>39316</v>
      </c>
      <c r="B3390" s="27">
        <v>6242.4</v>
      </c>
      <c r="C3390" s="27">
        <v>6312.6</v>
      </c>
      <c r="D3390" s="27">
        <v>6058.35</v>
      </c>
      <c r="E3390">
        <f t="shared" si="104"/>
        <v>70.200000000000728</v>
      </c>
      <c r="F3390" s="15">
        <f t="shared" si="105"/>
        <v>7.7764511034934891E-3</v>
      </c>
    </row>
    <row r="3391" spans="1:6" x14ac:dyDescent="0.3">
      <c r="A3391" s="19">
        <v>39315</v>
      </c>
      <c r="B3391" s="20">
        <v>6490.75</v>
      </c>
      <c r="C3391" s="20">
        <v>6521.5</v>
      </c>
      <c r="D3391" s="20">
        <v>6173.7</v>
      </c>
      <c r="E3391">
        <f t="shared" si="104"/>
        <v>30.75</v>
      </c>
      <c r="F3391" s="15">
        <f t="shared" si="105"/>
        <v>1.8897303418500971E-2</v>
      </c>
    </row>
    <row r="3392" spans="1:6" x14ac:dyDescent="0.3">
      <c r="A3392" s="26">
        <v>39314</v>
      </c>
      <c r="B3392" s="27">
        <v>6358.05</v>
      </c>
      <c r="C3392" s="27">
        <v>6567.6</v>
      </c>
      <c r="D3392" s="27">
        <v>6358.05</v>
      </c>
      <c r="E3392">
        <f t="shared" si="104"/>
        <v>209.55000000000018</v>
      </c>
      <c r="F3392" s="15">
        <f t="shared" si="105"/>
        <v>2.4809920780400736E-2</v>
      </c>
    </row>
    <row r="3393" spans="1:6" x14ac:dyDescent="0.3">
      <c r="A3393" s="19">
        <v>39311</v>
      </c>
      <c r="B3393" s="20">
        <v>6273.7</v>
      </c>
      <c r="C3393" s="20">
        <v>6375.45</v>
      </c>
      <c r="D3393" s="20">
        <v>6083.85</v>
      </c>
      <c r="E3393">
        <f t="shared" si="104"/>
        <v>101.75</v>
      </c>
      <c r="F3393" s="15">
        <f t="shared" si="105"/>
        <v>1.1992348440259004E-2</v>
      </c>
    </row>
    <row r="3394" spans="1:6" x14ac:dyDescent="0.3">
      <c r="A3394" s="26">
        <v>39310</v>
      </c>
      <c r="B3394" s="27">
        <v>6456.2</v>
      </c>
      <c r="C3394" s="27">
        <v>6509.3</v>
      </c>
      <c r="D3394" s="27">
        <v>6293.65</v>
      </c>
      <c r="E3394">
        <f t="shared" ref="E3394:E3457" si="106">C3394-B3394</f>
        <v>53.100000000000364</v>
      </c>
      <c r="F3394" s="15">
        <f t="shared" si="105"/>
        <v>3.9418301672494317E-3</v>
      </c>
    </row>
    <row r="3395" spans="1:6" x14ac:dyDescent="0.3">
      <c r="A3395" s="19">
        <v>39308</v>
      </c>
      <c r="B3395" s="20">
        <v>6735.45</v>
      </c>
      <c r="C3395" s="20">
        <v>6735.45</v>
      </c>
      <c r="D3395" s="20">
        <v>6668.9</v>
      </c>
      <c r="E3395">
        <f t="shared" si="106"/>
        <v>0</v>
      </c>
      <c r="F3395" s="15">
        <f t="shared" ref="F3395:F3458" si="107">((SUM(E3395:E3396)/2)/B3396)</f>
        <v>6.1651354074252285E-3</v>
      </c>
    </row>
    <row r="3396" spans="1:6" x14ac:dyDescent="0.3">
      <c r="A3396" s="26">
        <v>39307</v>
      </c>
      <c r="B3396" s="27">
        <v>6650.3</v>
      </c>
      <c r="C3396" s="27">
        <v>6732.3</v>
      </c>
      <c r="D3396" s="27">
        <v>6622.8</v>
      </c>
      <c r="E3396">
        <f t="shared" si="106"/>
        <v>82</v>
      </c>
      <c r="F3396" s="15">
        <f t="shared" si="107"/>
        <v>6.1512610085067438E-3</v>
      </c>
    </row>
    <row r="3397" spans="1:6" x14ac:dyDescent="0.3">
      <c r="A3397" s="19">
        <v>39304</v>
      </c>
      <c r="B3397" s="20">
        <v>6665.3</v>
      </c>
      <c r="C3397" s="20">
        <v>6665.3</v>
      </c>
      <c r="D3397" s="20">
        <v>6542.4</v>
      </c>
      <c r="E3397">
        <f t="shared" si="106"/>
        <v>0</v>
      </c>
      <c r="F3397" s="15">
        <f t="shared" si="107"/>
        <v>7.7876169392273216E-3</v>
      </c>
    </row>
    <row r="3398" spans="1:6" x14ac:dyDescent="0.3">
      <c r="A3398" s="26">
        <v>39303</v>
      </c>
      <c r="B3398" s="27">
        <v>7001.5</v>
      </c>
      <c r="C3398" s="27">
        <v>7110.55</v>
      </c>
      <c r="D3398" s="27">
        <v>6805.6</v>
      </c>
      <c r="E3398">
        <f t="shared" si="106"/>
        <v>109.05000000000018</v>
      </c>
      <c r="F3398" s="15">
        <f t="shared" si="107"/>
        <v>1.8817930319642049E-2</v>
      </c>
    </row>
    <row r="3399" spans="1:6" x14ac:dyDescent="0.3">
      <c r="A3399" s="19">
        <v>39302</v>
      </c>
      <c r="B3399" s="20">
        <v>6849.85</v>
      </c>
      <c r="C3399" s="20">
        <v>6998.6</v>
      </c>
      <c r="D3399" s="20">
        <v>6849.85</v>
      </c>
      <c r="E3399">
        <f t="shared" si="106"/>
        <v>148.75</v>
      </c>
      <c r="F3399" s="15">
        <f t="shared" si="107"/>
        <v>1.8746257321045161E-2</v>
      </c>
    </row>
    <row r="3400" spans="1:6" x14ac:dyDescent="0.3">
      <c r="A3400" s="26">
        <v>39301</v>
      </c>
      <c r="B3400" s="27">
        <v>6846.7</v>
      </c>
      <c r="C3400" s="27">
        <v>6954.65</v>
      </c>
      <c r="D3400" s="27">
        <v>6796.9</v>
      </c>
      <c r="E3400">
        <f t="shared" si="106"/>
        <v>107.94999999999982</v>
      </c>
      <c r="F3400" s="15">
        <f t="shared" si="107"/>
        <v>9.8762990793839385E-3</v>
      </c>
    </row>
    <row r="3401" spans="1:6" x14ac:dyDescent="0.3">
      <c r="A3401" s="19">
        <v>39300</v>
      </c>
      <c r="B3401" s="20">
        <v>6826.95</v>
      </c>
      <c r="C3401" s="20">
        <v>6853.85</v>
      </c>
      <c r="D3401" s="20">
        <v>6627.6</v>
      </c>
      <c r="E3401">
        <f t="shared" si="106"/>
        <v>26.900000000000546</v>
      </c>
      <c r="F3401" s="15">
        <f t="shared" si="107"/>
        <v>9.356166397177729E-3</v>
      </c>
    </row>
    <row r="3402" spans="1:6" x14ac:dyDescent="0.3">
      <c r="A3402" s="26">
        <v>39297</v>
      </c>
      <c r="B3402" s="27">
        <v>6803</v>
      </c>
      <c r="C3402" s="27">
        <v>6903.4</v>
      </c>
      <c r="D3402" s="27">
        <v>6797.3</v>
      </c>
      <c r="E3402">
        <f t="shared" si="106"/>
        <v>100.39999999999964</v>
      </c>
      <c r="F3402" s="15">
        <f t="shared" si="107"/>
        <v>2.1792077938725736E-2</v>
      </c>
    </row>
    <row r="3403" spans="1:6" x14ac:dyDescent="0.3">
      <c r="A3403" s="19">
        <v>39296</v>
      </c>
      <c r="B3403" s="20">
        <v>6630.85</v>
      </c>
      <c r="C3403" s="20">
        <v>6819.45</v>
      </c>
      <c r="D3403" s="20">
        <v>6612.05</v>
      </c>
      <c r="E3403">
        <f t="shared" si="106"/>
        <v>188.59999999999945</v>
      </c>
      <c r="F3403" s="15">
        <f t="shared" si="107"/>
        <v>1.3659045315295049E-2</v>
      </c>
    </row>
    <row r="3404" spans="1:6" x14ac:dyDescent="0.3">
      <c r="A3404" s="26">
        <v>39295</v>
      </c>
      <c r="B3404" s="27">
        <v>6903.85</v>
      </c>
      <c r="C3404" s="27">
        <v>6903.85</v>
      </c>
      <c r="D3404" s="27">
        <v>6609.75</v>
      </c>
      <c r="E3404">
        <f t="shared" si="106"/>
        <v>0</v>
      </c>
      <c r="F3404" s="15">
        <f t="shared" si="107"/>
        <v>5.8128523768592585E-3</v>
      </c>
    </row>
    <row r="3405" spans="1:6" x14ac:dyDescent="0.3">
      <c r="A3405" s="19">
        <v>39294</v>
      </c>
      <c r="B3405" s="20">
        <v>6864.1</v>
      </c>
      <c r="C3405" s="20">
        <v>6943.9</v>
      </c>
      <c r="D3405" s="20">
        <v>6712.85</v>
      </c>
      <c r="E3405">
        <f t="shared" si="106"/>
        <v>79.799999999999272</v>
      </c>
      <c r="F3405" s="15">
        <f t="shared" si="107"/>
        <v>2.1578509202271522E-2</v>
      </c>
    </row>
    <row r="3406" spans="1:6" x14ac:dyDescent="0.3">
      <c r="A3406" s="26">
        <v>39293</v>
      </c>
      <c r="B3406" s="27">
        <v>6726.6</v>
      </c>
      <c r="C3406" s="27">
        <v>6937.1</v>
      </c>
      <c r="D3406" s="27">
        <v>6650.7</v>
      </c>
      <c r="E3406">
        <f t="shared" si="106"/>
        <v>210.5</v>
      </c>
      <c r="F3406" s="15">
        <f t="shared" si="107"/>
        <v>1.5332396151240794E-2</v>
      </c>
    </row>
    <row r="3407" spans="1:6" x14ac:dyDescent="0.3">
      <c r="A3407" s="19">
        <v>39290</v>
      </c>
      <c r="B3407" s="20">
        <v>6864.55</v>
      </c>
      <c r="C3407" s="20">
        <v>6864.55</v>
      </c>
      <c r="D3407" s="20">
        <v>6608.1</v>
      </c>
      <c r="E3407">
        <f t="shared" si="106"/>
        <v>0</v>
      </c>
      <c r="F3407" s="15">
        <f t="shared" si="107"/>
        <v>5.7296189269599436E-4</v>
      </c>
    </row>
    <row r="3408" spans="1:6" x14ac:dyDescent="0.3">
      <c r="A3408" s="26">
        <v>39289</v>
      </c>
      <c r="B3408" s="27">
        <v>7024.9</v>
      </c>
      <c r="C3408" s="27">
        <v>7032.95</v>
      </c>
      <c r="D3408" s="27">
        <v>6904.7</v>
      </c>
      <c r="E3408">
        <f t="shared" si="106"/>
        <v>8.0500000000001819</v>
      </c>
      <c r="F3408" s="15">
        <f t="shared" si="107"/>
        <v>1.0798218470972265E-3</v>
      </c>
    </row>
    <row r="3409" spans="1:6" x14ac:dyDescent="0.3">
      <c r="A3409" s="19">
        <v>39288</v>
      </c>
      <c r="B3409" s="20">
        <v>7061.35</v>
      </c>
      <c r="C3409" s="20">
        <v>7068.55</v>
      </c>
      <c r="D3409" s="20">
        <v>6959.25</v>
      </c>
      <c r="E3409">
        <f t="shared" si="106"/>
        <v>7.1999999999998181</v>
      </c>
      <c r="F3409" s="15">
        <f t="shared" si="107"/>
        <v>4.0184142068566192E-3</v>
      </c>
    </row>
    <row r="3410" spans="1:6" x14ac:dyDescent="0.3">
      <c r="A3410" s="26">
        <v>39287</v>
      </c>
      <c r="B3410" s="27">
        <v>7092.35</v>
      </c>
      <c r="C3410" s="27">
        <v>7142.15</v>
      </c>
      <c r="D3410" s="27">
        <v>7057.65</v>
      </c>
      <c r="E3410">
        <f t="shared" si="106"/>
        <v>49.799999999999272</v>
      </c>
      <c r="F3410" s="15">
        <f t="shared" si="107"/>
        <v>4.5874153554716513E-3</v>
      </c>
    </row>
    <row r="3411" spans="1:6" x14ac:dyDescent="0.3">
      <c r="A3411" s="19">
        <v>39286</v>
      </c>
      <c r="B3411" s="20">
        <v>7073.7</v>
      </c>
      <c r="C3411" s="20">
        <v>7088.8</v>
      </c>
      <c r="D3411" s="20">
        <v>7024.6</v>
      </c>
      <c r="E3411">
        <f t="shared" si="106"/>
        <v>15.100000000000364</v>
      </c>
      <c r="F3411" s="15">
        <f t="shared" si="107"/>
        <v>5.429079155414413E-3</v>
      </c>
    </row>
    <row r="3412" spans="1:6" x14ac:dyDescent="0.3">
      <c r="A3412" s="26">
        <v>39283</v>
      </c>
      <c r="B3412" s="27">
        <v>7146.7</v>
      </c>
      <c r="C3412" s="27">
        <v>7209.2</v>
      </c>
      <c r="D3412" s="27">
        <v>7064.65</v>
      </c>
      <c r="E3412">
        <f t="shared" si="106"/>
        <v>62.5</v>
      </c>
      <c r="F3412" s="15">
        <f t="shared" si="107"/>
        <v>8.525668565955092E-3</v>
      </c>
    </row>
    <row r="3413" spans="1:6" x14ac:dyDescent="0.3">
      <c r="A3413" s="19">
        <v>39282</v>
      </c>
      <c r="B3413" s="20">
        <v>7099.15</v>
      </c>
      <c r="C3413" s="20">
        <v>7157.7</v>
      </c>
      <c r="D3413" s="20">
        <v>7082.1</v>
      </c>
      <c r="E3413">
        <f t="shared" si="106"/>
        <v>58.550000000000182</v>
      </c>
      <c r="F3413" s="15">
        <f t="shared" si="107"/>
        <v>7.2012083563800502E-3</v>
      </c>
    </row>
    <row r="3414" spans="1:6" x14ac:dyDescent="0.3">
      <c r="A3414" s="26">
        <v>39281</v>
      </c>
      <c r="B3414" s="27">
        <v>7050.9</v>
      </c>
      <c r="C3414" s="27">
        <v>7093.9</v>
      </c>
      <c r="D3414" s="27">
        <v>6978</v>
      </c>
      <c r="E3414">
        <f t="shared" si="106"/>
        <v>43</v>
      </c>
      <c r="F3414" s="15">
        <f t="shared" si="107"/>
        <v>9.4242134692288371E-3</v>
      </c>
    </row>
    <row r="3415" spans="1:6" x14ac:dyDescent="0.3">
      <c r="A3415" s="19">
        <v>39280</v>
      </c>
      <c r="B3415" s="20">
        <v>7064.25</v>
      </c>
      <c r="C3415" s="20">
        <v>7154.4</v>
      </c>
      <c r="D3415" s="20">
        <v>7020</v>
      </c>
      <c r="E3415">
        <f t="shared" si="106"/>
        <v>90.149999999999636</v>
      </c>
      <c r="F3415" s="15">
        <f t="shared" si="107"/>
        <v>1.5604755871468284E-2</v>
      </c>
    </row>
    <row r="3416" spans="1:6" x14ac:dyDescent="0.3">
      <c r="A3416" s="26">
        <v>39279</v>
      </c>
      <c r="B3416" s="27">
        <v>6985.05</v>
      </c>
      <c r="C3416" s="27">
        <v>7112.9</v>
      </c>
      <c r="D3416" s="27">
        <v>6938.05</v>
      </c>
      <c r="E3416">
        <f t="shared" si="106"/>
        <v>127.84999999999945</v>
      </c>
      <c r="F3416" s="15">
        <f t="shared" si="107"/>
        <v>1.6258111031002099E-2</v>
      </c>
    </row>
    <row r="3417" spans="1:6" x14ac:dyDescent="0.3">
      <c r="A3417" s="19">
        <v>39276</v>
      </c>
      <c r="B3417" s="20">
        <v>6935</v>
      </c>
      <c r="C3417" s="20">
        <v>7032.65</v>
      </c>
      <c r="D3417" s="20">
        <v>6935</v>
      </c>
      <c r="E3417">
        <f t="shared" si="106"/>
        <v>97.649999999999636</v>
      </c>
      <c r="F3417" s="15">
        <f t="shared" si="107"/>
        <v>1.5934997541121942E-2</v>
      </c>
    </row>
    <row r="3418" spans="1:6" x14ac:dyDescent="0.3">
      <c r="A3418" s="26">
        <v>39275</v>
      </c>
      <c r="B3418" s="27">
        <v>6812.05</v>
      </c>
      <c r="C3418" s="27">
        <v>6931.5</v>
      </c>
      <c r="D3418" s="27">
        <v>6812.05</v>
      </c>
      <c r="E3418">
        <f t="shared" si="106"/>
        <v>119.44999999999982</v>
      </c>
      <c r="F3418" s="15">
        <f t="shared" si="107"/>
        <v>1.3674078991038804E-2</v>
      </c>
    </row>
    <row r="3419" spans="1:6" x14ac:dyDescent="0.3">
      <c r="A3419" s="19">
        <v>39274</v>
      </c>
      <c r="B3419" s="20">
        <v>6779.25</v>
      </c>
      <c r="C3419" s="20">
        <v>6845.2</v>
      </c>
      <c r="D3419" s="20">
        <v>6752.65</v>
      </c>
      <c r="E3419">
        <f t="shared" si="106"/>
        <v>65.949999999999818</v>
      </c>
      <c r="F3419" s="15">
        <f t="shared" si="107"/>
        <v>5.8185089526683748E-3</v>
      </c>
    </row>
    <row r="3420" spans="1:6" x14ac:dyDescent="0.3">
      <c r="A3420" s="26">
        <v>39273</v>
      </c>
      <c r="B3420" s="27">
        <v>6891.8</v>
      </c>
      <c r="C3420" s="27">
        <v>6906.05</v>
      </c>
      <c r="D3420" s="27">
        <v>6798.8</v>
      </c>
      <c r="E3420">
        <f t="shared" si="106"/>
        <v>14.25</v>
      </c>
      <c r="F3420" s="15">
        <f t="shared" si="107"/>
        <v>9.0015100732937885E-3</v>
      </c>
    </row>
    <row r="3421" spans="1:6" x14ac:dyDescent="0.3">
      <c r="A3421" s="19">
        <v>39272</v>
      </c>
      <c r="B3421" s="20">
        <v>6787.75</v>
      </c>
      <c r="C3421" s="20">
        <v>6895.7</v>
      </c>
      <c r="D3421" s="20">
        <v>6752.4</v>
      </c>
      <c r="E3421">
        <f t="shared" si="106"/>
        <v>107.94999999999982</v>
      </c>
      <c r="F3421" s="15">
        <f t="shared" si="107"/>
        <v>1.0439196645332129E-2</v>
      </c>
    </row>
    <row r="3422" spans="1:6" x14ac:dyDescent="0.3">
      <c r="A3422" s="26">
        <v>39269</v>
      </c>
      <c r="B3422" s="27">
        <v>6796.5</v>
      </c>
      <c r="C3422" s="27">
        <v>6830.45</v>
      </c>
      <c r="D3422" s="27">
        <v>6751.35</v>
      </c>
      <c r="E3422">
        <f t="shared" si="106"/>
        <v>33.949999999999818</v>
      </c>
      <c r="F3422" s="15">
        <f t="shared" si="107"/>
        <v>6.6834666374493258E-3</v>
      </c>
    </row>
    <row r="3423" spans="1:6" x14ac:dyDescent="0.3">
      <c r="A3423" s="19">
        <v>39268</v>
      </c>
      <c r="B3423" s="20">
        <v>6845.25</v>
      </c>
      <c r="C3423" s="20">
        <v>6902.8</v>
      </c>
      <c r="D3423" s="20">
        <v>6739.5</v>
      </c>
      <c r="E3423">
        <f t="shared" si="106"/>
        <v>57.550000000000182</v>
      </c>
      <c r="F3423" s="15">
        <f t="shared" si="107"/>
        <v>4.1598299926995297E-3</v>
      </c>
    </row>
    <row r="3424" spans="1:6" x14ac:dyDescent="0.3">
      <c r="A3424" s="26">
        <v>39267</v>
      </c>
      <c r="B3424" s="27">
        <v>6917.35</v>
      </c>
      <c r="C3424" s="27">
        <v>6917.35</v>
      </c>
      <c r="D3424" s="27">
        <v>6777.5</v>
      </c>
      <c r="E3424">
        <f t="shared" si="106"/>
        <v>0</v>
      </c>
      <c r="F3424" s="15">
        <f t="shared" si="107"/>
        <v>1.2124887456936056E-2</v>
      </c>
    </row>
    <row r="3425" spans="1:6" x14ac:dyDescent="0.3">
      <c r="A3425" s="19">
        <v>39266</v>
      </c>
      <c r="B3425" s="20">
        <v>6719.65</v>
      </c>
      <c r="C3425" s="20">
        <v>6882.6</v>
      </c>
      <c r="D3425" s="20">
        <v>6719.65</v>
      </c>
      <c r="E3425">
        <f t="shared" si="106"/>
        <v>162.95000000000073</v>
      </c>
      <c r="F3425" s="15">
        <f t="shared" si="107"/>
        <v>1.3212269794549205E-2</v>
      </c>
    </row>
    <row r="3426" spans="1:6" x14ac:dyDescent="0.3">
      <c r="A3426" s="26">
        <v>39265</v>
      </c>
      <c r="B3426" s="27">
        <v>6811.85</v>
      </c>
      <c r="C3426" s="27">
        <v>6828.9</v>
      </c>
      <c r="D3426" s="27">
        <v>6696</v>
      </c>
      <c r="E3426">
        <f t="shared" si="106"/>
        <v>17.049999999999272</v>
      </c>
      <c r="F3426" s="15">
        <f t="shared" si="107"/>
        <v>1.8794513826598181E-2</v>
      </c>
    </row>
    <row r="3427" spans="1:6" x14ac:dyDescent="0.3">
      <c r="A3427" s="19">
        <v>39262</v>
      </c>
      <c r="B3427" s="20">
        <v>6521.85</v>
      </c>
      <c r="C3427" s="20">
        <v>6749.95</v>
      </c>
      <c r="D3427" s="20">
        <v>6521.85</v>
      </c>
      <c r="E3427">
        <f t="shared" si="106"/>
        <v>228.09999999999945</v>
      </c>
      <c r="F3427" s="15">
        <f t="shared" si="107"/>
        <v>1.97531148699512E-2</v>
      </c>
    </row>
    <row r="3428" spans="1:6" x14ac:dyDescent="0.3">
      <c r="A3428" s="26">
        <v>39261</v>
      </c>
      <c r="B3428" s="27">
        <v>6509.1</v>
      </c>
      <c r="C3428" s="27">
        <v>6538.15</v>
      </c>
      <c r="D3428" s="27">
        <v>6487.85</v>
      </c>
      <c r="E3428">
        <f t="shared" si="106"/>
        <v>29.049999999999272</v>
      </c>
      <c r="F3428" s="15">
        <f t="shared" si="107"/>
        <v>3.116136450747385E-3</v>
      </c>
    </row>
    <row r="3429" spans="1:6" x14ac:dyDescent="0.3">
      <c r="A3429" s="19">
        <v>39260</v>
      </c>
      <c r="B3429" s="20">
        <v>6522.5</v>
      </c>
      <c r="C3429" s="20">
        <v>6534.1</v>
      </c>
      <c r="D3429" s="20">
        <v>6457.3</v>
      </c>
      <c r="E3429">
        <f t="shared" si="106"/>
        <v>11.600000000000364</v>
      </c>
      <c r="F3429" s="15">
        <f t="shared" si="107"/>
        <v>4.4412827808967157E-3</v>
      </c>
    </row>
    <row r="3430" spans="1:6" x14ac:dyDescent="0.3">
      <c r="A3430" s="26">
        <v>39259</v>
      </c>
      <c r="B3430" s="27">
        <v>6501.5</v>
      </c>
      <c r="C3430" s="27">
        <v>6547.65</v>
      </c>
      <c r="D3430" s="27">
        <v>6490.75</v>
      </c>
      <c r="E3430">
        <f t="shared" si="106"/>
        <v>46.149999999999636</v>
      </c>
      <c r="F3430" s="15">
        <f t="shared" si="107"/>
        <v>4.0540850059932855E-3</v>
      </c>
    </row>
    <row r="3431" spans="1:6" x14ac:dyDescent="0.3">
      <c r="A3431" s="19">
        <v>39258</v>
      </c>
      <c r="B3431" s="20">
        <v>6548.95</v>
      </c>
      <c r="C3431" s="20">
        <v>6555.9</v>
      </c>
      <c r="D3431" s="20">
        <v>6490.35</v>
      </c>
      <c r="E3431">
        <f t="shared" si="106"/>
        <v>6.9499999999998181</v>
      </c>
      <c r="F3431" s="15">
        <f t="shared" si="107"/>
        <v>6.4025182219640958E-3</v>
      </c>
    </row>
    <row r="3432" spans="1:6" x14ac:dyDescent="0.3">
      <c r="A3432" s="26">
        <v>39255</v>
      </c>
      <c r="B3432" s="27">
        <v>6544.3</v>
      </c>
      <c r="C3432" s="27">
        <v>6621.15</v>
      </c>
      <c r="D3432" s="27">
        <v>6521.95</v>
      </c>
      <c r="E3432">
        <f t="shared" si="106"/>
        <v>76.849999999999454</v>
      </c>
      <c r="F3432" s="15">
        <f t="shared" si="107"/>
        <v>1.1770781943759237E-2</v>
      </c>
    </row>
    <row r="3433" spans="1:6" x14ac:dyDescent="0.3">
      <c r="A3433" s="19">
        <v>39254</v>
      </c>
      <c r="B3433" s="20">
        <v>6486.4</v>
      </c>
      <c r="C3433" s="20">
        <v>6562.25</v>
      </c>
      <c r="D3433" s="20">
        <v>6438.75</v>
      </c>
      <c r="E3433">
        <f t="shared" si="106"/>
        <v>75.850000000000364</v>
      </c>
      <c r="F3433" s="15">
        <f t="shared" si="107"/>
        <v>1.6258919469928673E-2</v>
      </c>
    </row>
    <row r="3434" spans="1:6" x14ac:dyDescent="0.3">
      <c r="A3434" s="26">
        <v>39253</v>
      </c>
      <c r="B3434" s="27">
        <v>6376.5</v>
      </c>
      <c r="C3434" s="27">
        <v>6508</v>
      </c>
      <c r="D3434" s="27">
        <v>6376.5</v>
      </c>
      <c r="E3434">
        <f t="shared" si="106"/>
        <v>131.5</v>
      </c>
      <c r="F3434" s="15">
        <f t="shared" si="107"/>
        <v>2.8253993998864621E-2</v>
      </c>
    </row>
    <row r="3435" spans="1:6" x14ac:dyDescent="0.3">
      <c r="A3435" s="19">
        <v>39252</v>
      </c>
      <c r="B3435" s="20">
        <v>6165.5</v>
      </c>
      <c r="C3435" s="20">
        <v>6382.4</v>
      </c>
      <c r="D3435" s="20">
        <v>6165.5</v>
      </c>
      <c r="E3435">
        <f t="shared" si="106"/>
        <v>216.89999999999964</v>
      </c>
      <c r="F3435" s="15">
        <f t="shared" si="107"/>
        <v>2.0304323323403897E-2</v>
      </c>
    </row>
    <row r="3436" spans="1:6" x14ac:dyDescent="0.3">
      <c r="A3436" s="26">
        <v>39251</v>
      </c>
      <c r="B3436" s="27">
        <v>6210.5</v>
      </c>
      <c r="C3436" s="27">
        <v>6245.8</v>
      </c>
      <c r="D3436" s="27">
        <v>6157.65</v>
      </c>
      <c r="E3436">
        <f t="shared" si="106"/>
        <v>35.300000000000182</v>
      </c>
      <c r="F3436" s="15">
        <f t="shared" si="107"/>
        <v>1.1430597325117973E-2</v>
      </c>
    </row>
    <row r="3437" spans="1:6" x14ac:dyDescent="0.3">
      <c r="A3437" s="19">
        <v>39248</v>
      </c>
      <c r="B3437" s="20">
        <v>6134.85</v>
      </c>
      <c r="C3437" s="20">
        <v>6239.8</v>
      </c>
      <c r="D3437" s="20">
        <v>6134.85</v>
      </c>
      <c r="E3437">
        <f t="shared" si="106"/>
        <v>104.94999999999982</v>
      </c>
      <c r="F3437" s="15">
        <f t="shared" si="107"/>
        <v>1.2711031783720055E-2</v>
      </c>
    </row>
    <row r="3438" spans="1:6" x14ac:dyDescent="0.3">
      <c r="A3438" s="26">
        <v>39247</v>
      </c>
      <c r="B3438" s="27">
        <v>6106.9</v>
      </c>
      <c r="C3438" s="27">
        <v>6157.2</v>
      </c>
      <c r="D3438" s="27">
        <v>6085.2</v>
      </c>
      <c r="E3438">
        <f t="shared" si="106"/>
        <v>50.300000000000182</v>
      </c>
      <c r="F3438" s="15">
        <f t="shared" si="107"/>
        <v>5.54006487119252E-3</v>
      </c>
    </row>
    <row r="3439" spans="1:6" x14ac:dyDescent="0.3">
      <c r="A3439" s="19">
        <v>39246</v>
      </c>
      <c r="B3439" s="20">
        <v>6150.65</v>
      </c>
      <c r="C3439" s="20">
        <v>6168.5</v>
      </c>
      <c r="D3439" s="20">
        <v>6048.8</v>
      </c>
      <c r="E3439">
        <f t="shared" si="106"/>
        <v>17.850000000000364</v>
      </c>
      <c r="F3439" s="15">
        <f t="shared" si="107"/>
        <v>2.6183943212814646E-3</v>
      </c>
    </row>
    <row r="3440" spans="1:6" x14ac:dyDescent="0.3">
      <c r="A3440" s="26">
        <v>39245</v>
      </c>
      <c r="B3440" s="27">
        <v>6177.45</v>
      </c>
      <c r="C3440" s="27">
        <v>6191.95</v>
      </c>
      <c r="D3440" s="27">
        <v>6059.75</v>
      </c>
      <c r="E3440">
        <f t="shared" si="106"/>
        <v>14.5</v>
      </c>
      <c r="F3440" s="15">
        <f t="shared" si="107"/>
        <v>6.6945775129825394E-3</v>
      </c>
    </row>
    <row r="3441" spans="1:6" x14ac:dyDescent="0.3">
      <c r="A3441" s="19">
        <v>39244</v>
      </c>
      <c r="B3441" s="20">
        <v>6210.25</v>
      </c>
      <c r="C3441" s="20">
        <v>6278.9</v>
      </c>
      <c r="D3441" s="20">
        <v>6151.85</v>
      </c>
      <c r="E3441">
        <f t="shared" si="106"/>
        <v>68.649999999999636</v>
      </c>
      <c r="F3441" s="15">
        <f t="shared" si="107"/>
        <v>1.1249364955204068E-2</v>
      </c>
    </row>
    <row r="3442" spans="1:6" x14ac:dyDescent="0.3">
      <c r="A3442" s="26">
        <v>39241</v>
      </c>
      <c r="B3442" s="27">
        <v>6200.35</v>
      </c>
      <c r="C3442" s="27">
        <v>6271.2</v>
      </c>
      <c r="D3442" s="27">
        <v>6129.95</v>
      </c>
      <c r="E3442">
        <f t="shared" si="106"/>
        <v>70.849999999999454</v>
      </c>
      <c r="F3442" s="15">
        <f t="shared" si="107"/>
        <v>9.6160712160521609E-3</v>
      </c>
    </row>
    <row r="3443" spans="1:6" x14ac:dyDescent="0.3">
      <c r="A3443" s="19">
        <v>39240</v>
      </c>
      <c r="B3443" s="20">
        <v>6301.95</v>
      </c>
      <c r="C3443" s="20">
        <v>6352.3</v>
      </c>
      <c r="D3443" s="20">
        <v>6204.7</v>
      </c>
      <c r="E3443">
        <f t="shared" si="106"/>
        <v>50.350000000000364</v>
      </c>
      <c r="F3443" s="15">
        <f t="shared" si="107"/>
        <v>3.9052974884174591E-3</v>
      </c>
    </row>
    <row r="3444" spans="1:6" x14ac:dyDescent="0.3">
      <c r="A3444" s="26">
        <v>39239</v>
      </c>
      <c r="B3444" s="27">
        <v>6561.6</v>
      </c>
      <c r="C3444" s="27">
        <v>6562.5</v>
      </c>
      <c r="D3444" s="27">
        <v>6312.3</v>
      </c>
      <c r="E3444">
        <f t="shared" si="106"/>
        <v>0.8999999999996362</v>
      </c>
      <c r="F3444" s="15">
        <f t="shared" si="107"/>
        <v>8.8721571062640118E-3</v>
      </c>
    </row>
    <row r="3445" spans="1:6" x14ac:dyDescent="0.3">
      <c r="A3445" s="19">
        <v>39238</v>
      </c>
      <c r="B3445" s="20">
        <v>6441.5</v>
      </c>
      <c r="C3445" s="20">
        <v>6554.9</v>
      </c>
      <c r="D3445" s="20">
        <v>6411.25</v>
      </c>
      <c r="E3445">
        <f t="shared" si="106"/>
        <v>113.39999999999964</v>
      </c>
      <c r="F3445" s="15">
        <f t="shared" si="107"/>
        <v>1.349659863945574E-2</v>
      </c>
    </row>
    <row r="3446" spans="1:6" x14ac:dyDescent="0.3">
      <c r="A3446" s="26">
        <v>39237</v>
      </c>
      <c r="B3446" s="27">
        <v>6431.25</v>
      </c>
      <c r="C3446" s="27">
        <v>6491.45</v>
      </c>
      <c r="D3446" s="27">
        <v>6400.65</v>
      </c>
      <c r="E3446">
        <f t="shared" si="106"/>
        <v>60.199999999999818</v>
      </c>
      <c r="F3446" s="15">
        <f t="shared" si="107"/>
        <v>1.1891056474632953E-2</v>
      </c>
    </row>
    <row r="3447" spans="1:6" x14ac:dyDescent="0.3">
      <c r="A3447" s="19">
        <v>39234</v>
      </c>
      <c r="B3447" s="20">
        <v>6340.9</v>
      </c>
      <c r="C3447" s="20">
        <v>6431.5</v>
      </c>
      <c r="D3447" s="20">
        <v>6340.9</v>
      </c>
      <c r="E3447">
        <f t="shared" si="106"/>
        <v>90.600000000000364</v>
      </c>
      <c r="F3447" s="15">
        <f t="shared" si="107"/>
        <v>1.4419311006314488E-2</v>
      </c>
    </row>
    <row r="3448" spans="1:6" x14ac:dyDescent="0.3">
      <c r="A3448" s="26">
        <v>39233</v>
      </c>
      <c r="B3448" s="27">
        <v>6255.5</v>
      </c>
      <c r="C3448" s="27">
        <v>6345.3</v>
      </c>
      <c r="D3448" s="27">
        <v>6255.5</v>
      </c>
      <c r="E3448">
        <f t="shared" si="106"/>
        <v>89.800000000000182</v>
      </c>
      <c r="F3448" s="15">
        <f t="shared" si="107"/>
        <v>1.0126712926941596E-2</v>
      </c>
    </row>
    <row r="3449" spans="1:6" x14ac:dyDescent="0.3">
      <c r="A3449" s="19">
        <v>39232</v>
      </c>
      <c r="B3449" s="20">
        <v>6297.7</v>
      </c>
      <c r="C3449" s="20">
        <v>6335.45</v>
      </c>
      <c r="D3449" s="20">
        <v>6223.85</v>
      </c>
      <c r="E3449">
        <f t="shared" si="106"/>
        <v>37.75</v>
      </c>
      <c r="F3449" s="15">
        <f t="shared" si="107"/>
        <v>5.2756287420388064E-3</v>
      </c>
    </row>
    <row r="3450" spans="1:6" x14ac:dyDescent="0.3">
      <c r="A3450" s="26">
        <v>39231</v>
      </c>
      <c r="B3450" s="27">
        <v>6288.35</v>
      </c>
      <c r="C3450" s="27">
        <v>6316.95</v>
      </c>
      <c r="D3450" s="27">
        <v>6257.5</v>
      </c>
      <c r="E3450">
        <f t="shared" si="106"/>
        <v>28.599999999999454</v>
      </c>
      <c r="F3450" s="15">
        <f t="shared" si="107"/>
        <v>1.3074373099537797E-2</v>
      </c>
    </row>
    <row r="3451" spans="1:6" x14ac:dyDescent="0.3">
      <c r="A3451" s="19">
        <v>39230</v>
      </c>
      <c r="B3451" s="20">
        <v>6199.15</v>
      </c>
      <c r="C3451" s="20">
        <v>6332.65</v>
      </c>
      <c r="D3451" s="20">
        <v>6199.15</v>
      </c>
      <c r="E3451">
        <f t="shared" si="106"/>
        <v>133.5</v>
      </c>
      <c r="F3451" s="15">
        <f t="shared" si="107"/>
        <v>1.5399469375502038E-2</v>
      </c>
    </row>
    <row r="3452" spans="1:6" x14ac:dyDescent="0.3">
      <c r="A3452" s="26">
        <v>39227</v>
      </c>
      <c r="B3452" s="27">
        <v>6162.55</v>
      </c>
      <c r="C3452" s="27">
        <v>6218.85</v>
      </c>
      <c r="D3452" s="27">
        <v>6091.9</v>
      </c>
      <c r="E3452">
        <f t="shared" si="106"/>
        <v>56.300000000000182</v>
      </c>
      <c r="F3452" s="15">
        <f t="shared" si="107"/>
        <v>6.7298284132401315E-3</v>
      </c>
    </row>
    <row r="3453" spans="1:6" x14ac:dyDescent="0.3">
      <c r="A3453" s="19">
        <v>39226</v>
      </c>
      <c r="B3453" s="20">
        <v>6285.45</v>
      </c>
      <c r="C3453" s="20">
        <v>6313.75</v>
      </c>
      <c r="D3453" s="20">
        <v>6183.7</v>
      </c>
      <c r="E3453">
        <f t="shared" si="106"/>
        <v>28.300000000000182</v>
      </c>
      <c r="F3453" s="15">
        <f t="shared" si="107"/>
        <v>3.2057821794610488E-3</v>
      </c>
    </row>
    <row r="3454" spans="1:6" x14ac:dyDescent="0.3">
      <c r="A3454" s="26">
        <v>39225</v>
      </c>
      <c r="B3454" s="27">
        <v>6371.3</v>
      </c>
      <c r="C3454" s="27">
        <v>6383.85</v>
      </c>
      <c r="D3454" s="27">
        <v>6252.95</v>
      </c>
      <c r="E3454">
        <f t="shared" si="106"/>
        <v>12.550000000000182</v>
      </c>
      <c r="F3454" s="15">
        <f t="shared" si="107"/>
        <v>3.6024465310789326E-3</v>
      </c>
    </row>
    <row r="3455" spans="1:6" x14ac:dyDescent="0.3">
      <c r="A3455" s="19">
        <v>39224</v>
      </c>
      <c r="B3455" s="20">
        <v>6384.55</v>
      </c>
      <c r="C3455" s="20">
        <v>6418</v>
      </c>
      <c r="D3455" s="20">
        <v>6335</v>
      </c>
      <c r="E3455">
        <f t="shared" si="106"/>
        <v>33.449999999999818</v>
      </c>
      <c r="F3455" s="15">
        <f t="shared" si="107"/>
        <v>1.2908103486494132E-2</v>
      </c>
    </row>
    <row r="3456" spans="1:6" x14ac:dyDescent="0.3">
      <c r="A3456" s="26">
        <v>39223</v>
      </c>
      <c r="B3456" s="27">
        <v>6315.8</v>
      </c>
      <c r="C3456" s="27">
        <v>6445.4</v>
      </c>
      <c r="D3456" s="27">
        <v>6315.8</v>
      </c>
      <c r="E3456">
        <f t="shared" si="106"/>
        <v>129.59999999999945</v>
      </c>
      <c r="F3456" s="15">
        <f t="shared" si="107"/>
        <v>1.6116758384799607E-2</v>
      </c>
    </row>
    <row r="3457" spans="1:6" x14ac:dyDescent="0.3">
      <c r="A3457" s="19">
        <v>39220</v>
      </c>
      <c r="B3457" s="20">
        <v>6241.95</v>
      </c>
      <c r="C3457" s="20">
        <v>6313.55</v>
      </c>
      <c r="D3457" s="20">
        <v>6219.4</v>
      </c>
      <c r="E3457">
        <f t="shared" si="106"/>
        <v>71.600000000000364</v>
      </c>
      <c r="F3457" s="15">
        <f t="shared" si="107"/>
        <v>1.4941738145331004E-2</v>
      </c>
    </row>
    <row r="3458" spans="1:6" x14ac:dyDescent="0.3">
      <c r="A3458" s="26">
        <v>39219</v>
      </c>
      <c r="B3458" s="27">
        <v>6179</v>
      </c>
      <c r="C3458" s="27">
        <v>6292.05</v>
      </c>
      <c r="D3458" s="27">
        <v>6179</v>
      </c>
      <c r="E3458">
        <f t="shared" ref="E3458:E3521" si="108">C3458-B3458</f>
        <v>113.05000000000018</v>
      </c>
      <c r="F3458" s="15">
        <f t="shared" si="107"/>
        <v>2.5756419182471728E-2</v>
      </c>
    </row>
    <row r="3459" spans="1:6" x14ac:dyDescent="0.3">
      <c r="A3459" s="19">
        <v>39218</v>
      </c>
      <c r="B3459" s="20">
        <v>5960.65</v>
      </c>
      <c r="C3459" s="20">
        <v>6154.65</v>
      </c>
      <c r="D3459" s="20">
        <v>5960.65</v>
      </c>
      <c r="E3459">
        <f t="shared" si="108"/>
        <v>194</v>
      </c>
      <c r="F3459" s="15">
        <f t="shared" ref="F3459:F3522" si="109">((SUM(E3459:E3460)/2)/B3460)</f>
        <v>2.6679259151631152E-2</v>
      </c>
    </row>
    <row r="3460" spans="1:6" x14ac:dyDescent="0.3">
      <c r="A3460" s="26">
        <v>39217</v>
      </c>
      <c r="B3460" s="27">
        <v>5850.05</v>
      </c>
      <c r="C3460" s="27">
        <v>5968.2</v>
      </c>
      <c r="D3460" s="27">
        <v>5844.2</v>
      </c>
      <c r="E3460">
        <f t="shared" si="108"/>
        <v>118.14999999999964</v>
      </c>
      <c r="F3460" s="15">
        <f t="shared" si="109"/>
        <v>2.12966354455549E-2</v>
      </c>
    </row>
    <row r="3461" spans="1:6" x14ac:dyDescent="0.3">
      <c r="A3461" s="19">
        <v>39216</v>
      </c>
      <c r="B3461" s="20">
        <v>5733.3</v>
      </c>
      <c r="C3461" s="20">
        <v>5859.35</v>
      </c>
      <c r="D3461" s="20">
        <v>5733.3</v>
      </c>
      <c r="E3461">
        <f t="shared" si="108"/>
        <v>126.05000000000018</v>
      </c>
      <c r="F3461" s="15">
        <f t="shared" si="109"/>
        <v>2.502587176602928E-2</v>
      </c>
    </row>
    <row r="3462" spans="1:6" x14ac:dyDescent="0.3">
      <c r="A3462" s="26">
        <v>39213</v>
      </c>
      <c r="B3462" s="27">
        <v>5556.25</v>
      </c>
      <c r="C3462" s="27">
        <v>5708.3</v>
      </c>
      <c r="D3462" s="27">
        <v>5529.65</v>
      </c>
      <c r="E3462">
        <f t="shared" si="108"/>
        <v>152.05000000000018</v>
      </c>
      <c r="F3462" s="15">
        <f t="shared" si="109"/>
        <v>2.0347092263691254E-2</v>
      </c>
    </row>
    <row r="3463" spans="1:6" x14ac:dyDescent="0.3">
      <c r="A3463" s="19">
        <v>39212</v>
      </c>
      <c r="B3463" s="20">
        <v>5664.2</v>
      </c>
      <c r="C3463" s="20">
        <v>5742.65</v>
      </c>
      <c r="D3463" s="20">
        <v>5628.1</v>
      </c>
      <c r="E3463">
        <f t="shared" si="108"/>
        <v>78.449999999999818</v>
      </c>
      <c r="F3463" s="15">
        <f t="shared" si="109"/>
        <v>1.4050061477432863E-2</v>
      </c>
    </row>
    <row r="3464" spans="1:6" x14ac:dyDescent="0.3">
      <c r="A3464" s="26">
        <v>39211</v>
      </c>
      <c r="B3464" s="27">
        <v>5571.15</v>
      </c>
      <c r="C3464" s="27">
        <v>5649.25</v>
      </c>
      <c r="D3464" s="27">
        <v>5480.5</v>
      </c>
      <c r="E3464">
        <f t="shared" si="108"/>
        <v>78.100000000000364</v>
      </c>
      <c r="F3464" s="15">
        <f t="shared" si="109"/>
        <v>1.4908400637524398E-2</v>
      </c>
    </row>
    <row r="3465" spans="1:6" x14ac:dyDescent="0.3">
      <c r="A3465" s="19">
        <v>39210</v>
      </c>
      <c r="B3465" s="20">
        <v>5584.1</v>
      </c>
      <c r="C3465" s="20">
        <v>5672.5</v>
      </c>
      <c r="D3465" s="20">
        <v>5523.75</v>
      </c>
      <c r="E3465">
        <f t="shared" si="108"/>
        <v>88.399999999999636</v>
      </c>
      <c r="F3465" s="15">
        <f t="shared" si="109"/>
        <v>7.6558007413309002E-3</v>
      </c>
    </row>
    <row r="3466" spans="1:6" x14ac:dyDescent="0.3">
      <c r="A3466" s="26">
        <v>39209</v>
      </c>
      <c r="B3466" s="27">
        <v>5773.4</v>
      </c>
      <c r="C3466" s="27">
        <v>5773.4</v>
      </c>
      <c r="D3466" s="27">
        <v>5596.2</v>
      </c>
      <c r="E3466">
        <f t="shared" si="108"/>
        <v>0</v>
      </c>
      <c r="F3466" s="15">
        <f t="shared" si="109"/>
        <v>4.5417155258414468E-3</v>
      </c>
    </row>
    <row r="3467" spans="1:6" x14ac:dyDescent="0.3">
      <c r="A3467" s="19">
        <v>39206</v>
      </c>
      <c r="B3467" s="20">
        <v>5713.7</v>
      </c>
      <c r="C3467" s="20">
        <v>5765.6</v>
      </c>
      <c r="D3467" s="20">
        <v>5641.75</v>
      </c>
      <c r="E3467">
        <f t="shared" si="108"/>
        <v>51.900000000000546</v>
      </c>
      <c r="F3467" s="15">
        <f t="shared" si="109"/>
        <v>1.0391160220994492E-2</v>
      </c>
    </row>
    <row r="3468" spans="1:6" x14ac:dyDescent="0.3">
      <c r="A3468" s="26">
        <v>39205</v>
      </c>
      <c r="B3468" s="27">
        <v>5656.25</v>
      </c>
      <c r="C3468" s="27">
        <v>5721.9</v>
      </c>
      <c r="D3468" s="27">
        <v>5651.05</v>
      </c>
      <c r="E3468">
        <f t="shared" si="108"/>
        <v>65.649999999999636</v>
      </c>
      <c r="F3468" s="15">
        <f t="shared" si="109"/>
        <v>6.7876117201797863E-3</v>
      </c>
    </row>
    <row r="3469" spans="1:6" x14ac:dyDescent="0.3">
      <c r="A3469" s="19">
        <v>39202</v>
      </c>
      <c r="B3469" s="20">
        <v>5627.9</v>
      </c>
      <c r="C3469" s="20">
        <v>5638.65</v>
      </c>
      <c r="D3469" s="20">
        <v>5490.85</v>
      </c>
      <c r="E3469">
        <f t="shared" si="108"/>
        <v>10.75</v>
      </c>
      <c r="F3469" s="15">
        <f t="shared" si="109"/>
        <v>4.4440444661575833E-3</v>
      </c>
    </row>
    <row r="3470" spans="1:6" x14ac:dyDescent="0.3">
      <c r="A3470" s="26">
        <v>39199</v>
      </c>
      <c r="B3470" s="27">
        <v>5833.65</v>
      </c>
      <c r="C3470" s="27">
        <v>5874.75</v>
      </c>
      <c r="D3470" s="27">
        <v>5731.4</v>
      </c>
      <c r="E3470">
        <f t="shared" si="108"/>
        <v>41.100000000000364</v>
      </c>
      <c r="F3470" s="15">
        <f t="shared" si="109"/>
        <v>1.0969177587715248E-2</v>
      </c>
    </row>
    <row r="3471" spans="1:6" x14ac:dyDescent="0.3">
      <c r="A3471" s="19">
        <v>39198</v>
      </c>
      <c r="B3471" s="20">
        <v>5886.95</v>
      </c>
      <c r="C3471" s="20">
        <v>5975</v>
      </c>
      <c r="D3471" s="20">
        <v>5862.85</v>
      </c>
      <c r="E3471">
        <f t="shared" si="108"/>
        <v>88.050000000000182</v>
      </c>
      <c r="F3471" s="15">
        <f t="shared" si="109"/>
        <v>2.3510656883298439E-2</v>
      </c>
    </row>
    <row r="3472" spans="1:6" x14ac:dyDescent="0.3">
      <c r="A3472" s="26">
        <v>39197</v>
      </c>
      <c r="B3472" s="27">
        <v>5724</v>
      </c>
      <c r="C3472" s="27">
        <v>5905.1</v>
      </c>
      <c r="D3472" s="27">
        <v>5724</v>
      </c>
      <c r="E3472">
        <f t="shared" si="108"/>
        <v>181.10000000000036</v>
      </c>
      <c r="F3472" s="15">
        <f t="shared" si="109"/>
        <v>4.4345787625357583E-2</v>
      </c>
    </row>
    <row r="3473" spans="1:6" x14ac:dyDescent="0.3">
      <c r="A3473" s="19">
        <v>39196</v>
      </c>
      <c r="B3473" s="20">
        <v>5524.2</v>
      </c>
      <c r="C3473" s="20">
        <v>5833.05</v>
      </c>
      <c r="D3473" s="20">
        <v>5511.7</v>
      </c>
      <c r="E3473">
        <f t="shared" si="108"/>
        <v>308.85000000000036</v>
      </c>
      <c r="F3473" s="15">
        <f t="shared" si="109"/>
        <v>2.8810921380291777E-2</v>
      </c>
    </row>
    <row r="3474" spans="1:6" x14ac:dyDescent="0.3">
      <c r="A3474" s="26">
        <v>39195</v>
      </c>
      <c r="B3474" s="27">
        <v>5622</v>
      </c>
      <c r="C3474" s="27">
        <v>5637.1</v>
      </c>
      <c r="D3474" s="27">
        <v>5536.05</v>
      </c>
      <c r="E3474">
        <f t="shared" si="108"/>
        <v>15.100000000000364</v>
      </c>
      <c r="F3474" s="15">
        <f t="shared" si="109"/>
        <v>8.0915329334846596E-3</v>
      </c>
    </row>
    <row r="3475" spans="1:6" x14ac:dyDescent="0.3">
      <c r="A3475" s="19">
        <v>39192</v>
      </c>
      <c r="B3475" s="20">
        <v>5552.1</v>
      </c>
      <c r="C3475" s="20">
        <v>5626.85</v>
      </c>
      <c r="D3475" s="20">
        <v>5514.8</v>
      </c>
      <c r="E3475">
        <f t="shared" si="108"/>
        <v>74.75</v>
      </c>
      <c r="F3475" s="15">
        <f t="shared" si="109"/>
        <v>1.6120651936119043E-2</v>
      </c>
    </row>
    <row r="3476" spans="1:6" x14ac:dyDescent="0.3">
      <c r="A3476" s="26">
        <v>39191</v>
      </c>
      <c r="B3476" s="27">
        <v>5485.2</v>
      </c>
      <c r="C3476" s="27">
        <v>5587.3</v>
      </c>
      <c r="D3476" s="27">
        <v>5382.2</v>
      </c>
      <c r="E3476">
        <f t="shared" si="108"/>
        <v>102.10000000000036</v>
      </c>
      <c r="F3476" s="15">
        <f t="shared" si="109"/>
        <v>1.6075701941871721E-2</v>
      </c>
    </row>
    <row r="3477" spans="1:6" x14ac:dyDescent="0.3">
      <c r="A3477" s="19">
        <v>39190</v>
      </c>
      <c r="B3477" s="20">
        <v>5474.1</v>
      </c>
      <c r="C3477" s="20">
        <v>5548</v>
      </c>
      <c r="D3477" s="20">
        <v>5460.15</v>
      </c>
      <c r="E3477">
        <f t="shared" si="108"/>
        <v>73.899999999999636</v>
      </c>
      <c r="F3477" s="15">
        <f t="shared" si="109"/>
        <v>1.2721725426958831E-2</v>
      </c>
    </row>
    <row r="3478" spans="1:6" x14ac:dyDescent="0.3">
      <c r="A3478" s="26">
        <v>39189</v>
      </c>
      <c r="B3478" s="27">
        <v>5457.2</v>
      </c>
      <c r="C3478" s="27">
        <v>5522.15</v>
      </c>
      <c r="D3478" s="27">
        <v>5387.5</v>
      </c>
      <c r="E3478">
        <f t="shared" si="108"/>
        <v>64.949999999999818</v>
      </c>
      <c r="F3478" s="15">
        <f t="shared" si="109"/>
        <v>1.2050256467233268E-2</v>
      </c>
    </row>
    <row r="3479" spans="1:6" x14ac:dyDescent="0.3">
      <c r="A3479" s="19">
        <v>39188</v>
      </c>
      <c r="B3479" s="20">
        <v>5400.3</v>
      </c>
      <c r="C3479" s="20">
        <v>5465.5</v>
      </c>
      <c r="D3479" s="20">
        <v>5400.3</v>
      </c>
      <c r="E3479">
        <f t="shared" si="108"/>
        <v>65.199999999999818</v>
      </c>
      <c r="F3479" s="15">
        <f t="shared" si="109"/>
        <v>2.2428121119495673E-2</v>
      </c>
    </row>
    <row r="3480" spans="1:6" x14ac:dyDescent="0.3">
      <c r="A3480" s="26">
        <v>39185</v>
      </c>
      <c r="B3480" s="27">
        <v>5234.5</v>
      </c>
      <c r="C3480" s="27">
        <v>5404.1</v>
      </c>
      <c r="D3480" s="27">
        <v>5230.8999999999996</v>
      </c>
      <c r="E3480">
        <f t="shared" si="108"/>
        <v>169.60000000000036</v>
      </c>
      <c r="F3480" s="15">
        <f t="shared" si="109"/>
        <v>1.6179655228337329E-2</v>
      </c>
    </row>
    <row r="3481" spans="1:6" x14ac:dyDescent="0.3">
      <c r="A3481" s="19">
        <v>39184</v>
      </c>
      <c r="B3481" s="20">
        <v>5241.1499999999996</v>
      </c>
      <c r="C3481" s="20">
        <v>5241.1499999999996</v>
      </c>
      <c r="D3481" s="20">
        <v>5176.45</v>
      </c>
      <c r="E3481">
        <f t="shared" si="108"/>
        <v>0</v>
      </c>
      <c r="F3481" s="15">
        <f t="shared" si="109"/>
        <v>4.5959852027115675E-3</v>
      </c>
    </row>
    <row r="3482" spans="1:6" x14ac:dyDescent="0.3">
      <c r="A3482" s="26">
        <v>39183</v>
      </c>
      <c r="B3482" s="27">
        <v>5325.3</v>
      </c>
      <c r="C3482" s="27">
        <v>5374.25</v>
      </c>
      <c r="D3482" s="27">
        <v>5261.3</v>
      </c>
      <c r="E3482">
        <f t="shared" si="108"/>
        <v>48.949999999999818</v>
      </c>
      <c r="F3482" s="15">
        <f t="shared" si="109"/>
        <v>5.9320763204258522E-3</v>
      </c>
    </row>
    <row r="3483" spans="1:6" x14ac:dyDescent="0.3">
      <c r="A3483" s="19">
        <v>39182</v>
      </c>
      <c r="B3483" s="20">
        <v>5335.4</v>
      </c>
      <c r="C3483" s="20">
        <v>5349.75</v>
      </c>
      <c r="D3483" s="20">
        <v>5229.75</v>
      </c>
      <c r="E3483">
        <f t="shared" si="108"/>
        <v>14.350000000000364</v>
      </c>
      <c r="F3483" s="15">
        <f t="shared" si="109"/>
        <v>2.1568321619013266E-2</v>
      </c>
    </row>
    <row r="3484" spans="1:6" x14ac:dyDescent="0.3">
      <c r="A3484" s="26">
        <v>39181</v>
      </c>
      <c r="B3484" s="27">
        <v>5129.05</v>
      </c>
      <c r="C3484" s="27">
        <v>5335.95</v>
      </c>
      <c r="D3484" s="27">
        <v>5129.05</v>
      </c>
      <c r="E3484">
        <f t="shared" si="108"/>
        <v>206.89999999999964</v>
      </c>
      <c r="F3484" s="15">
        <f t="shared" si="109"/>
        <v>3.1995273933159915E-2</v>
      </c>
    </row>
    <row r="3485" spans="1:6" x14ac:dyDescent="0.3">
      <c r="A3485" s="19">
        <v>39177</v>
      </c>
      <c r="B3485" s="20">
        <v>5035.8999999999996</v>
      </c>
      <c r="C3485" s="20">
        <v>5151.25</v>
      </c>
      <c r="D3485" s="20">
        <v>4985.3</v>
      </c>
      <c r="E3485">
        <f t="shared" si="108"/>
        <v>115.35000000000036</v>
      </c>
      <c r="F3485" s="15">
        <f t="shared" si="109"/>
        <v>2.2658368437378035E-2</v>
      </c>
    </row>
    <row r="3486" spans="1:6" x14ac:dyDescent="0.3">
      <c r="A3486" s="26">
        <v>39176</v>
      </c>
      <c r="B3486" s="27">
        <v>4997.05</v>
      </c>
      <c r="C3486" s="27">
        <v>5108.1499999999996</v>
      </c>
      <c r="D3486" s="27">
        <v>4997.05</v>
      </c>
      <c r="E3486">
        <f t="shared" si="108"/>
        <v>111.09999999999945</v>
      </c>
      <c r="F3486" s="15">
        <f t="shared" si="109"/>
        <v>1.9994759438050475E-2</v>
      </c>
    </row>
    <row r="3487" spans="1:6" x14ac:dyDescent="0.3">
      <c r="A3487" s="19">
        <v>39175</v>
      </c>
      <c r="B3487" s="20">
        <v>4961.3</v>
      </c>
      <c r="C3487" s="20">
        <v>5048.6000000000004</v>
      </c>
      <c r="D3487" s="20">
        <v>4921.8</v>
      </c>
      <c r="E3487">
        <f t="shared" si="108"/>
        <v>87.300000000000182</v>
      </c>
      <c r="F3487" s="15">
        <f t="shared" si="109"/>
        <v>8.2863488809157872E-3</v>
      </c>
    </row>
    <row r="3488" spans="1:6" x14ac:dyDescent="0.3">
      <c r="A3488" s="26">
        <v>39174</v>
      </c>
      <c r="B3488" s="27">
        <v>5267.7</v>
      </c>
      <c r="C3488" s="27">
        <v>5267.7</v>
      </c>
      <c r="D3488" s="27">
        <v>4946.55</v>
      </c>
      <c r="E3488">
        <f t="shared" si="108"/>
        <v>0</v>
      </c>
      <c r="F3488" s="15">
        <f t="shared" si="109"/>
        <v>5.5241034574166287E-3</v>
      </c>
    </row>
    <row r="3489" spans="1:6" x14ac:dyDescent="0.3">
      <c r="A3489" s="19">
        <v>39171</v>
      </c>
      <c r="B3489" s="20">
        <v>5281.4</v>
      </c>
      <c r="C3489" s="20">
        <v>5339.75</v>
      </c>
      <c r="D3489" s="20">
        <v>5281.4</v>
      </c>
      <c r="E3489">
        <f t="shared" si="108"/>
        <v>58.350000000000364</v>
      </c>
      <c r="F3489" s="15">
        <f t="shared" si="109"/>
        <v>6.543810979637318E-3</v>
      </c>
    </row>
    <row r="3490" spans="1:6" x14ac:dyDescent="0.3">
      <c r="A3490" s="26">
        <v>39170</v>
      </c>
      <c r="B3490" s="27">
        <v>5298.9</v>
      </c>
      <c r="C3490" s="27">
        <v>5309.9</v>
      </c>
      <c r="D3490" s="27">
        <v>5164.05</v>
      </c>
      <c r="E3490">
        <f t="shared" si="108"/>
        <v>11</v>
      </c>
      <c r="F3490" s="15">
        <f t="shared" si="109"/>
        <v>1.0231606362198866E-3</v>
      </c>
    </row>
    <row r="3491" spans="1:6" x14ac:dyDescent="0.3">
      <c r="A3491" s="19">
        <v>39169</v>
      </c>
      <c r="B3491" s="20">
        <v>5375.5</v>
      </c>
      <c r="C3491" s="20">
        <v>5375.5</v>
      </c>
      <c r="D3491" s="20">
        <v>5270.95</v>
      </c>
      <c r="E3491">
        <f t="shared" si="108"/>
        <v>0</v>
      </c>
      <c r="F3491" s="15">
        <f t="shared" si="109"/>
        <v>6.4559357484992152E-3</v>
      </c>
    </row>
    <row r="3492" spans="1:6" x14ac:dyDescent="0.3">
      <c r="A3492" s="26">
        <v>39167</v>
      </c>
      <c r="B3492" s="27">
        <v>5522.05</v>
      </c>
      <c r="C3492" s="27">
        <v>5593.35</v>
      </c>
      <c r="D3492" s="27">
        <v>5407.85</v>
      </c>
      <c r="E3492">
        <f t="shared" si="108"/>
        <v>71.300000000000182</v>
      </c>
      <c r="F3492" s="15">
        <f t="shared" si="109"/>
        <v>1.0510145240926997E-2</v>
      </c>
    </row>
    <row r="3493" spans="1:6" x14ac:dyDescent="0.3">
      <c r="A3493" s="19">
        <v>39164</v>
      </c>
      <c r="B3493" s="20">
        <v>5549.4</v>
      </c>
      <c r="C3493" s="20">
        <v>5594.75</v>
      </c>
      <c r="D3493" s="20">
        <v>5448.85</v>
      </c>
      <c r="E3493">
        <f t="shared" si="108"/>
        <v>45.350000000000364</v>
      </c>
      <c r="F3493" s="15">
        <f t="shared" si="109"/>
        <v>2.4694127433661475E-2</v>
      </c>
    </row>
    <row r="3494" spans="1:6" x14ac:dyDescent="0.3">
      <c r="A3494" s="26">
        <v>39163</v>
      </c>
      <c r="B3494" s="27">
        <v>5349.45</v>
      </c>
      <c r="C3494" s="27">
        <v>5568.3</v>
      </c>
      <c r="D3494" s="27">
        <v>5349.45</v>
      </c>
      <c r="E3494">
        <f t="shared" si="108"/>
        <v>218.85000000000036</v>
      </c>
      <c r="F3494" s="15">
        <f t="shared" si="109"/>
        <v>4.0551528213166217E-2</v>
      </c>
    </row>
    <row r="3495" spans="1:6" x14ac:dyDescent="0.3">
      <c r="A3495" s="19">
        <v>39162</v>
      </c>
      <c r="B3495" s="20">
        <v>5104</v>
      </c>
      <c r="C3495" s="20">
        <v>5299.1</v>
      </c>
      <c r="D3495" s="20">
        <v>5083.45</v>
      </c>
      <c r="E3495">
        <f t="shared" si="108"/>
        <v>195.10000000000036</v>
      </c>
      <c r="F3495" s="15">
        <f t="shared" si="109"/>
        <v>3.0567271929562174E-2</v>
      </c>
    </row>
    <row r="3496" spans="1:6" x14ac:dyDescent="0.3">
      <c r="A3496" s="26">
        <v>39161</v>
      </c>
      <c r="B3496" s="27">
        <v>5014.3500000000004</v>
      </c>
      <c r="C3496" s="27">
        <v>5125.8</v>
      </c>
      <c r="D3496" s="27">
        <v>5014.3500000000004</v>
      </c>
      <c r="E3496">
        <f t="shared" si="108"/>
        <v>111.44999999999982</v>
      </c>
      <c r="F3496" s="15">
        <f t="shared" si="109"/>
        <v>2.0774874238543756E-2</v>
      </c>
    </row>
    <row r="3497" spans="1:6" x14ac:dyDescent="0.3">
      <c r="A3497" s="19">
        <v>39160</v>
      </c>
      <c r="B3497" s="20">
        <v>4900.1499999999996</v>
      </c>
      <c r="C3497" s="20">
        <v>4992.3</v>
      </c>
      <c r="D3497" s="20">
        <v>4871.45</v>
      </c>
      <c r="E3497">
        <f t="shared" si="108"/>
        <v>92.150000000000546</v>
      </c>
      <c r="F3497" s="15">
        <f t="shared" si="109"/>
        <v>1.0781684694728209E-2</v>
      </c>
    </row>
    <row r="3498" spans="1:6" x14ac:dyDescent="0.3">
      <c r="A3498" s="26">
        <v>39157</v>
      </c>
      <c r="B3498" s="27">
        <v>4978.3500000000004</v>
      </c>
      <c r="C3498" s="27">
        <v>4993.55</v>
      </c>
      <c r="D3498" s="27">
        <v>4837.25</v>
      </c>
      <c r="E3498">
        <f t="shared" si="108"/>
        <v>15.199999999999818</v>
      </c>
      <c r="F3498" s="15">
        <f t="shared" si="109"/>
        <v>1.0791295648814871E-2</v>
      </c>
    </row>
    <row r="3499" spans="1:6" x14ac:dyDescent="0.3">
      <c r="A3499" s="19">
        <v>39156</v>
      </c>
      <c r="B3499" s="20">
        <v>5048.05</v>
      </c>
      <c r="C3499" s="20">
        <v>5141.8</v>
      </c>
      <c r="D3499" s="20">
        <v>4949.6499999999996</v>
      </c>
      <c r="E3499">
        <f t="shared" si="108"/>
        <v>93.75</v>
      </c>
      <c r="F3499" s="15">
        <f t="shared" si="109"/>
        <v>8.9355496673592712E-3</v>
      </c>
    </row>
    <row r="3500" spans="1:6" x14ac:dyDescent="0.3">
      <c r="A3500" s="26">
        <v>39155</v>
      </c>
      <c r="B3500" s="27">
        <v>5245.9</v>
      </c>
      <c r="C3500" s="27">
        <v>5245.9</v>
      </c>
      <c r="D3500" s="27">
        <v>5022.45</v>
      </c>
      <c r="E3500">
        <f t="shared" si="108"/>
        <v>0</v>
      </c>
      <c r="F3500" s="15">
        <f t="shared" si="109"/>
        <v>6.919681578998021E-3</v>
      </c>
    </row>
    <row r="3501" spans="1:6" x14ac:dyDescent="0.3">
      <c r="A3501" s="19">
        <v>39154</v>
      </c>
      <c r="B3501" s="20">
        <v>5188.1000000000004</v>
      </c>
      <c r="C3501" s="20">
        <v>5259.9</v>
      </c>
      <c r="D3501" s="20">
        <v>5169.3</v>
      </c>
      <c r="E3501">
        <f t="shared" si="108"/>
        <v>71.799999999999272</v>
      </c>
      <c r="F3501" s="15">
        <f t="shared" si="109"/>
        <v>1.4750243347693186E-2</v>
      </c>
    </row>
    <row r="3502" spans="1:6" x14ac:dyDescent="0.3">
      <c r="A3502" s="26">
        <v>39153</v>
      </c>
      <c r="B3502" s="27">
        <v>5188.05</v>
      </c>
      <c r="C3502" s="27">
        <v>5269.3</v>
      </c>
      <c r="D3502" s="27">
        <v>5152.3999999999996</v>
      </c>
      <c r="E3502">
        <f t="shared" si="108"/>
        <v>81.25</v>
      </c>
      <c r="F3502" s="15">
        <f t="shared" si="109"/>
        <v>1.6470374374527572E-2</v>
      </c>
    </row>
    <row r="3503" spans="1:6" x14ac:dyDescent="0.3">
      <c r="A3503" s="19">
        <v>39150</v>
      </c>
      <c r="B3503" s="20">
        <v>5226.05</v>
      </c>
      <c r="C3503" s="20">
        <v>5316.95</v>
      </c>
      <c r="D3503" s="20">
        <v>5160.6000000000004</v>
      </c>
      <c r="E3503">
        <f t="shared" si="108"/>
        <v>90.899999999999636</v>
      </c>
      <c r="F3503" s="15">
        <f t="shared" si="109"/>
        <v>3.0361596629470199E-2</v>
      </c>
    </row>
    <row r="3504" spans="1:6" x14ac:dyDescent="0.3">
      <c r="A3504" s="26">
        <v>39149</v>
      </c>
      <c r="B3504" s="27">
        <v>5031.8500000000004</v>
      </c>
      <c r="C3504" s="27">
        <v>5246.5</v>
      </c>
      <c r="D3504" s="27">
        <v>4999.25</v>
      </c>
      <c r="E3504">
        <f t="shared" si="108"/>
        <v>214.64999999999964</v>
      </c>
      <c r="F3504" s="15">
        <f t="shared" si="109"/>
        <v>2.3524136467956154E-2</v>
      </c>
    </row>
    <row r="3505" spans="1:6" x14ac:dyDescent="0.3">
      <c r="A3505" s="19">
        <v>39148</v>
      </c>
      <c r="B3505" s="20">
        <v>5185.1000000000004</v>
      </c>
      <c r="C3505" s="20">
        <v>5214.3999999999996</v>
      </c>
      <c r="D3505" s="20">
        <v>4950.5</v>
      </c>
      <c r="E3505">
        <f t="shared" si="108"/>
        <v>29.299999999999272</v>
      </c>
      <c r="F3505" s="15">
        <f t="shared" si="109"/>
        <v>1.4852609949816204E-2</v>
      </c>
    </row>
    <row r="3506" spans="1:6" x14ac:dyDescent="0.3">
      <c r="A3506" s="26">
        <v>39147</v>
      </c>
      <c r="B3506" s="27">
        <v>5061.3999999999996</v>
      </c>
      <c r="C3506" s="27">
        <v>5182.45</v>
      </c>
      <c r="D3506" s="27">
        <v>5005.95</v>
      </c>
      <c r="E3506">
        <f t="shared" si="108"/>
        <v>121.05000000000018</v>
      </c>
      <c r="F3506" s="15">
        <f t="shared" si="109"/>
        <v>1.1785036265394556E-2</v>
      </c>
    </row>
    <row r="3507" spans="1:6" x14ac:dyDescent="0.3">
      <c r="A3507" s="19">
        <v>39146</v>
      </c>
      <c r="B3507" s="20">
        <v>5135.75</v>
      </c>
      <c r="C3507" s="20">
        <v>5135.75</v>
      </c>
      <c r="D3507" s="20">
        <v>4980.25</v>
      </c>
      <c r="E3507">
        <f t="shared" si="108"/>
        <v>0</v>
      </c>
      <c r="F3507" s="15">
        <f t="shared" si="109"/>
        <v>5.3286132631500912E-4</v>
      </c>
    </row>
    <row r="3508" spans="1:6" x14ac:dyDescent="0.3">
      <c r="A3508" s="26">
        <v>39143</v>
      </c>
      <c r="B3508" s="27">
        <v>5395.4</v>
      </c>
      <c r="C3508" s="27">
        <v>5401.15</v>
      </c>
      <c r="D3508" s="27">
        <v>5196.1499999999996</v>
      </c>
      <c r="E3508">
        <f t="shared" si="108"/>
        <v>5.75</v>
      </c>
      <c r="F3508" s="15">
        <f t="shared" si="109"/>
        <v>1.422843406462892E-2</v>
      </c>
    </row>
    <row r="3509" spans="1:6" x14ac:dyDescent="0.3">
      <c r="A3509" s="19">
        <v>39142</v>
      </c>
      <c r="B3509" s="20">
        <v>5262.35</v>
      </c>
      <c r="C3509" s="20">
        <v>5406.35</v>
      </c>
      <c r="D3509" s="20">
        <v>5213.3500000000004</v>
      </c>
      <c r="E3509">
        <f t="shared" si="108"/>
        <v>144</v>
      </c>
      <c r="F3509" s="15">
        <f t="shared" si="109"/>
        <v>2.1800101988781267E-2</v>
      </c>
    </row>
    <row r="3510" spans="1:6" x14ac:dyDescent="0.3">
      <c r="A3510" s="26">
        <v>39141</v>
      </c>
      <c r="B3510" s="27">
        <v>5294.7</v>
      </c>
      <c r="C3510" s="27">
        <v>5381.55</v>
      </c>
      <c r="D3510" s="27">
        <v>5112.1499999999996</v>
      </c>
      <c r="E3510">
        <f t="shared" si="108"/>
        <v>86.850000000000364</v>
      </c>
      <c r="F3510" s="15">
        <f t="shared" si="109"/>
        <v>1.3579957855303224E-2</v>
      </c>
    </row>
    <row r="3511" spans="1:6" x14ac:dyDescent="0.3">
      <c r="A3511" s="19">
        <v>39140</v>
      </c>
      <c r="B3511" s="20">
        <v>5552.3</v>
      </c>
      <c r="C3511" s="20">
        <v>5616.25</v>
      </c>
      <c r="D3511" s="20">
        <v>5407.3</v>
      </c>
      <c r="E3511">
        <f t="shared" si="108"/>
        <v>63.949999999999818</v>
      </c>
      <c r="F3511" s="15">
        <f t="shared" si="109"/>
        <v>1.3602191641182449E-2</v>
      </c>
    </row>
    <row r="3512" spans="1:6" x14ac:dyDescent="0.3">
      <c r="A3512" s="26">
        <v>39139</v>
      </c>
      <c r="B3512" s="27">
        <v>5493.6</v>
      </c>
      <c r="C3512" s="27">
        <v>5579.1</v>
      </c>
      <c r="D3512" s="27">
        <v>5376.65</v>
      </c>
      <c r="E3512">
        <f t="shared" si="108"/>
        <v>85.5</v>
      </c>
      <c r="F3512" s="15">
        <f t="shared" si="109"/>
        <v>8.9226413115671317E-3</v>
      </c>
    </row>
    <row r="3513" spans="1:6" x14ac:dyDescent="0.3">
      <c r="A3513" s="19">
        <v>39136</v>
      </c>
      <c r="B3513" s="20">
        <v>5721.4</v>
      </c>
      <c r="C3513" s="20">
        <v>5738</v>
      </c>
      <c r="D3513" s="20">
        <v>5427.35</v>
      </c>
      <c r="E3513">
        <f t="shared" si="108"/>
        <v>16.600000000000364</v>
      </c>
      <c r="F3513" s="15">
        <f t="shared" si="109"/>
        <v>3.9095692178286812E-3</v>
      </c>
    </row>
    <row r="3514" spans="1:6" x14ac:dyDescent="0.3">
      <c r="A3514" s="26">
        <v>39135</v>
      </c>
      <c r="B3514" s="27">
        <v>5825.45</v>
      </c>
      <c r="C3514" s="27">
        <v>5854.4</v>
      </c>
      <c r="D3514" s="27">
        <v>5627.55</v>
      </c>
      <c r="E3514">
        <f t="shared" si="108"/>
        <v>28.949999999999818</v>
      </c>
      <c r="F3514" s="15">
        <f t="shared" si="109"/>
        <v>3.642061757070607E-3</v>
      </c>
    </row>
    <row r="3515" spans="1:6" x14ac:dyDescent="0.3">
      <c r="A3515" s="19">
        <v>39134</v>
      </c>
      <c r="B3515" s="20">
        <v>5855.2</v>
      </c>
      <c r="C3515" s="20">
        <v>5868.9</v>
      </c>
      <c r="D3515" s="20">
        <v>5787.6</v>
      </c>
      <c r="E3515">
        <f t="shared" si="108"/>
        <v>13.699999999999818</v>
      </c>
      <c r="F3515" s="15">
        <f t="shared" si="109"/>
        <v>2.7035006326444691E-3</v>
      </c>
    </row>
    <row r="3516" spans="1:6" x14ac:dyDescent="0.3">
      <c r="A3516" s="26">
        <v>39133</v>
      </c>
      <c r="B3516" s="27">
        <v>5927.5</v>
      </c>
      <c r="C3516" s="27">
        <v>5945.85</v>
      </c>
      <c r="D3516" s="27">
        <v>5825.45</v>
      </c>
      <c r="E3516">
        <f t="shared" si="108"/>
        <v>18.350000000000364</v>
      </c>
      <c r="F3516" s="15">
        <f t="shared" si="109"/>
        <v>9.2478000734020436E-3</v>
      </c>
    </row>
    <row r="3517" spans="1:6" x14ac:dyDescent="0.3">
      <c r="A3517" s="19">
        <v>39132</v>
      </c>
      <c r="B3517" s="20">
        <v>5858.15</v>
      </c>
      <c r="C3517" s="20">
        <v>5948.15</v>
      </c>
      <c r="D3517" s="20">
        <v>5836.85</v>
      </c>
      <c r="E3517">
        <f t="shared" si="108"/>
        <v>90</v>
      </c>
      <c r="F3517" s="15">
        <f t="shared" si="109"/>
        <v>2.1057108034406833E-2</v>
      </c>
    </row>
    <row r="3518" spans="1:6" x14ac:dyDescent="0.3">
      <c r="A3518" s="26">
        <v>39128</v>
      </c>
      <c r="B3518" s="27">
        <v>5702.35</v>
      </c>
      <c r="C3518" s="27">
        <v>5852.5</v>
      </c>
      <c r="D3518" s="27">
        <v>5702.35</v>
      </c>
      <c r="E3518">
        <f t="shared" si="108"/>
        <v>150.14999999999964</v>
      </c>
      <c r="F3518" s="15">
        <f t="shared" si="109"/>
        <v>1.2852667260151994E-2</v>
      </c>
    </row>
    <row r="3519" spans="1:6" x14ac:dyDescent="0.3">
      <c r="A3519" s="19">
        <v>39127</v>
      </c>
      <c r="B3519" s="20">
        <v>5841.2</v>
      </c>
      <c r="C3519" s="20">
        <v>5841.2</v>
      </c>
      <c r="D3519" s="20">
        <v>5561</v>
      </c>
      <c r="E3519">
        <f t="shared" si="108"/>
        <v>0</v>
      </c>
      <c r="F3519" s="15">
        <f t="shared" si="109"/>
        <v>6.1480000331875385E-3</v>
      </c>
    </row>
    <row r="3520" spans="1:6" x14ac:dyDescent="0.3">
      <c r="A3520" s="26">
        <v>39126</v>
      </c>
      <c r="B3520" s="27">
        <v>6026.35</v>
      </c>
      <c r="C3520" s="27">
        <v>6100.45</v>
      </c>
      <c r="D3520" s="27">
        <v>5890.3</v>
      </c>
      <c r="E3520">
        <f t="shared" si="108"/>
        <v>74.099999999999454</v>
      </c>
      <c r="F3520" s="15">
        <f t="shared" si="109"/>
        <v>9.2428275658088567E-3</v>
      </c>
    </row>
    <row r="3521" spans="1:6" x14ac:dyDescent="0.3">
      <c r="A3521" s="19">
        <v>39125</v>
      </c>
      <c r="B3521" s="20">
        <v>6085.8</v>
      </c>
      <c r="C3521" s="20">
        <v>6124.2</v>
      </c>
      <c r="D3521" s="20">
        <v>5957.3</v>
      </c>
      <c r="E3521">
        <f t="shared" si="108"/>
        <v>38.399999999999636</v>
      </c>
      <c r="F3521" s="15">
        <f t="shared" si="109"/>
        <v>6.0815107583575643E-3</v>
      </c>
    </row>
    <row r="3522" spans="1:6" x14ac:dyDescent="0.3">
      <c r="A3522" s="26">
        <v>39122</v>
      </c>
      <c r="B3522" s="27">
        <v>6211.45</v>
      </c>
      <c r="C3522" s="27">
        <v>6248.6</v>
      </c>
      <c r="D3522" s="27">
        <v>6107.5</v>
      </c>
      <c r="E3522">
        <f t="shared" ref="E3522:E3545" si="110">C3522-B3522</f>
        <v>37.150000000000546</v>
      </c>
      <c r="F3522" s="15">
        <f t="shared" si="109"/>
        <v>9.7541736804014484E-3</v>
      </c>
    </row>
    <row r="3523" spans="1:6" x14ac:dyDescent="0.3">
      <c r="A3523" s="19">
        <v>39121</v>
      </c>
      <c r="B3523" s="20">
        <v>6148.65</v>
      </c>
      <c r="C3523" s="20">
        <v>6231.45</v>
      </c>
      <c r="D3523" s="20">
        <v>6146.75</v>
      </c>
      <c r="E3523">
        <f t="shared" si="110"/>
        <v>82.800000000000182</v>
      </c>
      <c r="F3523" s="15">
        <f t="shared" ref="F3523:F3545" si="111">((SUM(E3523:E3524)/2)/B3524)</f>
        <v>1.2453519419463707E-2</v>
      </c>
    </row>
    <row r="3524" spans="1:6" x14ac:dyDescent="0.3">
      <c r="A3524" s="26">
        <v>39120</v>
      </c>
      <c r="B3524" s="27">
        <v>6104.7</v>
      </c>
      <c r="C3524" s="27">
        <v>6173.95</v>
      </c>
      <c r="D3524" s="27">
        <v>6095.05</v>
      </c>
      <c r="E3524">
        <f t="shared" si="110"/>
        <v>69.25</v>
      </c>
      <c r="F3524" s="15">
        <f t="shared" si="111"/>
        <v>1.1815512319958019E-2</v>
      </c>
    </row>
    <row r="3525" spans="1:6" x14ac:dyDescent="0.3">
      <c r="A3525" s="19">
        <v>39119</v>
      </c>
      <c r="B3525" s="20">
        <v>6095.8</v>
      </c>
      <c r="C3525" s="20">
        <v>6170.6</v>
      </c>
      <c r="D3525" s="20">
        <v>6075.25</v>
      </c>
      <c r="E3525">
        <f t="shared" si="110"/>
        <v>74.800000000000182</v>
      </c>
      <c r="F3525" s="15">
        <f t="shared" si="111"/>
        <v>8.1166974395842761E-3</v>
      </c>
    </row>
    <row r="3526" spans="1:6" x14ac:dyDescent="0.3">
      <c r="A3526" s="26">
        <v>39118</v>
      </c>
      <c r="B3526" s="27">
        <v>6120.1</v>
      </c>
      <c r="C3526" s="27">
        <v>6144.65</v>
      </c>
      <c r="D3526" s="27">
        <v>6047.55</v>
      </c>
      <c r="E3526">
        <f t="shared" si="110"/>
        <v>24.549999999999272</v>
      </c>
      <c r="F3526" s="15">
        <f t="shared" si="111"/>
        <v>5.5524301054227475E-3</v>
      </c>
    </row>
    <row r="3527" spans="1:6" x14ac:dyDescent="0.3">
      <c r="A3527" s="19">
        <v>39115</v>
      </c>
      <c r="B3527" s="20">
        <v>6132.45</v>
      </c>
      <c r="C3527" s="20">
        <v>6176</v>
      </c>
      <c r="D3527" s="20">
        <v>6059.7</v>
      </c>
      <c r="E3527">
        <f t="shared" si="110"/>
        <v>43.550000000000182</v>
      </c>
      <c r="F3527" s="15">
        <f t="shared" si="111"/>
        <v>1.8368542145994576E-2</v>
      </c>
    </row>
    <row r="3528" spans="1:6" x14ac:dyDescent="0.3">
      <c r="A3528" s="26">
        <v>39114</v>
      </c>
      <c r="B3528" s="27">
        <v>5976.25</v>
      </c>
      <c r="C3528" s="27">
        <v>6152.25</v>
      </c>
      <c r="D3528" s="27">
        <v>5951.05</v>
      </c>
      <c r="E3528">
        <f t="shared" si="110"/>
        <v>176</v>
      </c>
      <c r="F3528" s="15">
        <f t="shared" si="111"/>
        <v>2.4786582051989515E-2</v>
      </c>
    </row>
    <row r="3529" spans="1:6" x14ac:dyDescent="0.3">
      <c r="A3529" s="19">
        <v>39113</v>
      </c>
      <c r="B3529" s="20">
        <v>5980.05</v>
      </c>
      <c r="C3529" s="20">
        <v>6100.5</v>
      </c>
      <c r="D3529" s="20">
        <v>5901.65</v>
      </c>
      <c r="E3529">
        <f t="shared" si="110"/>
        <v>120.44999999999982</v>
      </c>
      <c r="F3529" s="15">
        <f t="shared" si="111"/>
        <v>1.0525672869416507E-2</v>
      </c>
    </row>
    <row r="3530" spans="1:6" x14ac:dyDescent="0.3">
      <c r="A3530" s="26">
        <v>39111</v>
      </c>
      <c r="B3530" s="27">
        <v>6139.75</v>
      </c>
      <c r="C3530" s="27">
        <v>6148.55</v>
      </c>
      <c r="D3530" s="27">
        <v>5953.3</v>
      </c>
      <c r="E3530">
        <f t="shared" si="110"/>
        <v>8.8000000000001819</v>
      </c>
      <c r="F3530" s="15">
        <f t="shared" si="111"/>
        <v>3.3762440413189617E-3</v>
      </c>
    </row>
    <row r="3531" spans="1:6" x14ac:dyDescent="0.3">
      <c r="A3531" s="19">
        <v>39107</v>
      </c>
      <c r="B3531" s="20">
        <v>6094.05</v>
      </c>
      <c r="C3531" s="20">
        <v>6126.4</v>
      </c>
      <c r="D3531" s="20">
        <v>6051.25</v>
      </c>
      <c r="E3531">
        <f t="shared" si="110"/>
        <v>32.349999999999454</v>
      </c>
      <c r="F3531" s="15">
        <f t="shared" si="111"/>
        <v>3.9085297187995156E-3</v>
      </c>
    </row>
    <row r="3532" spans="1:6" x14ac:dyDescent="0.3">
      <c r="A3532" s="26">
        <v>39106</v>
      </c>
      <c r="B3532" s="27">
        <v>6082.85</v>
      </c>
      <c r="C3532" s="27">
        <v>6098.05</v>
      </c>
      <c r="D3532" s="27">
        <v>5989.6</v>
      </c>
      <c r="E3532">
        <f t="shared" si="110"/>
        <v>15.199999999999818</v>
      </c>
      <c r="F3532" s="15">
        <f t="shared" si="111"/>
        <v>1.5888842951757463E-3</v>
      </c>
    </row>
    <row r="3533" spans="1:6" x14ac:dyDescent="0.3">
      <c r="A3533" s="19">
        <v>39105</v>
      </c>
      <c r="B3533" s="20">
        <v>6167.85</v>
      </c>
      <c r="C3533" s="20">
        <v>6172.25</v>
      </c>
      <c r="D3533" s="20">
        <v>5989.85</v>
      </c>
      <c r="E3533">
        <f t="shared" si="110"/>
        <v>4.3999999999996362</v>
      </c>
      <c r="F3533" s="15">
        <f t="shared" si="111"/>
        <v>1.5097226136317886E-3</v>
      </c>
    </row>
    <row r="3534" spans="1:6" x14ac:dyDescent="0.3">
      <c r="A3534" s="26">
        <v>39104</v>
      </c>
      <c r="B3534" s="27">
        <v>6209.75</v>
      </c>
      <c r="C3534" s="27">
        <v>6224.1</v>
      </c>
      <c r="D3534" s="27">
        <v>6135.4</v>
      </c>
      <c r="E3534">
        <f t="shared" si="110"/>
        <v>14.350000000000364</v>
      </c>
      <c r="F3534" s="15">
        <f t="shared" si="111"/>
        <v>1.1671596450555891E-3</v>
      </c>
    </row>
    <row r="3535" spans="1:6" x14ac:dyDescent="0.3">
      <c r="A3535" s="19">
        <v>39101</v>
      </c>
      <c r="B3535" s="20">
        <v>6254.5</v>
      </c>
      <c r="C3535" s="20">
        <v>6254.75</v>
      </c>
      <c r="D3535" s="20">
        <v>6104.2</v>
      </c>
      <c r="E3535">
        <f t="shared" si="110"/>
        <v>0.25</v>
      </c>
      <c r="F3535" s="15">
        <f t="shared" si="111"/>
        <v>4.3234709578150897E-3</v>
      </c>
    </row>
    <row r="3536" spans="1:6" x14ac:dyDescent="0.3">
      <c r="A3536" s="26">
        <v>39100</v>
      </c>
      <c r="B3536" s="27">
        <v>6239.2</v>
      </c>
      <c r="C3536" s="27">
        <v>6292.9</v>
      </c>
      <c r="D3536" s="27">
        <v>6154.9</v>
      </c>
      <c r="E3536">
        <f t="shared" si="110"/>
        <v>53.699999999999818</v>
      </c>
      <c r="F3536" s="15">
        <f t="shared" si="111"/>
        <v>1.0711506662775965E-2</v>
      </c>
    </row>
    <row r="3537" spans="1:6" x14ac:dyDescent="0.3">
      <c r="A3537" s="19">
        <v>39099</v>
      </c>
      <c r="B3537" s="20">
        <v>6168.6</v>
      </c>
      <c r="C3537" s="20">
        <v>6247.05</v>
      </c>
      <c r="D3537" s="20">
        <v>6143.75</v>
      </c>
      <c r="E3537">
        <f t="shared" si="110"/>
        <v>78.449999999999818</v>
      </c>
      <c r="F3537" s="15">
        <f t="shared" si="111"/>
        <v>8.2779851650748859E-3</v>
      </c>
    </row>
    <row r="3538" spans="1:6" x14ac:dyDescent="0.3">
      <c r="A3538" s="26">
        <v>39098</v>
      </c>
      <c r="B3538" s="27">
        <v>6188.1</v>
      </c>
      <c r="C3538" s="27">
        <v>6212.1</v>
      </c>
      <c r="D3538" s="27">
        <v>6103.1</v>
      </c>
      <c r="E3538">
        <f t="shared" si="110"/>
        <v>24</v>
      </c>
      <c r="F3538" s="15">
        <f t="shared" si="111"/>
        <v>4.3934743983201126E-3</v>
      </c>
    </row>
    <row r="3539" spans="1:6" x14ac:dyDescent="0.3">
      <c r="A3539" s="19">
        <v>39097</v>
      </c>
      <c r="B3539" s="20">
        <v>6191</v>
      </c>
      <c r="C3539" s="20">
        <v>6221.4</v>
      </c>
      <c r="D3539" s="20">
        <v>6144.85</v>
      </c>
      <c r="E3539">
        <f t="shared" si="110"/>
        <v>30.399999999999636</v>
      </c>
      <c r="F3539" s="15">
        <f t="shared" si="111"/>
        <v>3.3325324157105748E-2</v>
      </c>
    </row>
    <row r="3540" spans="1:6" x14ac:dyDescent="0.3">
      <c r="A3540" s="26">
        <v>39094</v>
      </c>
      <c r="B3540" s="27">
        <v>5826.65</v>
      </c>
      <c r="C3540" s="27">
        <v>6184.6</v>
      </c>
      <c r="D3540" s="27">
        <v>5826.65</v>
      </c>
      <c r="E3540">
        <f t="shared" si="110"/>
        <v>357.95000000000073</v>
      </c>
      <c r="F3540" s="15">
        <f t="shared" si="111"/>
        <v>3.9672758738233262E-2</v>
      </c>
    </row>
    <row r="3541" spans="1:6" x14ac:dyDescent="0.3">
      <c r="A3541" s="19">
        <v>39093</v>
      </c>
      <c r="B3541" s="20">
        <v>5720.55</v>
      </c>
      <c r="C3541" s="20">
        <v>5816.5</v>
      </c>
      <c r="D3541" s="20">
        <v>5684.7</v>
      </c>
      <c r="E3541">
        <f t="shared" si="110"/>
        <v>95.949999999999818</v>
      </c>
      <c r="F3541" s="15">
        <f t="shared" si="111"/>
        <v>1.1130736019385981E-2</v>
      </c>
    </row>
    <row r="3542" spans="1:6" x14ac:dyDescent="0.3">
      <c r="A3542" s="26">
        <v>39092</v>
      </c>
      <c r="B3542" s="27">
        <v>5859.9</v>
      </c>
      <c r="C3542" s="27">
        <v>5894.4</v>
      </c>
      <c r="D3542" s="27">
        <v>5709.2</v>
      </c>
      <c r="E3542">
        <f t="shared" si="110"/>
        <v>34.5</v>
      </c>
      <c r="F3542" s="15">
        <f t="shared" si="111"/>
        <v>5.3124686024314119E-3</v>
      </c>
    </row>
    <row r="3543" spans="1:6" x14ac:dyDescent="0.3">
      <c r="A3543" s="19">
        <v>39091</v>
      </c>
      <c r="B3543" s="20">
        <v>5971.8</v>
      </c>
      <c r="C3543" s="20">
        <v>6000.75</v>
      </c>
      <c r="D3543" s="20">
        <v>5864.3</v>
      </c>
      <c r="E3543">
        <f t="shared" si="110"/>
        <v>28.949999999999818</v>
      </c>
      <c r="F3543" s="15">
        <f t="shared" si="111"/>
        <v>2.3847180348934758E-3</v>
      </c>
    </row>
    <row r="3544" spans="1:6" x14ac:dyDescent="0.3">
      <c r="A3544" s="26">
        <v>39090</v>
      </c>
      <c r="B3544" s="27">
        <v>6069.9</v>
      </c>
      <c r="C3544" s="27">
        <v>6069.9</v>
      </c>
      <c r="D3544" s="27">
        <v>5951.6</v>
      </c>
      <c r="E3544">
        <f t="shared" si="110"/>
        <v>0</v>
      </c>
      <c r="F3544" s="15">
        <f t="shared" si="111"/>
        <v>8.1191812534350382E-3</v>
      </c>
    </row>
    <row r="3545" spans="1:6" x14ac:dyDescent="0.3">
      <c r="A3545" s="19">
        <v>39087</v>
      </c>
      <c r="B3545" s="20">
        <v>6004.3</v>
      </c>
      <c r="C3545" s="20">
        <v>6101.8</v>
      </c>
      <c r="D3545" s="20">
        <v>5996.45</v>
      </c>
      <c r="E3545">
        <f t="shared" si="110"/>
        <v>97.5</v>
      </c>
      <c r="F3545" s="15" t="e">
        <f t="shared" si="111"/>
        <v>#DIV/0!</v>
      </c>
    </row>
  </sheetData>
  <autoFilter ref="A1:A3545" xr:uid="{3269CF65-290C-407E-B0DD-BBF48846B93F}">
    <sortState xmlns:xlrd2="http://schemas.microsoft.com/office/spreadsheetml/2017/richdata2" ref="A2:F3545">
      <sortCondition descending="1" ref="A1:A3545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FACE-E7BB-4FD9-974E-9405C08AB901}">
  <dimension ref="A18:C21"/>
  <sheetViews>
    <sheetView workbookViewId="0">
      <selection activeCell="C18" sqref="C18"/>
    </sheetView>
  </sheetViews>
  <sheetFormatPr defaultRowHeight="14.4" x14ac:dyDescent="0.3"/>
  <cols>
    <col min="1" max="1" width="10.44140625" customWidth="1"/>
    <col min="10" max="10" width="11.5546875" customWidth="1"/>
  </cols>
  <sheetData>
    <row r="18" spans="1:3" x14ac:dyDescent="0.3">
      <c r="C18" t="s">
        <v>3162</v>
      </c>
    </row>
    <row r="19" spans="1:3" x14ac:dyDescent="0.3">
      <c r="C19" t="s">
        <v>3163</v>
      </c>
    </row>
    <row r="20" spans="1:3" ht="48.6" x14ac:dyDescent="0.3">
      <c r="A20" s="33" t="s">
        <v>3158</v>
      </c>
      <c r="B20" s="34" t="s">
        <v>3160</v>
      </c>
    </row>
    <row r="21" spans="1:3" ht="60.6" x14ac:dyDescent="0.3">
      <c r="A21" t="s">
        <v>3159</v>
      </c>
      <c r="B21" s="34" t="s">
        <v>3161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B6A-B8EF-4B9A-93EE-45B3A8A70A43}">
  <dimension ref="A1:V163"/>
  <sheetViews>
    <sheetView workbookViewId="0">
      <selection activeCell="S6" sqref="S6"/>
    </sheetView>
  </sheetViews>
  <sheetFormatPr defaultRowHeight="14.4" x14ac:dyDescent="0.3"/>
  <cols>
    <col min="1" max="1" width="10.109375" customWidth="1"/>
    <col min="3" max="3" width="8.88671875" customWidth="1"/>
    <col min="4" max="4" width="9.33203125" style="45" bestFit="1" customWidth="1"/>
    <col min="5" max="5" width="8.88671875" style="45"/>
    <col min="6" max="6" width="8.88671875" style="51"/>
  </cols>
  <sheetData>
    <row r="1" spans="1:22" ht="20.399999999999999" thickBot="1" x14ac:dyDescent="0.45">
      <c r="A1" s="99" t="s">
        <v>3254</v>
      </c>
    </row>
    <row r="2" spans="1:22" ht="15" thickTop="1" x14ac:dyDescent="0.3">
      <c r="A2" t="s">
        <v>31</v>
      </c>
      <c r="B2" t="s">
        <v>111</v>
      </c>
      <c r="C2" t="s">
        <v>3164</v>
      </c>
      <c r="D2" s="45" t="s">
        <v>3216</v>
      </c>
      <c r="E2" s="45" t="s">
        <v>3164</v>
      </c>
      <c r="F2" s="51" t="s">
        <v>3211</v>
      </c>
      <c r="G2" t="s">
        <v>3212</v>
      </c>
      <c r="H2" t="s">
        <v>3213</v>
      </c>
      <c r="I2" t="s">
        <v>3214</v>
      </c>
      <c r="J2" t="s">
        <v>3215</v>
      </c>
    </row>
    <row r="3" spans="1:22" ht="15.6" thickBot="1" x14ac:dyDescent="0.35">
      <c r="A3" s="6">
        <v>40360</v>
      </c>
      <c r="B3">
        <v>5367.6000979999999</v>
      </c>
      <c r="C3" s="42"/>
      <c r="E3" s="49"/>
      <c r="L3" s="53" t="s">
        <v>3217</v>
      </c>
      <c r="M3" s="54" t="s">
        <v>3218</v>
      </c>
      <c r="N3" s="53" t="s">
        <v>3219</v>
      </c>
      <c r="O3" s="55" t="s">
        <v>3220</v>
      </c>
      <c r="P3" s="56"/>
      <c r="R3" s="57"/>
      <c r="S3" s="58"/>
      <c r="T3" s="58"/>
      <c r="U3" s="58"/>
      <c r="V3" s="59"/>
    </row>
    <row r="4" spans="1:22" ht="15.6" thickBot="1" x14ac:dyDescent="0.35">
      <c r="A4" s="6">
        <v>40391</v>
      </c>
      <c r="B4">
        <v>5402.3999020000001</v>
      </c>
      <c r="C4" s="43"/>
      <c r="E4" s="49"/>
      <c r="L4" s="53" t="s">
        <v>3212</v>
      </c>
      <c r="M4" s="54" t="s">
        <v>3213</v>
      </c>
      <c r="N4" s="53" t="s">
        <v>3214</v>
      </c>
      <c r="O4" s="55" t="s">
        <v>3215</v>
      </c>
      <c r="P4" s="60" t="s">
        <v>3221</v>
      </c>
      <c r="R4" s="61" t="s">
        <v>3222</v>
      </c>
      <c r="S4" s="62" t="s">
        <v>3252</v>
      </c>
      <c r="T4" s="62"/>
      <c r="U4" s="62"/>
      <c r="V4" s="63"/>
    </row>
    <row r="5" spans="1:22" ht="15.6" thickBot="1" x14ac:dyDescent="0.35">
      <c r="A5" s="6">
        <v>40422</v>
      </c>
      <c r="B5">
        <v>6029.9501950000003</v>
      </c>
      <c r="C5" s="38">
        <v>8.8999999999999996E-2</v>
      </c>
      <c r="D5" s="45">
        <v>1</v>
      </c>
      <c r="E5" s="49">
        <v>1</v>
      </c>
      <c r="F5" s="52">
        <f>D5+E5</f>
        <v>2</v>
      </c>
      <c r="G5">
        <v>0</v>
      </c>
      <c r="H5">
        <v>1</v>
      </c>
      <c r="I5">
        <v>0</v>
      </c>
      <c r="J5">
        <v>0</v>
      </c>
      <c r="L5" s="64">
        <f>SUM(G5:G128)</f>
        <v>10</v>
      </c>
      <c r="M5" s="64">
        <f>SUM(H5:H128)</f>
        <v>12</v>
      </c>
      <c r="N5" s="65">
        <f>SUM(I5:I128)</f>
        <v>6</v>
      </c>
      <c r="O5" s="65">
        <f>SUM(J5:J128)</f>
        <v>14</v>
      </c>
      <c r="P5" s="60">
        <f>M7+O7</f>
        <v>42</v>
      </c>
      <c r="R5" s="66" t="s">
        <v>3223</v>
      </c>
      <c r="S5" s="67" t="s">
        <v>3257</v>
      </c>
      <c r="T5" s="67"/>
      <c r="U5" s="67"/>
      <c r="V5" s="68"/>
    </row>
    <row r="6" spans="1:22" ht="15.6" thickBot="1" x14ac:dyDescent="0.35">
      <c r="A6" s="6">
        <v>40452</v>
      </c>
      <c r="B6">
        <v>6017.7001950000003</v>
      </c>
      <c r="C6" s="42"/>
      <c r="E6" s="49"/>
      <c r="F6" s="52"/>
      <c r="L6" s="69">
        <f>L5/P5</f>
        <v>0.23809523809523808</v>
      </c>
      <c r="M6" s="69">
        <f>M5/P5</f>
        <v>0.2857142857142857</v>
      </c>
      <c r="N6" s="70">
        <f>N5/P5</f>
        <v>0.14285714285714285</v>
      </c>
      <c r="O6" s="70">
        <f>O5/P5</f>
        <v>0.33333333333333331</v>
      </c>
      <c r="P6" s="56"/>
      <c r="R6" s="61" t="s">
        <v>3224</v>
      </c>
      <c r="S6" s="62" t="s">
        <v>3253</v>
      </c>
      <c r="T6" s="62"/>
      <c r="U6" s="62"/>
      <c r="V6" s="63"/>
    </row>
    <row r="7" spans="1:22" ht="15.6" thickBot="1" x14ac:dyDescent="0.35">
      <c r="A7" s="6">
        <v>40483</v>
      </c>
      <c r="B7">
        <v>5862.7001950000003</v>
      </c>
      <c r="C7" s="43"/>
      <c r="E7" s="49"/>
      <c r="F7" s="52"/>
      <c r="L7" s="64"/>
      <c r="M7" s="64">
        <f>L5+M5</f>
        <v>22</v>
      </c>
      <c r="N7" s="65"/>
      <c r="O7" s="65">
        <f>N5+O5</f>
        <v>20</v>
      </c>
      <c r="P7" s="56"/>
      <c r="R7" s="71" t="s">
        <v>3225</v>
      </c>
      <c r="S7" s="72" t="s">
        <v>3226</v>
      </c>
      <c r="T7" s="72"/>
      <c r="U7" s="72"/>
      <c r="V7" s="73"/>
    </row>
    <row r="8" spans="1:22" ht="15.6" thickBot="1" x14ac:dyDescent="0.35">
      <c r="A8" s="6">
        <v>40513</v>
      </c>
      <c r="B8">
        <v>6134.5</v>
      </c>
      <c r="C8" s="39">
        <v>8.2000000000000003E-2</v>
      </c>
      <c r="D8" s="45">
        <v>1</v>
      </c>
      <c r="E8" s="49">
        <v>0</v>
      </c>
      <c r="F8" s="52">
        <f t="shared" ref="F8" si="0">D8+E8</f>
        <v>1</v>
      </c>
      <c r="G8">
        <v>0</v>
      </c>
      <c r="H8">
        <v>0</v>
      </c>
      <c r="I8">
        <v>0</v>
      </c>
      <c r="J8">
        <v>1</v>
      </c>
      <c r="L8" s="74"/>
      <c r="M8" s="75">
        <f>M7/P5</f>
        <v>0.52380952380952384</v>
      </c>
      <c r="N8" s="76"/>
      <c r="O8" s="77">
        <f>O7/P5</f>
        <v>0.47619047619047616</v>
      </c>
      <c r="P8" s="56"/>
      <c r="R8" s="78"/>
      <c r="S8" s="79"/>
      <c r="T8" s="79"/>
      <c r="U8" s="79"/>
      <c r="V8" s="80"/>
    </row>
    <row r="9" spans="1:22" ht="15.6" thickBot="1" x14ac:dyDescent="0.35">
      <c r="A9" s="6">
        <v>40544</v>
      </c>
      <c r="B9">
        <v>5505.8999020000001</v>
      </c>
      <c r="C9" s="42"/>
      <c r="E9" s="49"/>
    </row>
    <row r="10" spans="1:22" ht="15.6" thickBot="1" x14ac:dyDescent="0.35">
      <c r="A10" s="6">
        <v>40575</v>
      </c>
      <c r="B10">
        <v>5333.25</v>
      </c>
      <c r="C10" s="43"/>
      <c r="E10" s="49"/>
      <c r="L10" t="s">
        <v>3227</v>
      </c>
    </row>
    <row r="11" spans="1:22" ht="15.6" thickBot="1" x14ac:dyDescent="0.35">
      <c r="A11" s="6">
        <v>40603</v>
      </c>
      <c r="B11">
        <v>5833.75</v>
      </c>
      <c r="C11" s="39">
        <v>7.8E-2</v>
      </c>
      <c r="D11" s="45">
        <v>0</v>
      </c>
      <c r="E11" s="49">
        <v>0</v>
      </c>
      <c r="F11" s="52">
        <f>D11+E11</f>
        <v>0</v>
      </c>
      <c r="G11">
        <v>1</v>
      </c>
      <c r="H11">
        <v>0</v>
      </c>
      <c r="I11">
        <v>0</v>
      </c>
      <c r="J11">
        <v>0</v>
      </c>
    </row>
    <row r="12" spans="1:22" ht="15.6" thickBot="1" x14ac:dyDescent="0.35">
      <c r="A12" s="6">
        <v>40634</v>
      </c>
      <c r="B12">
        <v>5749.5</v>
      </c>
      <c r="C12" s="42"/>
      <c r="E12" s="49"/>
      <c r="L12" t="s">
        <v>3228</v>
      </c>
    </row>
    <row r="13" spans="1:22" ht="15.6" thickBot="1" x14ac:dyDescent="0.35">
      <c r="A13" s="6">
        <v>40664</v>
      </c>
      <c r="B13">
        <v>5473.1000979999999</v>
      </c>
      <c r="C13" s="43"/>
      <c r="E13" s="49"/>
      <c r="L13" t="s">
        <v>3229</v>
      </c>
    </row>
    <row r="14" spans="1:22" ht="15.6" thickBot="1" x14ac:dyDescent="0.35">
      <c r="A14" s="6">
        <v>40695</v>
      </c>
      <c r="B14">
        <v>5647.3999020000001</v>
      </c>
      <c r="C14" s="38">
        <v>7.6999999999999999E-2</v>
      </c>
      <c r="D14" s="45">
        <v>0</v>
      </c>
      <c r="E14" s="49">
        <v>0</v>
      </c>
      <c r="F14" s="51">
        <v>0</v>
      </c>
      <c r="G14">
        <v>1</v>
      </c>
      <c r="H14">
        <v>0</v>
      </c>
      <c r="I14">
        <v>0</v>
      </c>
      <c r="J14">
        <v>0</v>
      </c>
      <c r="L14" t="s">
        <v>3230</v>
      </c>
    </row>
    <row r="15" spans="1:22" ht="15.6" thickBot="1" x14ac:dyDescent="0.35">
      <c r="A15" s="6">
        <v>40725</v>
      </c>
      <c r="B15">
        <v>5482</v>
      </c>
      <c r="C15" s="42"/>
      <c r="E15" s="49"/>
      <c r="L15" t="s">
        <v>3231</v>
      </c>
    </row>
    <row r="16" spans="1:22" ht="15.6" thickBot="1" x14ac:dyDescent="0.35">
      <c r="A16" s="6">
        <v>40756</v>
      </c>
      <c r="B16">
        <v>5001</v>
      </c>
      <c r="C16" s="43"/>
      <c r="E16" s="49"/>
      <c r="L16" t="s">
        <v>3232</v>
      </c>
    </row>
    <row r="17" spans="1:12" ht="15.6" thickBot="1" x14ac:dyDescent="0.35">
      <c r="A17" s="6">
        <v>40787</v>
      </c>
      <c r="B17">
        <v>4943.25</v>
      </c>
      <c r="C17" s="39">
        <v>6.9000000000000006E-2</v>
      </c>
      <c r="D17" s="45">
        <v>0</v>
      </c>
      <c r="E17" s="49">
        <v>0</v>
      </c>
      <c r="F17" s="51">
        <v>0</v>
      </c>
      <c r="G17">
        <v>1</v>
      </c>
      <c r="H17">
        <v>0</v>
      </c>
      <c r="I17">
        <v>0</v>
      </c>
      <c r="J17">
        <v>0</v>
      </c>
      <c r="L17" t="s">
        <v>3233</v>
      </c>
    </row>
    <row r="18" spans="1:12" ht="15.6" thickBot="1" x14ac:dyDescent="0.35">
      <c r="A18" s="6">
        <v>40817</v>
      </c>
      <c r="B18">
        <v>5326.6000979999999</v>
      </c>
      <c r="C18" s="42"/>
      <c r="E18" s="49"/>
      <c r="L18" t="s">
        <v>3234</v>
      </c>
    </row>
    <row r="19" spans="1:12" ht="15.6" thickBot="1" x14ac:dyDescent="0.35">
      <c r="A19" s="6">
        <v>40848</v>
      </c>
      <c r="B19">
        <v>4832.0498049999997</v>
      </c>
      <c r="C19" s="43"/>
      <c r="E19" s="49"/>
    </row>
    <row r="20" spans="1:12" ht="15.6" thickBot="1" x14ac:dyDescent="0.35">
      <c r="A20" s="6">
        <v>40878</v>
      </c>
      <c r="B20">
        <v>4624.2998049999997</v>
      </c>
      <c r="C20" s="39">
        <v>6.0999999999999999E-2</v>
      </c>
      <c r="D20" s="45">
        <v>0</v>
      </c>
      <c r="E20" s="49">
        <v>0</v>
      </c>
      <c r="F20" s="51">
        <v>0</v>
      </c>
      <c r="G20">
        <v>1</v>
      </c>
      <c r="H20">
        <v>0</v>
      </c>
      <c r="I20">
        <v>0</v>
      </c>
      <c r="J20">
        <v>0</v>
      </c>
    </row>
    <row r="21" spans="1:12" ht="15.6" thickBot="1" x14ac:dyDescent="0.35">
      <c r="A21" s="6">
        <v>40909</v>
      </c>
      <c r="B21">
        <v>5199.25</v>
      </c>
      <c r="C21" s="42"/>
      <c r="E21" s="49"/>
      <c r="L21" t="s">
        <v>3235</v>
      </c>
    </row>
    <row r="22" spans="1:12" ht="15.6" thickBot="1" x14ac:dyDescent="0.35">
      <c r="A22" s="6">
        <v>40940</v>
      </c>
      <c r="B22">
        <v>5385.2001950000003</v>
      </c>
      <c r="C22" s="43"/>
      <c r="E22" s="49"/>
      <c r="L22" t="s">
        <v>3236</v>
      </c>
    </row>
    <row r="23" spans="1:12" ht="15.6" thickBot="1" x14ac:dyDescent="0.35">
      <c r="A23" s="6">
        <v>40969</v>
      </c>
      <c r="B23">
        <v>5295.5498049999997</v>
      </c>
      <c r="C23" s="39">
        <v>5.2999999999999999E-2</v>
      </c>
      <c r="D23" s="45">
        <v>1</v>
      </c>
      <c r="E23" s="49">
        <v>0</v>
      </c>
      <c r="F23" s="51">
        <v>1</v>
      </c>
      <c r="G23">
        <v>0</v>
      </c>
      <c r="H23">
        <v>0</v>
      </c>
      <c r="I23">
        <v>0</v>
      </c>
      <c r="J23">
        <v>1</v>
      </c>
    </row>
    <row r="24" spans="1:12" ht="15.6" thickBot="1" x14ac:dyDescent="0.35">
      <c r="A24" s="6">
        <v>41000</v>
      </c>
      <c r="B24">
        <v>5248.1499020000001</v>
      </c>
      <c r="C24" s="42"/>
      <c r="E24" s="49"/>
    </row>
    <row r="25" spans="1:12" ht="15.6" thickBot="1" x14ac:dyDescent="0.35">
      <c r="A25" s="6">
        <v>41030</v>
      </c>
      <c r="B25">
        <v>4924.25</v>
      </c>
      <c r="C25" s="43"/>
      <c r="E25" s="49"/>
    </row>
    <row r="26" spans="1:12" ht="15.6" thickBot="1" x14ac:dyDescent="0.35">
      <c r="A26" s="6">
        <v>41061</v>
      </c>
      <c r="B26">
        <v>5278.8999020000001</v>
      </c>
      <c r="C26" s="38">
        <v>5.5E-2</v>
      </c>
      <c r="D26" s="45">
        <v>0</v>
      </c>
      <c r="E26" s="49">
        <v>1</v>
      </c>
      <c r="F26" s="51">
        <v>1</v>
      </c>
      <c r="G26">
        <v>0</v>
      </c>
      <c r="H26">
        <v>0</v>
      </c>
      <c r="I26">
        <v>1</v>
      </c>
      <c r="J26">
        <v>0</v>
      </c>
    </row>
    <row r="27" spans="1:12" ht="15.6" thickBot="1" x14ac:dyDescent="0.35">
      <c r="A27" s="6">
        <v>41091</v>
      </c>
      <c r="B27">
        <v>5229</v>
      </c>
      <c r="C27" s="42"/>
      <c r="E27" s="49"/>
    </row>
    <row r="28" spans="1:12" ht="15.6" thickBot="1" x14ac:dyDescent="0.35">
      <c r="A28" s="6">
        <v>41122</v>
      </c>
      <c r="B28">
        <v>5258.5</v>
      </c>
      <c r="C28" s="43"/>
      <c r="E28" s="49"/>
    </row>
    <row r="29" spans="1:12" ht="15.6" thickBot="1" x14ac:dyDescent="0.35">
      <c r="A29" s="6">
        <v>41153</v>
      </c>
      <c r="B29">
        <v>5703.2998049999997</v>
      </c>
      <c r="C29" s="39">
        <v>5.2999999999999999E-2</v>
      </c>
      <c r="D29" s="45">
        <v>1</v>
      </c>
      <c r="E29" s="49">
        <v>0</v>
      </c>
      <c r="F29" s="51">
        <v>1</v>
      </c>
      <c r="G29">
        <v>0</v>
      </c>
      <c r="H29">
        <v>0</v>
      </c>
      <c r="I29">
        <v>0</v>
      </c>
      <c r="J29">
        <v>1</v>
      </c>
    </row>
    <row r="30" spans="1:12" ht="15.6" thickBot="1" x14ac:dyDescent="0.35">
      <c r="A30" s="6">
        <v>41183</v>
      </c>
      <c r="B30">
        <v>5619.7001950000003</v>
      </c>
      <c r="C30" s="42"/>
      <c r="E30" s="49"/>
    </row>
    <row r="31" spans="1:12" ht="15.6" thickBot="1" x14ac:dyDescent="0.35">
      <c r="A31" s="6">
        <v>41214</v>
      </c>
      <c r="B31">
        <v>5879.8500979999999</v>
      </c>
      <c r="C31" s="43"/>
      <c r="E31" s="49"/>
    </row>
    <row r="32" spans="1:12" ht="15.6" thickBot="1" x14ac:dyDescent="0.35">
      <c r="A32" s="6">
        <v>41244</v>
      </c>
      <c r="B32">
        <v>5905.1000979999999</v>
      </c>
      <c r="C32" s="39">
        <v>4.4999999999999998E-2</v>
      </c>
      <c r="D32" s="45">
        <v>1</v>
      </c>
      <c r="E32" s="49">
        <v>0</v>
      </c>
      <c r="F32" s="51">
        <v>1</v>
      </c>
      <c r="G32">
        <v>0</v>
      </c>
      <c r="H32">
        <v>0</v>
      </c>
      <c r="I32">
        <v>0</v>
      </c>
      <c r="J32">
        <v>1</v>
      </c>
    </row>
    <row r="33" spans="1:10" ht="15.6" thickBot="1" x14ac:dyDescent="0.35">
      <c r="A33" s="6">
        <v>41275</v>
      </c>
      <c r="B33">
        <v>6034.75</v>
      </c>
      <c r="C33" s="42"/>
      <c r="E33" s="49"/>
    </row>
    <row r="34" spans="1:10" ht="15.6" thickBot="1" x14ac:dyDescent="0.35">
      <c r="A34" s="6">
        <v>41306</v>
      </c>
      <c r="B34">
        <v>5693.0498049999997</v>
      </c>
      <c r="C34" s="43"/>
      <c r="E34" s="49"/>
    </row>
    <row r="35" spans="1:10" ht="15.6" thickBot="1" x14ac:dyDescent="0.35">
      <c r="A35" s="6">
        <v>41334</v>
      </c>
      <c r="B35">
        <v>5682.5498049999997</v>
      </c>
      <c r="C35" s="37">
        <v>4.8000000000000001E-2</v>
      </c>
      <c r="D35" s="45">
        <v>0</v>
      </c>
      <c r="E35" s="49">
        <v>1</v>
      </c>
      <c r="F35" s="51">
        <v>1</v>
      </c>
      <c r="G35">
        <v>0</v>
      </c>
      <c r="H35">
        <v>0</v>
      </c>
      <c r="I35">
        <v>1</v>
      </c>
      <c r="J35">
        <v>0</v>
      </c>
    </row>
    <row r="36" spans="1:10" ht="15.6" thickBot="1" x14ac:dyDescent="0.35">
      <c r="A36" s="6">
        <v>41365</v>
      </c>
      <c r="B36">
        <v>5930.2001950000003</v>
      </c>
      <c r="C36" s="42"/>
      <c r="E36" s="49"/>
    </row>
    <row r="37" spans="1:10" ht="15.6" thickBot="1" x14ac:dyDescent="0.35">
      <c r="A37" s="6">
        <v>41395</v>
      </c>
      <c r="B37">
        <v>5985.9501950000003</v>
      </c>
      <c r="C37" s="43"/>
      <c r="E37" s="49"/>
    </row>
    <row r="38" spans="1:10" ht="15.6" thickBot="1" x14ac:dyDescent="0.35">
      <c r="A38" s="6">
        <v>41426</v>
      </c>
      <c r="B38">
        <v>5842.2001950000003</v>
      </c>
      <c r="C38" s="39">
        <v>4.3999999999999997E-2</v>
      </c>
      <c r="D38" s="45">
        <v>1</v>
      </c>
      <c r="E38" s="49">
        <v>0</v>
      </c>
      <c r="F38" s="51">
        <v>1</v>
      </c>
      <c r="G38">
        <v>0</v>
      </c>
      <c r="H38">
        <v>0</v>
      </c>
      <c r="I38">
        <v>0</v>
      </c>
      <c r="J38">
        <v>1</v>
      </c>
    </row>
    <row r="39" spans="1:10" ht="15.6" thickBot="1" x14ac:dyDescent="0.35">
      <c r="A39" s="6">
        <v>41456</v>
      </c>
      <c r="B39">
        <v>5742</v>
      </c>
      <c r="C39" s="42"/>
      <c r="E39" s="49"/>
    </row>
    <row r="40" spans="1:10" ht="15.6" thickBot="1" x14ac:dyDescent="0.35">
      <c r="A40" s="6">
        <v>41487</v>
      </c>
      <c r="B40">
        <v>5471.7998049999997</v>
      </c>
      <c r="C40" s="43"/>
      <c r="E40" s="49"/>
    </row>
    <row r="41" spans="1:10" ht="15.6" thickBot="1" x14ac:dyDescent="0.35">
      <c r="A41" s="6">
        <v>41518</v>
      </c>
      <c r="B41">
        <v>5735.2998049999997</v>
      </c>
      <c r="C41" s="38">
        <v>4.8000000000000001E-2</v>
      </c>
      <c r="D41" s="45">
        <v>0</v>
      </c>
      <c r="E41" s="49">
        <v>1</v>
      </c>
      <c r="F41" s="51">
        <v>1</v>
      </c>
      <c r="G41">
        <v>0</v>
      </c>
      <c r="H41">
        <v>0</v>
      </c>
      <c r="I41">
        <v>1</v>
      </c>
      <c r="J41">
        <v>0</v>
      </c>
    </row>
    <row r="42" spans="1:10" ht="15.6" thickBot="1" x14ac:dyDescent="0.35">
      <c r="A42" s="6">
        <v>41548</v>
      </c>
      <c r="B42">
        <v>6299.1499020000001</v>
      </c>
      <c r="C42" s="42"/>
      <c r="E42" s="49"/>
    </row>
    <row r="43" spans="1:10" ht="15.6" thickBot="1" x14ac:dyDescent="0.35">
      <c r="A43" s="6">
        <v>41579</v>
      </c>
      <c r="B43">
        <v>6176.1000979999999</v>
      </c>
      <c r="C43" s="43"/>
      <c r="E43" s="49"/>
    </row>
    <row r="44" spans="1:10" ht="15.6" thickBot="1" x14ac:dyDescent="0.35">
      <c r="A44" s="6">
        <v>41609</v>
      </c>
      <c r="B44">
        <v>6304</v>
      </c>
      <c r="C44" s="39">
        <v>4.7E-2</v>
      </c>
      <c r="D44" s="45">
        <v>1</v>
      </c>
      <c r="E44" s="49">
        <v>0</v>
      </c>
      <c r="F44" s="51">
        <v>1</v>
      </c>
      <c r="G44">
        <v>0</v>
      </c>
      <c r="H44">
        <v>0</v>
      </c>
      <c r="I44">
        <v>0</v>
      </c>
      <c r="J44">
        <v>1</v>
      </c>
    </row>
    <row r="45" spans="1:10" ht="15.6" thickBot="1" x14ac:dyDescent="0.35">
      <c r="A45" s="6">
        <v>41640</v>
      </c>
      <c r="B45">
        <v>6089.5</v>
      </c>
      <c r="C45" s="42"/>
      <c r="E45" s="49"/>
    </row>
    <row r="46" spans="1:10" ht="15.6" thickBot="1" x14ac:dyDescent="0.35">
      <c r="A46" s="6">
        <v>41671</v>
      </c>
      <c r="B46">
        <v>6276.9501950000003</v>
      </c>
      <c r="C46" s="43"/>
      <c r="D46" s="46"/>
      <c r="E46" s="49"/>
    </row>
    <row r="47" spans="1:10" ht="15.6" thickBot="1" x14ac:dyDescent="0.4">
      <c r="A47" s="6">
        <v>41699</v>
      </c>
      <c r="B47">
        <v>6704.2001950000003</v>
      </c>
      <c r="C47" s="39">
        <v>4.5999999999999999E-2</v>
      </c>
      <c r="D47" s="48">
        <v>1</v>
      </c>
      <c r="E47" s="49">
        <v>0</v>
      </c>
      <c r="F47" s="51">
        <v>1</v>
      </c>
      <c r="G47">
        <v>0</v>
      </c>
      <c r="H47">
        <v>0</v>
      </c>
      <c r="I47">
        <v>0</v>
      </c>
      <c r="J47">
        <v>1</v>
      </c>
    </row>
    <row r="48" spans="1:10" ht="15.6" thickBot="1" x14ac:dyDescent="0.35">
      <c r="A48" s="6">
        <v>41730</v>
      </c>
      <c r="B48">
        <v>6696.3999020000001</v>
      </c>
      <c r="C48" s="42"/>
      <c r="D48" s="47"/>
      <c r="E48" s="50"/>
    </row>
    <row r="49" spans="1:10" x14ac:dyDescent="0.3">
      <c r="A49" s="6">
        <v>41760</v>
      </c>
      <c r="B49">
        <v>7229.9501950000003</v>
      </c>
      <c r="C49" s="43"/>
    </row>
    <row r="50" spans="1:10" ht="15.6" thickBot="1" x14ac:dyDescent="0.35">
      <c r="A50" s="6">
        <v>41791</v>
      </c>
      <c r="B50">
        <v>7611.3500979999999</v>
      </c>
      <c r="C50" s="38">
        <v>5.7000000000000002E-2</v>
      </c>
      <c r="D50" s="45">
        <v>1</v>
      </c>
      <c r="E50" s="45">
        <v>1</v>
      </c>
      <c r="F50" s="51">
        <v>2</v>
      </c>
      <c r="G50">
        <v>0</v>
      </c>
      <c r="H50">
        <v>1</v>
      </c>
      <c r="I50">
        <v>0</v>
      </c>
      <c r="J50">
        <v>0</v>
      </c>
    </row>
    <row r="51" spans="1:10" ht="15" thickBot="1" x14ac:dyDescent="0.35">
      <c r="A51" s="6">
        <v>41821</v>
      </c>
      <c r="B51">
        <v>7721.2998049999997</v>
      </c>
      <c r="C51" s="42"/>
    </row>
    <row r="52" spans="1:10" x14ac:dyDescent="0.3">
      <c r="A52" s="6">
        <v>41852</v>
      </c>
      <c r="B52">
        <v>7954.3500979999999</v>
      </c>
      <c r="C52" s="43"/>
    </row>
    <row r="53" spans="1:10" ht="15.6" thickBot="1" x14ac:dyDescent="0.35">
      <c r="A53" s="6">
        <v>41883</v>
      </c>
      <c r="B53">
        <v>7964.7998049999997</v>
      </c>
      <c r="C53" s="38">
        <v>5.2999999999999999E-2</v>
      </c>
      <c r="D53" s="45">
        <v>1</v>
      </c>
      <c r="E53" s="45">
        <v>0</v>
      </c>
      <c r="F53" s="51">
        <v>1</v>
      </c>
      <c r="G53">
        <v>0</v>
      </c>
      <c r="H53">
        <v>0</v>
      </c>
      <c r="I53">
        <v>0</v>
      </c>
      <c r="J53">
        <v>1</v>
      </c>
    </row>
    <row r="54" spans="1:10" ht="15" thickBot="1" x14ac:dyDescent="0.35">
      <c r="A54" s="6">
        <v>41913</v>
      </c>
      <c r="B54">
        <v>8322.2001949999994</v>
      </c>
      <c r="C54" s="42"/>
    </row>
    <row r="55" spans="1:10" x14ac:dyDescent="0.3">
      <c r="A55" s="6">
        <v>41944</v>
      </c>
      <c r="B55">
        <v>8588.25</v>
      </c>
      <c r="C55" s="43"/>
    </row>
    <row r="56" spans="1:10" ht="15.6" thickBot="1" x14ac:dyDescent="0.35">
      <c r="A56" s="6">
        <v>41974</v>
      </c>
      <c r="B56">
        <v>8282.7001949999994</v>
      </c>
      <c r="C56" s="38">
        <v>7.4999999999999997E-2</v>
      </c>
      <c r="D56" s="45">
        <v>1</v>
      </c>
      <c r="E56" s="45">
        <v>1</v>
      </c>
      <c r="F56" s="51">
        <v>2</v>
      </c>
      <c r="G56">
        <v>0</v>
      </c>
      <c r="H56">
        <v>1</v>
      </c>
      <c r="I56">
        <v>0</v>
      </c>
      <c r="J56">
        <v>0</v>
      </c>
    </row>
    <row r="57" spans="1:10" ht="15" thickBot="1" x14ac:dyDescent="0.35">
      <c r="A57" s="6">
        <v>42005</v>
      </c>
      <c r="B57">
        <v>8808.9003909999992</v>
      </c>
      <c r="C57" s="42"/>
    </row>
    <row r="58" spans="1:10" x14ac:dyDescent="0.3">
      <c r="A58" s="6">
        <v>42036</v>
      </c>
      <c r="B58">
        <v>8844.5996090000008</v>
      </c>
      <c r="C58" s="43"/>
    </row>
    <row r="59" spans="1:10" ht="15.6" thickBot="1" x14ac:dyDescent="0.35">
      <c r="A59" s="6">
        <v>42064</v>
      </c>
      <c r="B59">
        <v>8491</v>
      </c>
      <c r="C59" s="38">
        <v>7.4999999999999997E-2</v>
      </c>
      <c r="D59" s="45">
        <v>1</v>
      </c>
      <c r="E59" s="45">
        <v>1</v>
      </c>
      <c r="F59" s="51">
        <v>2</v>
      </c>
      <c r="G59">
        <v>0</v>
      </c>
      <c r="H59">
        <v>1</v>
      </c>
      <c r="I59">
        <v>0</v>
      </c>
      <c r="J59">
        <v>0</v>
      </c>
    </row>
    <row r="60" spans="1:10" ht="15" thickBot="1" x14ac:dyDescent="0.35">
      <c r="A60" s="6">
        <v>42095</v>
      </c>
      <c r="B60">
        <v>8181.5</v>
      </c>
      <c r="C60" s="42"/>
    </row>
    <row r="61" spans="1:10" x14ac:dyDescent="0.3">
      <c r="A61" s="6">
        <v>42125</v>
      </c>
      <c r="B61">
        <v>8433.6503909999992</v>
      </c>
      <c r="C61" s="43"/>
    </row>
    <row r="62" spans="1:10" ht="15.6" thickBot="1" x14ac:dyDescent="0.35">
      <c r="A62" s="6">
        <v>42156</v>
      </c>
      <c r="B62">
        <v>8368.5</v>
      </c>
      <c r="C62" s="39">
        <v>7.0000000000000007E-2</v>
      </c>
      <c r="D62" s="45">
        <v>0</v>
      </c>
      <c r="E62" s="45">
        <v>0</v>
      </c>
      <c r="F62" s="51">
        <v>0</v>
      </c>
      <c r="G62">
        <v>1</v>
      </c>
      <c r="H62">
        <v>0</v>
      </c>
      <c r="I62">
        <v>0</v>
      </c>
      <c r="J62">
        <v>0</v>
      </c>
    </row>
    <row r="63" spans="1:10" ht="15" thickBot="1" x14ac:dyDescent="0.35">
      <c r="A63" s="6">
        <v>42186</v>
      </c>
      <c r="B63">
        <v>8532.8496090000008</v>
      </c>
      <c r="C63" s="42"/>
    </row>
    <row r="64" spans="1:10" x14ac:dyDescent="0.3">
      <c r="A64" s="6">
        <v>42217</v>
      </c>
      <c r="B64">
        <v>7971.2998049999997</v>
      </c>
      <c r="C64" s="43"/>
    </row>
    <row r="65" spans="1:10" ht="15.6" thickBot="1" x14ac:dyDescent="0.35">
      <c r="A65" s="6">
        <v>42248</v>
      </c>
      <c r="B65">
        <v>7948.8999020000001</v>
      </c>
      <c r="C65" s="38">
        <v>7.3999999999999996E-2</v>
      </c>
      <c r="D65" s="45">
        <v>0</v>
      </c>
      <c r="E65" s="45">
        <v>1</v>
      </c>
      <c r="F65" s="51">
        <v>1</v>
      </c>
      <c r="G65">
        <v>0</v>
      </c>
      <c r="H65">
        <v>0</v>
      </c>
      <c r="I65">
        <v>1</v>
      </c>
      <c r="J65">
        <v>0</v>
      </c>
    </row>
    <row r="66" spans="1:10" ht="15" thickBot="1" x14ac:dyDescent="0.35">
      <c r="A66" s="6">
        <v>42278</v>
      </c>
      <c r="B66">
        <v>8065.7998049999997</v>
      </c>
      <c r="C66" s="42"/>
    </row>
    <row r="67" spans="1:10" x14ac:dyDescent="0.3">
      <c r="A67" s="6">
        <v>42309</v>
      </c>
      <c r="B67">
        <v>7935.25</v>
      </c>
      <c r="C67" s="43"/>
    </row>
    <row r="68" spans="1:10" ht="15.6" thickBot="1" x14ac:dyDescent="0.35">
      <c r="A68" s="6">
        <v>42339</v>
      </c>
      <c r="B68">
        <v>7946.3500979999999</v>
      </c>
      <c r="C68" s="37">
        <v>7.2999999999999995E-2</v>
      </c>
      <c r="D68" s="45">
        <v>0</v>
      </c>
      <c r="E68" s="45">
        <v>0</v>
      </c>
      <c r="F68" s="51">
        <v>0</v>
      </c>
      <c r="G68">
        <v>1</v>
      </c>
      <c r="H68">
        <v>0</v>
      </c>
      <c r="I68">
        <v>0</v>
      </c>
      <c r="J68">
        <v>0</v>
      </c>
    </row>
    <row r="69" spans="1:10" ht="15" thickBot="1" x14ac:dyDescent="0.35">
      <c r="A69" s="6">
        <v>42370</v>
      </c>
      <c r="B69">
        <v>7563.5498049999997</v>
      </c>
      <c r="C69" s="42"/>
    </row>
    <row r="70" spans="1:10" x14ac:dyDescent="0.3">
      <c r="A70" s="6">
        <v>42401</v>
      </c>
      <c r="B70">
        <v>6987.0498049999997</v>
      </c>
      <c r="C70" s="43"/>
    </row>
    <row r="71" spans="1:10" ht="15.6" thickBot="1" x14ac:dyDescent="0.35">
      <c r="A71" s="6">
        <v>42430</v>
      </c>
      <c r="B71">
        <v>7738.3999020000001</v>
      </c>
      <c r="C71" s="38">
        <v>7.9000000000000001E-2</v>
      </c>
      <c r="D71" s="45">
        <v>0</v>
      </c>
      <c r="E71" s="45">
        <v>1</v>
      </c>
      <c r="F71" s="51">
        <v>1</v>
      </c>
      <c r="G71">
        <v>0</v>
      </c>
      <c r="H71">
        <v>0</v>
      </c>
      <c r="I71">
        <v>1</v>
      </c>
      <c r="J71">
        <v>0</v>
      </c>
    </row>
    <row r="72" spans="1:10" ht="15" thickBot="1" x14ac:dyDescent="0.35">
      <c r="A72" s="6">
        <v>42461</v>
      </c>
      <c r="B72">
        <v>7849.7998049999997</v>
      </c>
      <c r="C72" s="42"/>
    </row>
    <row r="73" spans="1:10" x14ac:dyDescent="0.3">
      <c r="A73" s="6">
        <v>42491</v>
      </c>
      <c r="B73">
        <v>8160.1000979999999</v>
      </c>
      <c r="C73" s="43"/>
    </row>
    <row r="74" spans="1:10" ht="15.6" thickBot="1" x14ac:dyDescent="0.35">
      <c r="A74" s="6">
        <v>42522</v>
      </c>
      <c r="B74">
        <v>8287.75</v>
      </c>
      <c r="C74" s="39">
        <v>7.0999999999999994E-2</v>
      </c>
      <c r="D74" s="45">
        <v>1</v>
      </c>
      <c r="E74" s="45">
        <v>0</v>
      </c>
      <c r="F74" s="51">
        <v>1</v>
      </c>
      <c r="G74">
        <v>0</v>
      </c>
      <c r="H74">
        <v>0</v>
      </c>
      <c r="I74">
        <v>0</v>
      </c>
      <c r="J74">
        <v>1</v>
      </c>
    </row>
    <row r="75" spans="1:10" ht="15" thickBot="1" x14ac:dyDescent="0.35">
      <c r="A75" s="6">
        <v>42552</v>
      </c>
      <c r="B75">
        <v>8638.5</v>
      </c>
      <c r="C75" s="42"/>
    </row>
    <row r="76" spans="1:10" x14ac:dyDescent="0.3">
      <c r="A76" s="6">
        <v>42583</v>
      </c>
      <c r="B76">
        <v>8786.2001949999994</v>
      </c>
      <c r="C76" s="43"/>
    </row>
    <row r="77" spans="1:10" ht="15.6" thickBot="1" x14ac:dyDescent="0.35">
      <c r="A77" s="6">
        <v>42614</v>
      </c>
      <c r="B77">
        <v>8611.1503909999992</v>
      </c>
      <c r="C77" s="39">
        <v>7.2999999999999995E-2</v>
      </c>
      <c r="D77" s="45">
        <v>1</v>
      </c>
      <c r="E77" s="45">
        <v>1</v>
      </c>
      <c r="F77" s="51">
        <v>2</v>
      </c>
      <c r="G77">
        <v>0</v>
      </c>
      <c r="H77">
        <v>1</v>
      </c>
      <c r="I77">
        <v>0</v>
      </c>
      <c r="J77">
        <v>0</v>
      </c>
    </row>
    <row r="78" spans="1:10" ht="15" thickBot="1" x14ac:dyDescent="0.35">
      <c r="A78" s="6">
        <v>42644</v>
      </c>
      <c r="B78">
        <v>8638</v>
      </c>
      <c r="C78" s="42"/>
    </row>
    <row r="79" spans="1:10" x14ac:dyDescent="0.3">
      <c r="A79" s="6">
        <v>42675</v>
      </c>
      <c r="B79">
        <v>8224.5</v>
      </c>
      <c r="C79" s="43"/>
    </row>
    <row r="80" spans="1:10" ht="15.6" thickBot="1" x14ac:dyDescent="0.35">
      <c r="A80" s="6">
        <v>42705</v>
      </c>
      <c r="B80">
        <v>8185.7998049999997</v>
      </c>
      <c r="C80" s="38">
        <v>7.0000000000000007E-2</v>
      </c>
      <c r="D80" s="45">
        <v>0</v>
      </c>
      <c r="E80" s="45">
        <v>0</v>
      </c>
      <c r="F80" s="51">
        <v>0</v>
      </c>
      <c r="G80">
        <v>1</v>
      </c>
      <c r="H80">
        <v>0</v>
      </c>
      <c r="I80">
        <v>0</v>
      </c>
      <c r="J80">
        <v>0</v>
      </c>
    </row>
    <row r="81" spans="1:10" ht="15" thickBot="1" x14ac:dyDescent="0.35">
      <c r="A81" s="6">
        <v>42736</v>
      </c>
      <c r="B81">
        <v>8561.2998050000006</v>
      </c>
      <c r="C81" s="42"/>
    </row>
    <row r="82" spans="1:10" x14ac:dyDescent="0.3">
      <c r="A82" s="6">
        <v>42767</v>
      </c>
      <c r="B82">
        <v>8879.5996090000008</v>
      </c>
      <c r="C82" s="43"/>
    </row>
    <row r="83" spans="1:10" ht="15.6" thickBot="1" x14ac:dyDescent="0.35">
      <c r="A83" s="6">
        <v>42795</v>
      </c>
      <c r="B83">
        <v>9173.75</v>
      </c>
      <c r="C83" s="39">
        <v>6.0999999999999999E-2</v>
      </c>
      <c r="D83" s="45">
        <v>1</v>
      </c>
      <c r="E83" s="45">
        <v>1</v>
      </c>
      <c r="F83" s="51">
        <v>2</v>
      </c>
      <c r="G83">
        <v>0</v>
      </c>
      <c r="H83">
        <v>1</v>
      </c>
      <c r="I83">
        <v>0</v>
      </c>
      <c r="J83">
        <v>0</v>
      </c>
    </row>
    <row r="84" spans="1:10" ht="15" thickBot="1" x14ac:dyDescent="0.35">
      <c r="A84" s="6">
        <v>42826</v>
      </c>
      <c r="B84">
        <v>9304.0498050000006</v>
      </c>
      <c r="C84" s="42"/>
    </row>
    <row r="85" spans="1:10" x14ac:dyDescent="0.3">
      <c r="A85" s="6">
        <v>42856</v>
      </c>
      <c r="B85">
        <v>9621.25</v>
      </c>
      <c r="C85" s="43"/>
    </row>
    <row r="86" spans="1:10" ht="15.6" thickBot="1" x14ac:dyDescent="0.35">
      <c r="A86" s="6">
        <v>42887</v>
      </c>
      <c r="B86">
        <v>9520.9003909999992</v>
      </c>
      <c r="C86" s="39">
        <v>5.7000000000000002E-2</v>
      </c>
      <c r="D86" s="45">
        <v>1</v>
      </c>
      <c r="E86" s="45">
        <v>0</v>
      </c>
      <c r="F86" s="51">
        <v>1</v>
      </c>
      <c r="G86">
        <v>0</v>
      </c>
      <c r="H86">
        <v>0</v>
      </c>
      <c r="I86">
        <v>0</v>
      </c>
      <c r="J86">
        <v>1</v>
      </c>
    </row>
    <row r="87" spans="1:10" ht="15" thickBot="1" x14ac:dyDescent="0.35">
      <c r="A87" s="6">
        <v>42917</v>
      </c>
      <c r="B87">
        <v>10077.099609000001</v>
      </c>
      <c r="C87" s="42"/>
    </row>
    <row r="88" spans="1:10" x14ac:dyDescent="0.3">
      <c r="A88" s="6">
        <v>42948</v>
      </c>
      <c r="B88">
        <v>9917.9003909999992</v>
      </c>
      <c r="C88" s="43"/>
    </row>
    <row r="89" spans="1:10" ht="15.6" thickBot="1" x14ac:dyDescent="0.35">
      <c r="A89" s="6">
        <v>42979</v>
      </c>
      <c r="B89">
        <v>9788.5996090000008</v>
      </c>
      <c r="C89" s="39">
        <v>6.3E-2</v>
      </c>
      <c r="D89" s="45">
        <v>1</v>
      </c>
      <c r="E89" s="45">
        <v>1</v>
      </c>
      <c r="F89" s="51">
        <v>2</v>
      </c>
      <c r="G89">
        <v>0</v>
      </c>
      <c r="H89">
        <v>1</v>
      </c>
      <c r="I89">
        <v>0</v>
      </c>
      <c r="J89">
        <v>0</v>
      </c>
    </row>
    <row r="90" spans="1:10" ht="15" thickBot="1" x14ac:dyDescent="0.35">
      <c r="A90" s="6">
        <v>43009</v>
      </c>
      <c r="B90">
        <v>10335.299805000001</v>
      </c>
      <c r="C90" s="42"/>
    </row>
    <row r="91" spans="1:10" x14ac:dyDescent="0.3">
      <c r="A91" s="6">
        <v>43040</v>
      </c>
      <c r="B91">
        <v>10226.549805000001</v>
      </c>
      <c r="C91" s="43"/>
    </row>
    <row r="92" spans="1:10" ht="15.6" thickBot="1" x14ac:dyDescent="0.35">
      <c r="A92" s="6">
        <v>43070</v>
      </c>
      <c r="B92">
        <v>10530.700194999999</v>
      </c>
      <c r="C92" s="38">
        <v>7.1999999999999995E-2</v>
      </c>
      <c r="D92" s="45">
        <v>1</v>
      </c>
      <c r="E92" s="45">
        <v>1</v>
      </c>
      <c r="F92" s="51">
        <v>2</v>
      </c>
      <c r="G92">
        <v>0</v>
      </c>
      <c r="H92">
        <v>1</v>
      </c>
      <c r="I92">
        <v>0</v>
      </c>
      <c r="J92">
        <v>0</v>
      </c>
    </row>
    <row r="93" spans="1:10" ht="15" thickBot="1" x14ac:dyDescent="0.35">
      <c r="A93" s="6">
        <v>43101</v>
      </c>
      <c r="B93">
        <v>11027.700194999999</v>
      </c>
      <c r="C93" s="42"/>
    </row>
    <row r="94" spans="1:10" x14ac:dyDescent="0.3">
      <c r="A94" s="6">
        <v>43132</v>
      </c>
      <c r="B94">
        <v>10492.849609000001</v>
      </c>
      <c r="C94" s="43"/>
    </row>
    <row r="95" spans="1:10" ht="15.6" thickBot="1" x14ac:dyDescent="0.35">
      <c r="A95" s="6">
        <v>43160</v>
      </c>
      <c r="B95">
        <v>10113.700194999999</v>
      </c>
      <c r="C95" s="38">
        <v>7.6999999999999999E-2</v>
      </c>
      <c r="D95" s="45">
        <v>0</v>
      </c>
      <c r="E95" s="45">
        <v>1</v>
      </c>
      <c r="F95" s="51">
        <v>1</v>
      </c>
      <c r="G95">
        <v>0</v>
      </c>
      <c r="H95">
        <v>0</v>
      </c>
      <c r="I95">
        <v>1</v>
      </c>
      <c r="J95">
        <v>0</v>
      </c>
    </row>
    <row r="96" spans="1:10" ht="15" thickBot="1" x14ac:dyDescent="0.35">
      <c r="A96" s="6">
        <v>43191</v>
      </c>
      <c r="B96">
        <v>10739.349609000001</v>
      </c>
      <c r="C96" s="42"/>
    </row>
    <row r="97" spans="1:10" x14ac:dyDescent="0.3">
      <c r="A97" s="6">
        <v>43221</v>
      </c>
      <c r="B97">
        <v>10736.150390999999</v>
      </c>
      <c r="C97" s="43"/>
    </row>
    <row r="98" spans="1:10" ht="15.6" thickBot="1" x14ac:dyDescent="0.35">
      <c r="A98" s="6">
        <v>43252</v>
      </c>
      <c r="B98">
        <v>10714.299805000001</v>
      </c>
      <c r="C98" s="38">
        <v>8.2000000000000003E-2</v>
      </c>
      <c r="D98" s="45">
        <v>1</v>
      </c>
      <c r="E98" s="45">
        <v>1</v>
      </c>
      <c r="F98" s="51">
        <v>2</v>
      </c>
      <c r="G98">
        <v>0</v>
      </c>
      <c r="H98">
        <v>1</v>
      </c>
      <c r="I98">
        <v>0</v>
      </c>
      <c r="J98">
        <v>0</v>
      </c>
    </row>
    <row r="99" spans="1:10" ht="15" thickBot="1" x14ac:dyDescent="0.35">
      <c r="A99" s="6">
        <v>43282</v>
      </c>
      <c r="B99">
        <v>11356.5</v>
      </c>
      <c r="C99" s="42"/>
    </row>
    <row r="100" spans="1:10" x14ac:dyDescent="0.3">
      <c r="A100" s="6">
        <v>43313</v>
      </c>
      <c r="B100">
        <v>11680.5</v>
      </c>
      <c r="C100" s="43"/>
    </row>
    <row r="101" spans="1:10" ht="15.6" thickBot="1" x14ac:dyDescent="0.35">
      <c r="A101" s="6">
        <v>43344</v>
      </c>
      <c r="B101">
        <v>10930.450194999999</v>
      </c>
      <c r="C101" s="39">
        <v>7.0999999999999994E-2</v>
      </c>
      <c r="D101" s="45">
        <v>1</v>
      </c>
      <c r="E101" s="45">
        <v>0</v>
      </c>
      <c r="F101" s="51">
        <v>1</v>
      </c>
      <c r="G101">
        <v>0</v>
      </c>
      <c r="H101">
        <v>0</v>
      </c>
      <c r="I101">
        <v>0</v>
      </c>
      <c r="J101">
        <v>1</v>
      </c>
    </row>
    <row r="102" spans="1:10" ht="15" thickBot="1" x14ac:dyDescent="0.35">
      <c r="A102" s="6">
        <v>43374</v>
      </c>
      <c r="B102">
        <v>10386.599609000001</v>
      </c>
      <c r="C102" s="42"/>
    </row>
    <row r="103" spans="1:10" x14ac:dyDescent="0.3">
      <c r="A103" s="6">
        <v>43405</v>
      </c>
      <c r="B103">
        <v>10876.75</v>
      </c>
      <c r="C103" s="43"/>
    </row>
    <row r="104" spans="1:10" ht="15.6" thickBot="1" x14ac:dyDescent="0.35">
      <c r="A104" s="6">
        <v>43435</v>
      </c>
      <c r="B104">
        <v>10862.549805000001</v>
      </c>
      <c r="C104" s="39">
        <v>6.6000000000000003E-2</v>
      </c>
      <c r="D104" s="45">
        <v>0</v>
      </c>
      <c r="E104" s="45">
        <v>0</v>
      </c>
      <c r="F104" s="51">
        <v>0</v>
      </c>
      <c r="G104">
        <v>1</v>
      </c>
      <c r="H104">
        <v>0</v>
      </c>
      <c r="I104">
        <v>0</v>
      </c>
      <c r="J104">
        <v>0</v>
      </c>
    </row>
    <row r="105" spans="1:10" ht="15" thickBot="1" x14ac:dyDescent="0.35">
      <c r="A105" s="6">
        <v>43466</v>
      </c>
      <c r="B105">
        <v>10830.950194999999</v>
      </c>
      <c r="C105" s="42"/>
    </row>
    <row r="106" spans="1:10" x14ac:dyDescent="0.3">
      <c r="A106" s="6">
        <v>43497</v>
      </c>
      <c r="B106">
        <v>10792.5</v>
      </c>
      <c r="C106" s="43"/>
    </row>
    <row r="107" spans="1:10" ht="15.6" thickBot="1" x14ac:dyDescent="0.35">
      <c r="A107" s="6">
        <v>43525</v>
      </c>
      <c r="B107">
        <v>11623.900390999999</v>
      </c>
      <c r="C107" s="39">
        <v>5.8000000000000003E-2</v>
      </c>
      <c r="D107" s="45">
        <v>1</v>
      </c>
      <c r="E107" s="45">
        <v>0</v>
      </c>
      <c r="F107" s="51">
        <v>1</v>
      </c>
      <c r="G107">
        <v>0</v>
      </c>
      <c r="H107">
        <v>0</v>
      </c>
      <c r="I107">
        <v>0</v>
      </c>
      <c r="J107">
        <v>1</v>
      </c>
    </row>
    <row r="108" spans="1:10" ht="15" thickBot="1" x14ac:dyDescent="0.35">
      <c r="A108" s="6">
        <v>43556</v>
      </c>
      <c r="B108">
        <v>11748.150390999999</v>
      </c>
      <c r="C108" s="42"/>
    </row>
    <row r="109" spans="1:10" x14ac:dyDescent="0.3">
      <c r="A109" s="6">
        <v>43586</v>
      </c>
      <c r="B109">
        <v>11922.799805000001</v>
      </c>
      <c r="C109" s="43"/>
    </row>
    <row r="110" spans="1:10" ht="15.6" thickBot="1" x14ac:dyDescent="0.35">
      <c r="A110" s="6">
        <v>43617</v>
      </c>
      <c r="B110">
        <v>11788.849609000001</v>
      </c>
      <c r="C110" s="39">
        <v>0.05</v>
      </c>
      <c r="D110" s="45">
        <v>1</v>
      </c>
      <c r="E110" s="45">
        <v>0</v>
      </c>
      <c r="F110" s="51">
        <v>1</v>
      </c>
      <c r="G110">
        <v>0</v>
      </c>
      <c r="H110">
        <v>0</v>
      </c>
      <c r="I110">
        <v>0</v>
      </c>
      <c r="J110">
        <v>1</v>
      </c>
    </row>
    <row r="111" spans="1:10" ht="15" thickBot="1" x14ac:dyDescent="0.35">
      <c r="A111" s="6">
        <v>43647</v>
      </c>
      <c r="B111">
        <v>11118</v>
      </c>
      <c r="C111" s="42"/>
    </row>
    <row r="112" spans="1:10" x14ac:dyDescent="0.3">
      <c r="A112" s="6">
        <v>43678</v>
      </c>
      <c r="B112">
        <v>11023.25</v>
      </c>
      <c r="C112" s="43"/>
    </row>
    <row r="113" spans="1:10" ht="15.6" thickBot="1" x14ac:dyDescent="0.35">
      <c r="A113" s="6">
        <v>43709</v>
      </c>
      <c r="B113">
        <v>11474.450194999999</v>
      </c>
      <c r="C113" s="39">
        <v>4.4999999999999998E-2</v>
      </c>
      <c r="D113" s="45">
        <v>0</v>
      </c>
      <c r="E113" s="45">
        <v>0</v>
      </c>
      <c r="F113" s="51">
        <v>0</v>
      </c>
      <c r="G113">
        <v>1</v>
      </c>
      <c r="H113">
        <v>0</v>
      </c>
      <c r="I113">
        <v>0</v>
      </c>
      <c r="J113">
        <v>0</v>
      </c>
    </row>
    <row r="114" spans="1:10" ht="15" thickBot="1" x14ac:dyDescent="0.35">
      <c r="A114" s="6">
        <v>43739</v>
      </c>
      <c r="B114">
        <v>11877.450194999999</v>
      </c>
      <c r="C114" s="42"/>
    </row>
    <row r="115" spans="1:10" x14ac:dyDescent="0.3">
      <c r="A115" s="6">
        <v>43770</v>
      </c>
      <c r="B115">
        <v>12056.049805000001</v>
      </c>
      <c r="C115" s="43"/>
    </row>
    <row r="116" spans="1:10" ht="15.6" thickBot="1" x14ac:dyDescent="0.35">
      <c r="A116" s="6">
        <v>43800</v>
      </c>
      <c r="B116">
        <v>12168.450194999999</v>
      </c>
      <c r="C116" s="37">
        <v>4.7E-2</v>
      </c>
      <c r="D116" s="45">
        <v>1</v>
      </c>
      <c r="E116" s="45">
        <v>1</v>
      </c>
      <c r="F116" s="51">
        <v>2</v>
      </c>
      <c r="G116">
        <v>0</v>
      </c>
      <c r="H116">
        <v>1</v>
      </c>
      <c r="I116">
        <v>0</v>
      </c>
      <c r="J116">
        <v>0</v>
      </c>
    </row>
    <row r="117" spans="1:10" ht="15" thickBot="1" x14ac:dyDescent="0.35">
      <c r="A117" s="6">
        <v>43831</v>
      </c>
      <c r="B117">
        <v>11962.099609000001</v>
      </c>
      <c r="C117" s="42"/>
    </row>
    <row r="118" spans="1:10" x14ac:dyDescent="0.3">
      <c r="A118" s="6">
        <v>43862</v>
      </c>
      <c r="B118">
        <v>11201.75</v>
      </c>
      <c r="C118" s="43"/>
    </row>
    <row r="119" spans="1:10" ht="15.6" thickBot="1" x14ac:dyDescent="0.35">
      <c r="A119" s="6">
        <v>43891</v>
      </c>
      <c r="B119">
        <v>8597.75</v>
      </c>
      <c r="C119" s="38">
        <v>3.1E-2</v>
      </c>
      <c r="D119" s="45">
        <v>0</v>
      </c>
      <c r="E119" s="45">
        <v>0</v>
      </c>
      <c r="F119" s="51">
        <v>0</v>
      </c>
      <c r="G119">
        <v>1</v>
      </c>
      <c r="H119">
        <v>0</v>
      </c>
      <c r="I119">
        <v>0</v>
      </c>
      <c r="J119">
        <v>0</v>
      </c>
    </row>
    <row r="120" spans="1:10" ht="15" thickBot="1" x14ac:dyDescent="0.35">
      <c r="A120" s="6">
        <v>43922</v>
      </c>
      <c r="B120">
        <v>9859.9003909999992</v>
      </c>
      <c r="C120" s="42"/>
    </row>
    <row r="121" spans="1:10" x14ac:dyDescent="0.3">
      <c r="A121" s="6">
        <v>43952</v>
      </c>
      <c r="B121">
        <v>9580.2998050000006</v>
      </c>
      <c r="C121" s="43"/>
    </row>
    <row r="122" spans="1:10" ht="15.6" thickBot="1" x14ac:dyDescent="0.35">
      <c r="A122" s="6">
        <v>43983</v>
      </c>
      <c r="B122">
        <v>10302.099609000001</v>
      </c>
      <c r="C122" s="39">
        <v>-0.23899999999999999</v>
      </c>
      <c r="D122" s="45">
        <v>1</v>
      </c>
      <c r="E122" s="45">
        <v>0</v>
      </c>
      <c r="F122" s="51">
        <v>1</v>
      </c>
      <c r="G122">
        <v>0</v>
      </c>
      <c r="H122">
        <v>0</v>
      </c>
      <c r="I122">
        <v>0</v>
      </c>
      <c r="J122">
        <v>1</v>
      </c>
    </row>
    <row r="123" spans="1:10" ht="15" thickBot="1" x14ac:dyDescent="0.35">
      <c r="A123" s="6">
        <v>44013</v>
      </c>
      <c r="B123">
        <v>11073.450194999999</v>
      </c>
      <c r="C123" s="42"/>
    </row>
    <row r="124" spans="1:10" x14ac:dyDescent="0.3">
      <c r="A124" s="6">
        <v>44044</v>
      </c>
      <c r="B124">
        <v>11387.5</v>
      </c>
      <c r="C124" s="43"/>
    </row>
    <row r="125" spans="1:10" ht="15.6" thickBot="1" x14ac:dyDescent="0.35">
      <c r="A125" s="6">
        <v>44075</v>
      </c>
      <c r="B125">
        <v>11247.549805000001</v>
      </c>
      <c r="C125" s="38">
        <v>-7.4999999999999997E-2</v>
      </c>
      <c r="D125" s="45">
        <v>1</v>
      </c>
      <c r="E125" s="45">
        <v>1</v>
      </c>
      <c r="F125" s="51">
        <v>2</v>
      </c>
      <c r="G125">
        <v>0</v>
      </c>
      <c r="H125">
        <v>1</v>
      </c>
      <c r="I125">
        <v>0</v>
      </c>
      <c r="J125">
        <v>0</v>
      </c>
    </row>
    <row r="126" spans="1:10" ht="15" thickBot="1" x14ac:dyDescent="0.35">
      <c r="A126" s="6">
        <v>44105</v>
      </c>
      <c r="B126">
        <v>11642.400390999999</v>
      </c>
      <c r="C126" s="42"/>
    </row>
    <row r="127" spans="1:10" x14ac:dyDescent="0.3">
      <c r="A127" s="6">
        <v>44136</v>
      </c>
      <c r="B127">
        <v>12968.950194999999</v>
      </c>
      <c r="C127" s="43"/>
    </row>
    <row r="128" spans="1:10" ht="15.6" thickBot="1" x14ac:dyDescent="0.35">
      <c r="A128" s="6">
        <v>44166</v>
      </c>
      <c r="B128">
        <v>13981.75</v>
      </c>
      <c r="C128" s="39">
        <v>4.0000000000000001E-3</v>
      </c>
      <c r="D128" s="45">
        <v>1</v>
      </c>
      <c r="E128" s="45">
        <v>1</v>
      </c>
      <c r="F128" s="51">
        <v>2</v>
      </c>
      <c r="G128">
        <v>0</v>
      </c>
      <c r="H128">
        <v>1</v>
      </c>
      <c r="I128">
        <v>0</v>
      </c>
      <c r="J128">
        <v>0</v>
      </c>
    </row>
    <row r="129" spans="1:3" ht="15" thickBot="1" x14ac:dyDescent="0.35">
      <c r="A129" s="6">
        <v>44197</v>
      </c>
      <c r="B129">
        <v>13634.599609000001</v>
      </c>
      <c r="C129" s="42"/>
    </row>
    <row r="130" spans="1:3" x14ac:dyDescent="0.3">
      <c r="A130" s="6">
        <v>44228</v>
      </c>
      <c r="B130">
        <v>14529.150390999999</v>
      </c>
      <c r="C130" s="43"/>
    </row>
    <row r="131" spans="1:3" ht="15" x14ac:dyDescent="0.3">
      <c r="A131" s="6">
        <v>44256</v>
      </c>
      <c r="B131">
        <v>14690.700194999999</v>
      </c>
      <c r="C131" s="44" t="s">
        <v>68</v>
      </c>
    </row>
    <row r="132" spans="1:3" x14ac:dyDescent="0.3">
      <c r="A132" s="6"/>
    </row>
    <row r="133" spans="1:3" x14ac:dyDescent="0.3">
      <c r="A133" s="6"/>
    </row>
    <row r="134" spans="1:3" x14ac:dyDescent="0.3">
      <c r="A134" s="6"/>
      <c r="C134" s="43"/>
    </row>
    <row r="135" spans="1:3" x14ac:dyDescent="0.3">
      <c r="A135" s="6"/>
      <c r="C135" s="43"/>
    </row>
    <row r="136" spans="1:3" x14ac:dyDescent="0.3">
      <c r="A136" s="6"/>
      <c r="C136" s="43"/>
    </row>
    <row r="137" spans="1:3" x14ac:dyDescent="0.3">
      <c r="A137" s="6"/>
      <c r="C137" s="43"/>
    </row>
    <row r="138" spans="1:3" x14ac:dyDescent="0.3">
      <c r="A138" s="6"/>
      <c r="C138" s="43"/>
    </row>
    <row r="139" spans="1:3" x14ac:dyDescent="0.3">
      <c r="A139" s="6"/>
      <c r="C139" s="43"/>
    </row>
    <row r="140" spans="1:3" x14ac:dyDescent="0.3">
      <c r="A140" s="6"/>
      <c r="C140" s="43"/>
    </row>
    <row r="141" spans="1:3" x14ac:dyDescent="0.3">
      <c r="A141" s="6"/>
      <c r="C141" s="43"/>
    </row>
    <row r="142" spans="1:3" x14ac:dyDescent="0.3">
      <c r="A142" s="6"/>
      <c r="C142" s="43"/>
    </row>
    <row r="143" spans="1:3" x14ac:dyDescent="0.3">
      <c r="A143" s="6"/>
      <c r="C143" s="43"/>
    </row>
    <row r="144" spans="1:3" x14ac:dyDescent="0.3">
      <c r="A144" s="6"/>
      <c r="C144" s="43"/>
    </row>
    <row r="145" spans="1:3" x14ac:dyDescent="0.3">
      <c r="A145" s="6"/>
      <c r="C145" s="43"/>
    </row>
    <row r="146" spans="1:3" x14ac:dyDescent="0.3">
      <c r="A146" s="6"/>
      <c r="C146" s="43"/>
    </row>
    <row r="147" spans="1:3" x14ac:dyDescent="0.3">
      <c r="A147" s="6"/>
      <c r="C147" s="43"/>
    </row>
    <row r="148" spans="1:3" x14ac:dyDescent="0.3">
      <c r="A148" s="6"/>
      <c r="C148" s="43"/>
    </row>
    <row r="149" spans="1:3" x14ac:dyDescent="0.3">
      <c r="A149" s="6"/>
      <c r="C149" s="43"/>
    </row>
    <row r="150" spans="1:3" x14ac:dyDescent="0.3">
      <c r="A150" s="6"/>
      <c r="C150" s="43"/>
    </row>
    <row r="151" spans="1:3" x14ac:dyDescent="0.3">
      <c r="A151" s="6"/>
      <c r="C151" s="43"/>
    </row>
    <row r="152" spans="1:3" x14ac:dyDescent="0.3">
      <c r="A152" s="6"/>
      <c r="C152" s="43"/>
    </row>
    <row r="153" spans="1:3" x14ac:dyDescent="0.3">
      <c r="A153" s="6"/>
      <c r="C153" s="43"/>
    </row>
    <row r="154" spans="1:3" x14ac:dyDescent="0.3">
      <c r="A154" s="6"/>
      <c r="C154" s="43"/>
    </row>
    <row r="155" spans="1:3" x14ac:dyDescent="0.3">
      <c r="A155" s="6"/>
      <c r="C155" s="43"/>
    </row>
    <row r="156" spans="1:3" x14ac:dyDescent="0.3">
      <c r="A156" s="6"/>
      <c r="C156" s="43"/>
    </row>
    <row r="157" spans="1:3" x14ac:dyDescent="0.3">
      <c r="A157" s="6"/>
      <c r="C157" s="43"/>
    </row>
    <row r="158" spans="1:3" x14ac:dyDescent="0.3">
      <c r="A158" s="6"/>
      <c r="C158" s="43"/>
    </row>
    <row r="159" spans="1:3" x14ac:dyDescent="0.3">
      <c r="A159" s="6"/>
      <c r="C159" s="43"/>
    </row>
    <row r="160" spans="1:3" x14ac:dyDescent="0.3">
      <c r="A160" s="6"/>
      <c r="C160" s="43"/>
    </row>
    <row r="161" spans="1:3" x14ac:dyDescent="0.3">
      <c r="A161" s="6"/>
      <c r="C161" s="43"/>
    </row>
    <row r="162" spans="1:3" x14ac:dyDescent="0.3">
      <c r="A162" s="6"/>
      <c r="C162" s="43"/>
    </row>
    <row r="163" spans="1:3" x14ac:dyDescent="0.3">
      <c r="A163" s="6"/>
      <c r="C163" s="43"/>
    </row>
  </sheetData>
  <autoFilter ref="A2:C163" xr:uid="{B8C74ADE-D637-4000-8105-367F1CDA2885}">
    <sortState xmlns:xlrd2="http://schemas.microsoft.com/office/spreadsheetml/2017/richdata2" ref="A3:C163">
      <sortCondition ref="A2:A163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4EF77-E026-4EAF-8E74-0FC430307C68}">
  <dimension ref="A1:V162"/>
  <sheetViews>
    <sheetView tabSelected="1" workbookViewId="0">
      <selection activeCell="S5" sqref="S5"/>
    </sheetView>
  </sheetViews>
  <sheetFormatPr defaultRowHeight="14.4" x14ac:dyDescent="0.3"/>
  <cols>
    <col min="1" max="1" width="11.44140625" customWidth="1"/>
    <col min="2" max="2" width="12.109375" customWidth="1"/>
  </cols>
  <sheetData>
    <row r="1" spans="1:22" ht="15.6" thickBot="1" x14ac:dyDescent="0.35">
      <c r="A1" t="s">
        <v>31</v>
      </c>
      <c r="B1" s="81" t="s">
        <v>111</v>
      </c>
      <c r="C1" t="s">
        <v>3164</v>
      </c>
      <c r="D1" s="45" t="s">
        <v>3237</v>
      </c>
      <c r="E1" s="45" t="s">
        <v>3164</v>
      </c>
      <c r="F1" s="51" t="s">
        <v>3211</v>
      </c>
      <c r="G1" t="s">
        <v>3212</v>
      </c>
      <c r="H1" t="s">
        <v>3213</v>
      </c>
      <c r="I1" t="s">
        <v>3214</v>
      </c>
      <c r="J1" t="s">
        <v>3215</v>
      </c>
    </row>
    <row r="2" spans="1:22" ht="15.6" thickBot="1" x14ac:dyDescent="0.35">
      <c r="A2" s="6">
        <v>40360</v>
      </c>
      <c r="B2" s="83">
        <v>10161</v>
      </c>
      <c r="C2" s="42"/>
      <c r="E2" s="49"/>
      <c r="L2" s="53" t="s">
        <v>3217</v>
      </c>
      <c r="M2" s="54" t="s">
        <v>3218</v>
      </c>
      <c r="N2" s="53" t="s">
        <v>3219</v>
      </c>
      <c r="O2" s="55" t="s">
        <v>3220</v>
      </c>
      <c r="P2" s="56"/>
      <c r="R2" s="57"/>
      <c r="S2" s="58"/>
      <c r="T2" s="58"/>
      <c r="U2" s="58"/>
      <c r="V2" s="59"/>
    </row>
    <row r="3" spans="1:22" ht="15.6" thickBot="1" x14ac:dyDescent="0.35">
      <c r="A3" s="6">
        <v>40391</v>
      </c>
      <c r="B3" s="83">
        <v>10746.35</v>
      </c>
      <c r="C3" s="43"/>
      <c r="E3" s="49"/>
      <c r="L3" s="53" t="s">
        <v>3212</v>
      </c>
      <c r="M3" s="54" t="s">
        <v>3213</v>
      </c>
      <c r="N3" s="53" t="s">
        <v>3214</v>
      </c>
      <c r="O3" s="55" t="s">
        <v>3215</v>
      </c>
      <c r="P3" s="60" t="s">
        <v>3221</v>
      </c>
      <c r="R3" s="61" t="s">
        <v>3222</v>
      </c>
      <c r="S3" s="62" t="s">
        <v>3252</v>
      </c>
      <c r="T3" s="62"/>
      <c r="U3" s="62"/>
      <c r="V3" s="63"/>
    </row>
    <row r="4" spans="1:22" ht="15.6" thickBot="1" x14ac:dyDescent="0.35">
      <c r="A4" s="6">
        <v>40422</v>
      </c>
      <c r="B4" s="83">
        <v>12366.35</v>
      </c>
      <c r="C4" s="38">
        <v>8.8999999999999996E-2</v>
      </c>
      <c r="D4">
        <v>1</v>
      </c>
      <c r="E4" s="49">
        <v>1</v>
      </c>
      <c r="F4">
        <v>2</v>
      </c>
      <c r="G4">
        <v>0</v>
      </c>
      <c r="H4">
        <v>1</v>
      </c>
      <c r="I4">
        <v>0</v>
      </c>
      <c r="J4">
        <v>0</v>
      </c>
      <c r="L4" s="64">
        <f>SUM(G4:G127)</f>
        <v>11</v>
      </c>
      <c r="M4" s="64">
        <f>SUM(H4:H127)</f>
        <v>10</v>
      </c>
      <c r="N4" s="65">
        <f>SUM(I4:I127)</f>
        <v>8</v>
      </c>
      <c r="O4" s="65">
        <f>SUM(J4:J127)</f>
        <v>13</v>
      </c>
      <c r="P4" s="60">
        <f>M6+O6</f>
        <v>42</v>
      </c>
      <c r="R4" s="66" t="s">
        <v>3223</v>
      </c>
      <c r="S4" s="67" t="s">
        <v>3257</v>
      </c>
      <c r="T4" s="67"/>
      <c r="U4" s="67"/>
      <c r="V4" s="68"/>
    </row>
    <row r="5" spans="1:22" ht="15.6" thickBot="1" x14ac:dyDescent="0.35">
      <c r="A5" s="6">
        <v>40452</v>
      </c>
      <c r="B5" s="82">
        <v>12330.75</v>
      </c>
      <c r="C5" s="42"/>
      <c r="E5" s="49"/>
      <c r="L5" s="69">
        <f>L4/P4</f>
        <v>0.26190476190476192</v>
      </c>
      <c r="M5" s="69">
        <f>M4/P4</f>
        <v>0.23809523809523808</v>
      </c>
      <c r="N5" s="70">
        <f>N4/P4</f>
        <v>0.19047619047619047</v>
      </c>
      <c r="O5" s="70">
        <f>O4/P4</f>
        <v>0.30952380952380953</v>
      </c>
      <c r="P5" s="56"/>
      <c r="R5" s="61" t="s">
        <v>3224</v>
      </c>
      <c r="S5" s="62" t="s">
        <v>3253</v>
      </c>
      <c r="T5" s="62"/>
      <c r="U5" s="62"/>
      <c r="V5" s="63"/>
    </row>
    <row r="6" spans="1:22" ht="15.6" thickBot="1" x14ac:dyDescent="0.35">
      <c r="A6" s="6">
        <v>40483</v>
      </c>
      <c r="B6" s="82">
        <v>11952.6</v>
      </c>
      <c r="C6" s="43"/>
      <c r="E6" s="49"/>
      <c r="L6" s="64"/>
      <c r="M6" s="64">
        <f>L4+M4</f>
        <v>21</v>
      </c>
      <c r="N6" s="65"/>
      <c r="O6" s="65">
        <f>N4+O4</f>
        <v>21</v>
      </c>
      <c r="P6" s="56"/>
      <c r="R6" s="71" t="s">
        <v>3225</v>
      </c>
      <c r="S6" s="72" t="s">
        <v>3226</v>
      </c>
      <c r="T6" s="72"/>
      <c r="U6" s="72"/>
      <c r="V6" s="73"/>
    </row>
    <row r="7" spans="1:22" ht="15.6" thickBot="1" x14ac:dyDescent="0.35">
      <c r="A7" s="6">
        <v>40513</v>
      </c>
      <c r="B7" s="82">
        <v>11791.45</v>
      </c>
      <c r="C7" s="39">
        <v>8.2000000000000003E-2</v>
      </c>
      <c r="D7">
        <v>0</v>
      </c>
      <c r="E7" s="49">
        <v>0</v>
      </c>
      <c r="F7">
        <v>0</v>
      </c>
      <c r="G7">
        <v>1</v>
      </c>
      <c r="H7">
        <v>0</v>
      </c>
      <c r="I7">
        <v>0</v>
      </c>
      <c r="J7">
        <v>0</v>
      </c>
      <c r="L7" s="74"/>
      <c r="M7" s="75">
        <f>M6/P4</f>
        <v>0.5</v>
      </c>
      <c r="N7" s="76"/>
      <c r="O7" s="77">
        <f>O6/P4</f>
        <v>0.5</v>
      </c>
      <c r="P7" s="56"/>
      <c r="R7" s="78"/>
      <c r="S7" s="79"/>
      <c r="T7" s="79"/>
      <c r="U7" s="79"/>
      <c r="V7" s="80"/>
    </row>
    <row r="8" spans="1:22" ht="15.6" thickBot="1" x14ac:dyDescent="0.35">
      <c r="A8" s="6">
        <v>40544</v>
      </c>
      <c r="B8" s="82">
        <v>10641.85</v>
      </c>
      <c r="C8" s="42"/>
      <c r="E8" s="49"/>
    </row>
    <row r="9" spans="1:22" ht="15.6" thickBot="1" x14ac:dyDescent="0.35">
      <c r="A9" s="6">
        <v>40575</v>
      </c>
      <c r="B9" s="82">
        <v>10435.35</v>
      </c>
      <c r="C9" s="43"/>
      <c r="E9" s="49"/>
    </row>
    <row r="10" spans="1:22" ht="15.6" thickBot="1" x14ac:dyDescent="0.35">
      <c r="A10" s="6">
        <v>40603</v>
      </c>
      <c r="B10" s="83">
        <v>11705.45</v>
      </c>
      <c r="C10" s="39">
        <v>7.8E-2</v>
      </c>
      <c r="D10">
        <v>1</v>
      </c>
      <c r="E10" s="49">
        <v>0</v>
      </c>
      <c r="F10">
        <v>1</v>
      </c>
      <c r="G10">
        <v>0</v>
      </c>
      <c r="H10">
        <v>0</v>
      </c>
      <c r="I10">
        <v>0</v>
      </c>
      <c r="J10">
        <v>1</v>
      </c>
    </row>
    <row r="11" spans="1:22" ht="15.6" thickBot="1" x14ac:dyDescent="0.35">
      <c r="A11" s="6">
        <v>40634</v>
      </c>
      <c r="B11" s="82">
        <v>11483.75</v>
      </c>
      <c r="C11" s="42"/>
      <c r="E11" s="49"/>
    </row>
    <row r="12" spans="1:22" ht="15.6" thickBot="1" x14ac:dyDescent="0.35">
      <c r="A12" s="6">
        <v>40664</v>
      </c>
      <c r="B12" s="82">
        <v>11020.85</v>
      </c>
      <c r="C12" s="43"/>
      <c r="E12" s="49"/>
    </row>
    <row r="13" spans="1:22" ht="15.6" thickBot="1" x14ac:dyDescent="0.35">
      <c r="A13" s="6">
        <v>40695</v>
      </c>
      <c r="B13" s="83">
        <v>11244.65</v>
      </c>
      <c r="C13" s="38">
        <v>7.6999999999999999E-2</v>
      </c>
      <c r="D13">
        <v>1</v>
      </c>
      <c r="E13" s="49">
        <v>0</v>
      </c>
      <c r="F13">
        <v>1</v>
      </c>
      <c r="G13">
        <v>0</v>
      </c>
      <c r="H13">
        <v>0</v>
      </c>
      <c r="I13">
        <v>0</v>
      </c>
      <c r="J13">
        <v>1</v>
      </c>
    </row>
    <row r="14" spans="1:22" ht="15.6" thickBot="1" x14ac:dyDescent="0.35">
      <c r="A14" s="6">
        <v>40725</v>
      </c>
      <c r="B14" s="82">
        <v>10893.65</v>
      </c>
      <c r="C14" s="42"/>
      <c r="E14" s="49"/>
    </row>
    <row r="15" spans="1:22" ht="15.6" thickBot="1" x14ac:dyDescent="0.35">
      <c r="A15" s="6">
        <v>40756</v>
      </c>
      <c r="B15" s="82">
        <v>9533.4</v>
      </c>
      <c r="C15" s="43"/>
      <c r="E15" s="49"/>
    </row>
    <row r="16" spans="1:22" ht="15.6" thickBot="1" x14ac:dyDescent="0.35">
      <c r="A16" s="6">
        <v>40787</v>
      </c>
      <c r="B16" s="82">
        <v>9468.2999999999993</v>
      </c>
      <c r="C16" s="39">
        <v>6.9000000000000006E-2</v>
      </c>
      <c r="D16">
        <v>0</v>
      </c>
      <c r="E16" s="49">
        <v>0</v>
      </c>
      <c r="F16">
        <v>0</v>
      </c>
      <c r="G16">
        <v>1</v>
      </c>
      <c r="H16">
        <v>0</v>
      </c>
      <c r="I16">
        <v>0</v>
      </c>
      <c r="J16">
        <v>0</v>
      </c>
    </row>
    <row r="17" spans="1:10" ht="15.6" thickBot="1" x14ac:dyDescent="0.35">
      <c r="A17" s="6">
        <v>40817</v>
      </c>
      <c r="B17" s="83">
        <v>9989.65</v>
      </c>
      <c r="C17" s="42"/>
      <c r="E17" s="49"/>
    </row>
    <row r="18" spans="1:10" ht="15.6" thickBot="1" x14ac:dyDescent="0.35">
      <c r="A18" s="6">
        <v>40848</v>
      </c>
      <c r="B18" s="82">
        <v>8564.1</v>
      </c>
      <c r="C18" s="43"/>
      <c r="E18" s="49"/>
    </row>
    <row r="19" spans="1:10" ht="15.6" thickBot="1" x14ac:dyDescent="0.35">
      <c r="A19" s="6">
        <v>40878</v>
      </c>
      <c r="B19" s="82">
        <v>7968.65</v>
      </c>
      <c r="C19" s="39">
        <v>6.0999999999999999E-2</v>
      </c>
      <c r="D19">
        <v>0</v>
      </c>
      <c r="E19" s="49">
        <v>0</v>
      </c>
      <c r="F19">
        <v>0</v>
      </c>
      <c r="G19">
        <v>1</v>
      </c>
      <c r="H19">
        <v>0</v>
      </c>
      <c r="I19">
        <v>0</v>
      </c>
      <c r="J19">
        <v>0</v>
      </c>
    </row>
    <row r="20" spans="1:10" ht="15.6" thickBot="1" x14ac:dyDescent="0.35">
      <c r="A20" s="6">
        <v>40909</v>
      </c>
      <c r="B20" s="83">
        <v>9919.4500000000007</v>
      </c>
      <c r="C20" s="42"/>
      <c r="E20" s="49"/>
    </row>
    <row r="21" spans="1:10" ht="15.6" thickBot="1" x14ac:dyDescent="0.35">
      <c r="A21" s="6">
        <v>40940</v>
      </c>
      <c r="B21" s="83">
        <v>10414.200000000001</v>
      </c>
      <c r="C21" s="43"/>
      <c r="E21" s="49"/>
    </row>
    <row r="22" spans="1:10" ht="15.6" thickBot="1" x14ac:dyDescent="0.35">
      <c r="A22" s="6">
        <v>40969</v>
      </c>
      <c r="B22" s="82">
        <v>10212.75</v>
      </c>
      <c r="C22" s="39">
        <v>5.2999999999999999E-2</v>
      </c>
      <c r="D22">
        <v>1</v>
      </c>
      <c r="E22" s="49">
        <v>0</v>
      </c>
      <c r="F22">
        <v>1</v>
      </c>
      <c r="G22">
        <v>0</v>
      </c>
      <c r="H22">
        <v>0</v>
      </c>
      <c r="I22">
        <v>0</v>
      </c>
      <c r="J22">
        <v>1</v>
      </c>
    </row>
    <row r="23" spans="1:10" ht="15.6" thickBot="1" x14ac:dyDescent="0.35">
      <c r="A23" s="6">
        <v>41000</v>
      </c>
      <c r="B23" s="83">
        <v>10276.799999999999</v>
      </c>
      <c r="C23" s="42"/>
      <c r="E23" s="49"/>
    </row>
    <row r="24" spans="1:10" ht="15.6" thickBot="1" x14ac:dyDescent="0.35">
      <c r="A24" s="6">
        <v>41030</v>
      </c>
      <c r="B24" s="82">
        <v>9441</v>
      </c>
      <c r="C24" s="43"/>
      <c r="E24" s="49"/>
    </row>
    <row r="25" spans="1:10" ht="15.6" thickBot="1" x14ac:dyDescent="0.35">
      <c r="A25" s="6">
        <v>41061</v>
      </c>
      <c r="B25" s="83">
        <v>10340.65</v>
      </c>
      <c r="C25" s="38">
        <v>5.5E-2</v>
      </c>
      <c r="D25">
        <v>1</v>
      </c>
      <c r="E25" s="49">
        <v>1</v>
      </c>
      <c r="F25">
        <v>2</v>
      </c>
      <c r="G25">
        <v>0</v>
      </c>
      <c r="H25">
        <v>1</v>
      </c>
      <c r="I25">
        <v>0</v>
      </c>
      <c r="J25">
        <v>0</v>
      </c>
    </row>
    <row r="26" spans="1:10" ht="15.6" thickBot="1" x14ac:dyDescent="0.35">
      <c r="A26" s="6">
        <v>41091</v>
      </c>
      <c r="B26" s="83">
        <v>10384.1</v>
      </c>
      <c r="C26" s="42"/>
      <c r="E26" s="49"/>
    </row>
    <row r="27" spans="1:10" ht="15.6" thickBot="1" x14ac:dyDescent="0.35">
      <c r="A27" s="6">
        <v>41122</v>
      </c>
      <c r="B27" s="82">
        <v>9990.5</v>
      </c>
      <c r="C27" s="43"/>
      <c r="E27" s="49"/>
    </row>
    <row r="28" spans="1:10" ht="15.6" thickBot="1" x14ac:dyDescent="0.35">
      <c r="A28" s="6">
        <v>41153</v>
      </c>
      <c r="B28" s="83">
        <v>11456.8</v>
      </c>
      <c r="C28" s="39">
        <v>5.2999999999999999E-2</v>
      </c>
      <c r="D28">
        <v>1</v>
      </c>
      <c r="E28" s="49">
        <v>0</v>
      </c>
      <c r="F28">
        <v>1</v>
      </c>
      <c r="G28">
        <v>0</v>
      </c>
      <c r="H28">
        <v>0</v>
      </c>
      <c r="I28">
        <v>0</v>
      </c>
      <c r="J28">
        <v>1</v>
      </c>
    </row>
    <row r="29" spans="1:10" ht="15.6" thickBot="1" x14ac:dyDescent="0.35">
      <c r="A29" s="6">
        <v>41183</v>
      </c>
      <c r="B29" s="82">
        <v>11268.8</v>
      </c>
      <c r="C29" s="42"/>
      <c r="E29" s="49"/>
    </row>
    <row r="30" spans="1:10" ht="15.6" thickBot="1" x14ac:dyDescent="0.35">
      <c r="A30" s="6">
        <v>41214</v>
      </c>
      <c r="B30" s="83">
        <v>12158.9</v>
      </c>
      <c r="C30" s="43"/>
      <c r="E30" s="49"/>
    </row>
    <row r="31" spans="1:10" ht="15.6" thickBot="1" x14ac:dyDescent="0.35">
      <c r="A31" s="6">
        <v>41244</v>
      </c>
      <c r="B31" s="83">
        <v>12474.25</v>
      </c>
      <c r="C31" s="39">
        <v>4.4999999999999998E-2</v>
      </c>
      <c r="D31">
        <v>1</v>
      </c>
      <c r="E31" s="49">
        <v>0</v>
      </c>
      <c r="F31">
        <v>1</v>
      </c>
      <c r="G31">
        <v>0</v>
      </c>
      <c r="H31">
        <v>0</v>
      </c>
      <c r="I31">
        <v>0</v>
      </c>
      <c r="J31">
        <v>1</v>
      </c>
    </row>
    <row r="32" spans="1:10" ht="15.6" thickBot="1" x14ac:dyDescent="0.35">
      <c r="A32" s="6">
        <v>41275</v>
      </c>
      <c r="B32" s="83">
        <v>12708.6</v>
      </c>
      <c r="C32" s="42"/>
      <c r="E32" s="49"/>
    </row>
    <row r="33" spans="1:10" ht="15.6" thickBot="1" x14ac:dyDescent="0.35">
      <c r="A33" s="6">
        <v>41306</v>
      </c>
      <c r="B33" s="82">
        <v>11487.35</v>
      </c>
      <c r="C33" s="43"/>
      <c r="E33" s="49"/>
    </row>
    <row r="34" spans="1:10" ht="15.6" thickBot="1" x14ac:dyDescent="0.35">
      <c r="A34" s="6">
        <v>41334</v>
      </c>
      <c r="B34" s="82">
        <v>11361.85</v>
      </c>
      <c r="C34" s="37">
        <v>4.8000000000000001E-2</v>
      </c>
      <c r="D34">
        <v>0</v>
      </c>
      <c r="E34" s="49">
        <v>1</v>
      </c>
      <c r="F34">
        <v>1</v>
      </c>
      <c r="G34">
        <v>0</v>
      </c>
      <c r="H34">
        <v>0</v>
      </c>
      <c r="I34">
        <v>1</v>
      </c>
      <c r="J34">
        <v>0</v>
      </c>
    </row>
    <row r="35" spans="1:10" ht="15.6" thickBot="1" x14ac:dyDescent="0.35">
      <c r="A35" s="6">
        <v>41365</v>
      </c>
      <c r="B35" s="83">
        <v>12561.55</v>
      </c>
      <c r="C35" s="42"/>
      <c r="E35" s="49"/>
    </row>
    <row r="36" spans="1:10" ht="15.6" thickBot="1" x14ac:dyDescent="0.35">
      <c r="A36" s="6">
        <v>41395</v>
      </c>
      <c r="B36" s="82">
        <v>12475.65</v>
      </c>
      <c r="C36" s="43"/>
      <c r="E36" s="49"/>
    </row>
    <row r="37" spans="1:10" ht="15.6" thickBot="1" x14ac:dyDescent="0.35">
      <c r="A37" s="6">
        <v>41426</v>
      </c>
      <c r="B37" s="82">
        <v>11617.25</v>
      </c>
      <c r="C37" s="39">
        <v>4.3999999999999997E-2</v>
      </c>
      <c r="D37">
        <v>0</v>
      </c>
      <c r="E37" s="49">
        <v>0</v>
      </c>
      <c r="F37">
        <v>0</v>
      </c>
      <c r="G37">
        <v>1</v>
      </c>
      <c r="H37">
        <v>0</v>
      </c>
      <c r="I37">
        <v>0</v>
      </c>
      <c r="J37">
        <v>0</v>
      </c>
    </row>
    <row r="38" spans="1:10" ht="15.6" thickBot="1" x14ac:dyDescent="0.35">
      <c r="A38" s="6">
        <v>41456</v>
      </c>
      <c r="B38" s="82">
        <v>10015.75</v>
      </c>
      <c r="C38" s="42"/>
      <c r="E38" s="49"/>
    </row>
    <row r="39" spans="1:10" ht="15.6" thickBot="1" x14ac:dyDescent="0.35">
      <c r="A39" s="6">
        <v>41487</v>
      </c>
      <c r="B39" s="82">
        <v>9049.2000000000007</v>
      </c>
      <c r="C39" s="43"/>
      <c r="E39" s="49"/>
    </row>
    <row r="40" spans="1:10" ht="15.6" thickBot="1" x14ac:dyDescent="0.35">
      <c r="A40" s="6">
        <v>41518</v>
      </c>
      <c r="B40" s="83">
        <v>9617.7999999999993</v>
      </c>
      <c r="C40" s="38">
        <v>4.8000000000000001E-2</v>
      </c>
      <c r="D40">
        <v>0</v>
      </c>
      <c r="E40" s="49">
        <v>1</v>
      </c>
      <c r="F40">
        <v>1</v>
      </c>
      <c r="G40">
        <v>0</v>
      </c>
      <c r="H40">
        <v>0</v>
      </c>
      <c r="I40">
        <v>1</v>
      </c>
      <c r="J40">
        <v>0</v>
      </c>
    </row>
    <row r="41" spans="1:10" ht="15.6" thickBot="1" x14ac:dyDescent="0.35">
      <c r="A41" s="6">
        <v>41548</v>
      </c>
      <c r="B41" s="83">
        <v>11473.15</v>
      </c>
      <c r="C41" s="42"/>
      <c r="E41" s="49"/>
    </row>
    <row r="42" spans="1:10" ht="15.6" thickBot="1" x14ac:dyDescent="0.35">
      <c r="A42" s="6">
        <v>41579</v>
      </c>
      <c r="B42" s="82">
        <v>11153.95</v>
      </c>
      <c r="C42" s="43"/>
      <c r="E42" s="49"/>
    </row>
    <row r="43" spans="1:10" ht="15.6" thickBot="1" x14ac:dyDescent="0.35">
      <c r="A43" s="6">
        <v>41609</v>
      </c>
      <c r="B43" s="83">
        <v>11385.25</v>
      </c>
      <c r="C43" s="39">
        <v>4.7E-2</v>
      </c>
      <c r="D43">
        <v>0</v>
      </c>
      <c r="E43" s="49">
        <v>0</v>
      </c>
      <c r="F43">
        <v>0</v>
      </c>
      <c r="G43">
        <v>1</v>
      </c>
      <c r="H43">
        <v>0</v>
      </c>
      <c r="I43">
        <v>0</v>
      </c>
      <c r="J43">
        <v>0</v>
      </c>
    </row>
    <row r="44" spans="1:10" ht="15.6" thickBot="1" x14ac:dyDescent="0.35">
      <c r="A44" s="6">
        <v>41640</v>
      </c>
      <c r="B44" s="82">
        <v>10237.75</v>
      </c>
      <c r="C44" s="42"/>
      <c r="E44" s="49"/>
    </row>
    <row r="45" spans="1:10" ht="15.6" thickBot="1" x14ac:dyDescent="0.35">
      <c r="A45" s="6">
        <v>41671</v>
      </c>
      <c r="B45" s="83">
        <v>10764.7</v>
      </c>
      <c r="C45" s="43"/>
      <c r="E45" s="49"/>
    </row>
    <row r="46" spans="1:10" ht="15.6" thickBot="1" x14ac:dyDescent="0.35">
      <c r="A46" s="6">
        <v>41699</v>
      </c>
      <c r="B46" s="83">
        <v>12742.05</v>
      </c>
      <c r="C46" s="39">
        <v>4.5999999999999999E-2</v>
      </c>
      <c r="D46">
        <v>1</v>
      </c>
      <c r="E46" s="49">
        <v>0</v>
      </c>
      <c r="F46">
        <v>1</v>
      </c>
      <c r="G46">
        <v>0</v>
      </c>
      <c r="H46">
        <v>0</v>
      </c>
      <c r="I46">
        <v>0</v>
      </c>
      <c r="J46">
        <v>1</v>
      </c>
    </row>
    <row r="47" spans="1:10" ht="15.6" thickBot="1" x14ac:dyDescent="0.35">
      <c r="A47" s="6">
        <v>41730</v>
      </c>
      <c r="B47" s="83">
        <v>12855.85</v>
      </c>
      <c r="C47" s="42"/>
      <c r="E47" s="50"/>
    </row>
    <row r="48" spans="1:10" ht="15.6" thickBot="1" x14ac:dyDescent="0.35">
      <c r="A48" s="6">
        <v>41760</v>
      </c>
      <c r="B48" s="83">
        <v>14793.4</v>
      </c>
      <c r="C48" s="43"/>
      <c r="E48" s="45"/>
    </row>
    <row r="49" spans="1:10" ht="15.6" thickBot="1" x14ac:dyDescent="0.35">
      <c r="A49" s="6">
        <v>41791</v>
      </c>
      <c r="B49" s="83">
        <v>15241.9</v>
      </c>
      <c r="C49" s="38">
        <v>5.7000000000000002E-2</v>
      </c>
      <c r="D49">
        <v>1</v>
      </c>
      <c r="E49" s="45">
        <v>1</v>
      </c>
      <c r="F49">
        <v>2</v>
      </c>
      <c r="G49">
        <v>0</v>
      </c>
      <c r="H49">
        <v>1</v>
      </c>
      <c r="I49">
        <v>0</v>
      </c>
      <c r="J49">
        <v>0</v>
      </c>
    </row>
    <row r="50" spans="1:10" ht="15.6" thickBot="1" x14ac:dyDescent="0.35">
      <c r="A50" s="6">
        <v>41821</v>
      </c>
      <c r="B50" s="83">
        <v>15267.6</v>
      </c>
      <c r="C50" s="42"/>
      <c r="E50" s="45"/>
    </row>
    <row r="51" spans="1:10" ht="15.6" thickBot="1" x14ac:dyDescent="0.35">
      <c r="A51" s="6">
        <v>41852</v>
      </c>
      <c r="B51" s="83">
        <v>15740.4</v>
      </c>
      <c r="C51" s="43"/>
      <c r="E51" s="45"/>
    </row>
    <row r="52" spans="1:10" ht="15.6" thickBot="1" x14ac:dyDescent="0.35">
      <c r="A52" s="6">
        <v>41883</v>
      </c>
      <c r="B52" s="82">
        <v>15392.25</v>
      </c>
      <c r="C52" s="38">
        <v>5.2999999999999999E-2</v>
      </c>
      <c r="D52">
        <v>1</v>
      </c>
      <c r="E52" s="45">
        <v>0</v>
      </c>
      <c r="F52">
        <v>1</v>
      </c>
      <c r="G52">
        <v>0</v>
      </c>
      <c r="H52">
        <v>0</v>
      </c>
      <c r="I52">
        <v>0</v>
      </c>
      <c r="J52">
        <v>1</v>
      </c>
    </row>
    <row r="53" spans="1:10" ht="15.6" thickBot="1" x14ac:dyDescent="0.35">
      <c r="A53" s="6">
        <v>41913</v>
      </c>
      <c r="B53" s="83">
        <v>17045.05</v>
      </c>
      <c r="C53" s="42"/>
      <c r="E53" s="45"/>
    </row>
    <row r="54" spans="1:10" ht="15.6" thickBot="1" x14ac:dyDescent="0.35">
      <c r="A54" s="6">
        <v>41944</v>
      </c>
      <c r="B54" s="83">
        <v>18513.150000000001</v>
      </c>
      <c r="C54" s="43"/>
      <c r="E54" s="45"/>
    </row>
    <row r="55" spans="1:10" ht="15.6" thickBot="1" x14ac:dyDescent="0.35">
      <c r="A55" s="6">
        <v>41974</v>
      </c>
      <c r="B55" s="83">
        <v>18736.650000000001</v>
      </c>
      <c r="C55" s="38">
        <v>7.4999999999999997E-2</v>
      </c>
      <c r="D55">
        <v>1</v>
      </c>
      <c r="E55" s="45">
        <v>1</v>
      </c>
      <c r="F55">
        <v>2</v>
      </c>
      <c r="G55">
        <v>0</v>
      </c>
      <c r="H55">
        <v>1</v>
      </c>
      <c r="I55">
        <v>0</v>
      </c>
      <c r="J55">
        <v>0</v>
      </c>
    </row>
    <row r="56" spans="1:10" ht="15.6" thickBot="1" x14ac:dyDescent="0.35">
      <c r="A56" s="6">
        <v>42005</v>
      </c>
      <c r="B56" s="83">
        <v>19843.75</v>
      </c>
      <c r="C56" s="42"/>
      <c r="E56" s="45"/>
    </row>
    <row r="57" spans="1:10" ht="15.6" thickBot="1" x14ac:dyDescent="0.35">
      <c r="A57" s="6">
        <v>42036</v>
      </c>
      <c r="B57" s="82">
        <v>19691.2</v>
      </c>
      <c r="C57" s="43"/>
      <c r="E57" s="45"/>
    </row>
    <row r="58" spans="1:10" ht="15.6" thickBot="1" x14ac:dyDescent="0.35">
      <c r="A58" s="6">
        <v>42064</v>
      </c>
      <c r="B58" s="82">
        <v>18206.650000000001</v>
      </c>
      <c r="C58" s="38">
        <v>7.4999999999999997E-2</v>
      </c>
      <c r="D58">
        <v>0</v>
      </c>
      <c r="E58" s="45">
        <v>1</v>
      </c>
      <c r="F58">
        <v>1</v>
      </c>
      <c r="G58">
        <v>0</v>
      </c>
      <c r="H58">
        <v>0</v>
      </c>
      <c r="I58">
        <v>1</v>
      </c>
      <c r="J58">
        <v>0</v>
      </c>
    </row>
    <row r="59" spans="1:10" ht="15.6" thickBot="1" x14ac:dyDescent="0.35">
      <c r="A59" s="6">
        <v>42095</v>
      </c>
      <c r="B59" s="83">
        <v>18338.099999999999</v>
      </c>
      <c r="C59" s="42"/>
      <c r="E59" s="45"/>
    </row>
    <row r="60" spans="1:10" ht="15.6" thickBot="1" x14ac:dyDescent="0.35">
      <c r="A60" s="6">
        <v>42125</v>
      </c>
      <c r="B60" s="83">
        <v>18721.349999999999</v>
      </c>
      <c r="C60" s="43"/>
      <c r="E60" s="45"/>
    </row>
    <row r="61" spans="1:10" ht="15.6" thickBot="1" x14ac:dyDescent="0.35">
      <c r="A61" s="6">
        <v>42156</v>
      </c>
      <c r="B61" s="82">
        <v>18296.099999999999</v>
      </c>
      <c r="C61" s="39">
        <v>7.0000000000000007E-2</v>
      </c>
      <c r="D61">
        <v>0</v>
      </c>
      <c r="E61" s="45">
        <v>0</v>
      </c>
      <c r="F61">
        <v>0</v>
      </c>
      <c r="G61">
        <v>1</v>
      </c>
      <c r="H61">
        <v>0</v>
      </c>
      <c r="I61">
        <v>0</v>
      </c>
      <c r="J61">
        <v>0</v>
      </c>
    </row>
    <row r="62" spans="1:10" ht="15.6" thickBot="1" x14ac:dyDescent="0.35">
      <c r="A62" s="6">
        <v>42186</v>
      </c>
      <c r="B62" s="83">
        <v>18729.849999999999</v>
      </c>
      <c r="C62" s="42"/>
      <c r="E62" s="45"/>
    </row>
    <row r="63" spans="1:10" ht="15.6" thickBot="1" x14ac:dyDescent="0.35">
      <c r="A63" s="6">
        <v>42217</v>
      </c>
      <c r="B63" s="82">
        <v>17146.55</v>
      </c>
      <c r="C63" s="43"/>
      <c r="E63" s="45"/>
    </row>
    <row r="64" spans="1:10" ht="15.6" thickBot="1" x14ac:dyDescent="0.35">
      <c r="A64" s="6">
        <v>42248</v>
      </c>
      <c r="B64" s="83">
        <v>17216.3</v>
      </c>
      <c r="C64" s="38">
        <v>7.3999999999999996E-2</v>
      </c>
      <c r="D64">
        <v>0</v>
      </c>
      <c r="E64" s="45">
        <v>1</v>
      </c>
      <c r="F64">
        <v>1</v>
      </c>
      <c r="G64">
        <v>0</v>
      </c>
      <c r="H64">
        <v>0</v>
      </c>
      <c r="I64">
        <v>1</v>
      </c>
      <c r="J64">
        <v>0</v>
      </c>
    </row>
    <row r="65" spans="1:10" ht="15.6" thickBot="1" x14ac:dyDescent="0.35">
      <c r="A65" s="6">
        <v>42278</v>
      </c>
      <c r="B65" s="83">
        <v>17354.5</v>
      </c>
      <c r="C65" s="42"/>
      <c r="E65" s="45"/>
    </row>
    <row r="66" spans="1:10" ht="15.6" thickBot="1" x14ac:dyDescent="0.35">
      <c r="A66" s="6">
        <v>42309</v>
      </c>
      <c r="B66" s="83">
        <v>17430.400000000001</v>
      </c>
      <c r="C66" s="43"/>
      <c r="E66" s="45"/>
    </row>
    <row r="67" spans="1:10" ht="15.6" thickBot="1" x14ac:dyDescent="0.35">
      <c r="A67" s="6">
        <v>42339</v>
      </c>
      <c r="B67" s="82">
        <v>16922.2</v>
      </c>
      <c r="C67" s="37">
        <v>7.2999999999999995E-2</v>
      </c>
      <c r="D67">
        <v>0</v>
      </c>
      <c r="E67" s="45">
        <v>0</v>
      </c>
      <c r="F67">
        <v>0</v>
      </c>
      <c r="G67">
        <v>1</v>
      </c>
      <c r="H67">
        <v>0</v>
      </c>
      <c r="I67">
        <v>0</v>
      </c>
      <c r="J67">
        <v>0</v>
      </c>
    </row>
    <row r="68" spans="1:10" ht="15.6" thickBot="1" x14ac:dyDescent="0.35">
      <c r="A68" s="6">
        <v>42370</v>
      </c>
      <c r="B68" s="82">
        <v>15522.4</v>
      </c>
      <c r="C68" s="42"/>
      <c r="E68" s="45"/>
    </row>
    <row r="69" spans="1:10" ht="15.6" thickBot="1" x14ac:dyDescent="0.35">
      <c r="A69" s="6">
        <v>42401</v>
      </c>
      <c r="B69" s="82">
        <v>13946.4</v>
      </c>
      <c r="C69" s="43"/>
      <c r="E69" s="45"/>
    </row>
    <row r="70" spans="1:10" ht="15.6" thickBot="1" x14ac:dyDescent="0.35">
      <c r="A70" s="6">
        <v>42430</v>
      </c>
      <c r="B70" s="83">
        <v>16141.65</v>
      </c>
      <c r="C70" s="38">
        <v>7.9000000000000001E-2</v>
      </c>
      <c r="D70">
        <v>1</v>
      </c>
      <c r="E70" s="45">
        <v>1</v>
      </c>
      <c r="F70">
        <v>2</v>
      </c>
      <c r="G70">
        <v>0</v>
      </c>
      <c r="H70">
        <v>1</v>
      </c>
      <c r="I70">
        <v>0</v>
      </c>
      <c r="J70">
        <v>0</v>
      </c>
    </row>
    <row r="71" spans="1:10" ht="15.6" thickBot="1" x14ac:dyDescent="0.35">
      <c r="A71" s="6">
        <v>42461</v>
      </c>
      <c r="B71" s="83">
        <v>16795</v>
      </c>
      <c r="C71" s="42"/>
      <c r="E71" s="45"/>
    </row>
    <row r="72" spans="1:10" ht="15.6" thickBot="1" x14ac:dyDescent="0.35">
      <c r="A72" s="6">
        <v>42491</v>
      </c>
      <c r="B72" s="83">
        <v>17620.900000000001</v>
      </c>
      <c r="C72" s="43"/>
      <c r="E72" s="45"/>
    </row>
    <row r="73" spans="1:10" ht="15.6" thickBot="1" x14ac:dyDescent="0.35">
      <c r="A73" s="6">
        <v>42522</v>
      </c>
      <c r="B73" s="83">
        <v>17935.400000000001</v>
      </c>
      <c r="C73" s="39">
        <v>7.0999999999999994E-2</v>
      </c>
      <c r="D73">
        <v>1</v>
      </c>
      <c r="E73" s="45">
        <v>0</v>
      </c>
      <c r="F73">
        <v>1</v>
      </c>
      <c r="G73">
        <v>0</v>
      </c>
      <c r="H73">
        <v>0</v>
      </c>
      <c r="I73">
        <v>0</v>
      </c>
      <c r="J73">
        <v>1</v>
      </c>
    </row>
    <row r="74" spans="1:10" ht="15.6" thickBot="1" x14ac:dyDescent="0.35">
      <c r="A74" s="6">
        <v>42552</v>
      </c>
      <c r="B74" s="83">
        <v>18953.150000000001</v>
      </c>
      <c r="C74" s="42"/>
      <c r="E74" s="45"/>
    </row>
    <row r="75" spans="1:10" ht="15.6" thickBot="1" x14ac:dyDescent="0.35">
      <c r="A75" s="6">
        <v>42583</v>
      </c>
      <c r="B75" s="83">
        <v>19787.599999999999</v>
      </c>
      <c r="C75" s="43"/>
      <c r="E75" s="45"/>
    </row>
    <row r="76" spans="1:10" ht="15.6" thickBot="1" x14ac:dyDescent="0.35">
      <c r="A76" s="6">
        <v>42614</v>
      </c>
      <c r="B76" s="82">
        <v>19285.7</v>
      </c>
      <c r="C76" s="39">
        <v>7.2999999999999995E-2</v>
      </c>
      <c r="D76">
        <v>1</v>
      </c>
      <c r="E76" s="45">
        <v>1</v>
      </c>
      <c r="F76">
        <v>2</v>
      </c>
      <c r="G76">
        <v>0</v>
      </c>
      <c r="H76">
        <v>1</v>
      </c>
      <c r="I76">
        <v>0</v>
      </c>
      <c r="J76">
        <v>0</v>
      </c>
    </row>
    <row r="77" spans="1:10" ht="15.6" thickBot="1" x14ac:dyDescent="0.35">
      <c r="A77" s="6">
        <v>42644</v>
      </c>
      <c r="B77" s="83">
        <v>19523.55</v>
      </c>
      <c r="C77" s="42"/>
      <c r="E77" s="45"/>
    </row>
    <row r="78" spans="1:10" ht="15.6" thickBot="1" x14ac:dyDescent="0.35">
      <c r="A78" s="6">
        <v>42675</v>
      </c>
      <c r="B78" s="82">
        <v>18627.8</v>
      </c>
      <c r="C78" s="43"/>
      <c r="E78" s="45"/>
    </row>
    <row r="79" spans="1:10" ht="15.6" thickBot="1" x14ac:dyDescent="0.35">
      <c r="A79" s="6">
        <v>42705</v>
      </c>
      <c r="B79" s="82">
        <v>18177.2</v>
      </c>
      <c r="C79" s="38">
        <v>7.0000000000000007E-2</v>
      </c>
      <c r="D79">
        <v>0</v>
      </c>
      <c r="E79" s="45">
        <v>0</v>
      </c>
      <c r="F79">
        <v>0</v>
      </c>
      <c r="G79">
        <v>1</v>
      </c>
      <c r="H79">
        <v>0</v>
      </c>
      <c r="I79">
        <v>0</v>
      </c>
      <c r="J79">
        <v>0</v>
      </c>
    </row>
    <row r="80" spans="1:10" ht="15.6" thickBot="1" x14ac:dyDescent="0.35">
      <c r="A80" s="6">
        <v>42736</v>
      </c>
      <c r="B80" s="83">
        <v>19515.150000000001</v>
      </c>
      <c r="C80" s="42"/>
      <c r="E80" s="45"/>
    </row>
    <row r="81" spans="1:10" ht="15.6" thickBot="1" x14ac:dyDescent="0.35">
      <c r="A81" s="6">
        <v>42767</v>
      </c>
      <c r="B81" s="83">
        <v>20607.25</v>
      </c>
      <c r="C81" s="43"/>
      <c r="E81" s="45"/>
    </row>
    <row r="82" spans="1:10" ht="15.6" thickBot="1" x14ac:dyDescent="0.35">
      <c r="A82" s="6">
        <v>42795</v>
      </c>
      <c r="B82" s="83">
        <v>21444.15</v>
      </c>
      <c r="C82" s="39">
        <v>6.0999999999999999E-2</v>
      </c>
      <c r="D82">
        <v>1</v>
      </c>
      <c r="E82" s="45">
        <v>1</v>
      </c>
      <c r="F82">
        <v>2</v>
      </c>
      <c r="G82">
        <v>0</v>
      </c>
      <c r="H82">
        <v>1</v>
      </c>
      <c r="I82">
        <v>0</v>
      </c>
      <c r="J82">
        <v>0</v>
      </c>
    </row>
    <row r="83" spans="1:10" ht="15.6" thickBot="1" x14ac:dyDescent="0.35">
      <c r="A83" s="6">
        <v>42826</v>
      </c>
      <c r="B83" s="83">
        <v>22358.25</v>
      </c>
      <c r="C83" s="42"/>
      <c r="E83" s="45"/>
    </row>
    <row r="84" spans="1:10" ht="15.6" thickBot="1" x14ac:dyDescent="0.35">
      <c r="A84" s="6">
        <v>42856</v>
      </c>
      <c r="B84" s="83">
        <v>23424.799999999999</v>
      </c>
      <c r="C84" s="43"/>
      <c r="E84" s="45"/>
    </row>
    <row r="85" spans="1:10" ht="15.6" thickBot="1" x14ac:dyDescent="0.35">
      <c r="A85" s="6">
        <v>42887</v>
      </c>
      <c r="B85" s="82">
        <v>23211.200000000001</v>
      </c>
      <c r="C85" s="39">
        <v>5.7000000000000002E-2</v>
      </c>
      <c r="D85">
        <v>1</v>
      </c>
      <c r="E85" s="45">
        <v>0</v>
      </c>
      <c r="F85">
        <v>1</v>
      </c>
      <c r="G85">
        <v>0</v>
      </c>
      <c r="H85">
        <v>0</v>
      </c>
      <c r="I85">
        <v>0</v>
      </c>
      <c r="J85">
        <v>1</v>
      </c>
    </row>
    <row r="86" spans="1:10" ht="15.6" thickBot="1" x14ac:dyDescent="0.35">
      <c r="A86" s="6">
        <v>42917</v>
      </c>
      <c r="B86" s="83">
        <v>25103.65</v>
      </c>
      <c r="C86" s="42"/>
      <c r="E86" s="45"/>
    </row>
    <row r="87" spans="1:10" ht="15.6" thickBot="1" x14ac:dyDescent="0.35">
      <c r="A87" s="6">
        <v>42948</v>
      </c>
      <c r="B87" s="82">
        <v>24318.400000000001</v>
      </c>
      <c r="C87" s="43"/>
      <c r="E87" s="45"/>
    </row>
    <row r="88" spans="1:10" ht="15.6" thickBot="1" x14ac:dyDescent="0.35">
      <c r="A88" s="6">
        <v>42979</v>
      </c>
      <c r="B88" s="82">
        <v>24053</v>
      </c>
      <c r="C88" s="39">
        <v>6.3E-2</v>
      </c>
      <c r="D88">
        <v>0</v>
      </c>
      <c r="E88" s="45">
        <v>1</v>
      </c>
      <c r="F88">
        <v>1</v>
      </c>
      <c r="G88">
        <v>0</v>
      </c>
      <c r="H88">
        <v>0</v>
      </c>
      <c r="I88">
        <v>1</v>
      </c>
      <c r="J88">
        <v>0</v>
      </c>
    </row>
    <row r="89" spans="1:10" ht="15.6" thickBot="1" x14ac:dyDescent="0.35">
      <c r="A89" s="6">
        <v>43009</v>
      </c>
      <c r="B89" s="83">
        <v>25019.35</v>
      </c>
      <c r="C89" s="42"/>
      <c r="E89" s="45"/>
    </row>
    <row r="90" spans="1:10" ht="15.6" thickBot="1" x14ac:dyDescent="0.35">
      <c r="A90" s="6">
        <v>43040</v>
      </c>
      <c r="B90" s="83">
        <v>25332.400000000001</v>
      </c>
      <c r="C90" s="43"/>
      <c r="E90" s="45"/>
    </row>
    <row r="91" spans="1:10" ht="15.6" thickBot="1" x14ac:dyDescent="0.35">
      <c r="A91" s="6">
        <v>43070</v>
      </c>
      <c r="B91" s="83">
        <v>25539.45</v>
      </c>
      <c r="C91" s="38">
        <v>7.1999999999999995E-2</v>
      </c>
      <c r="D91">
        <v>1</v>
      </c>
      <c r="E91" s="45">
        <v>1</v>
      </c>
      <c r="F91">
        <v>2</v>
      </c>
      <c r="G91">
        <v>0</v>
      </c>
      <c r="H91">
        <v>1</v>
      </c>
      <c r="I91">
        <v>0</v>
      </c>
      <c r="J91">
        <v>0</v>
      </c>
    </row>
    <row r="92" spans="1:10" ht="15.6" thickBot="1" x14ac:dyDescent="0.35">
      <c r="A92" s="6">
        <v>43101</v>
      </c>
      <c r="B92" s="83">
        <v>27379.45</v>
      </c>
      <c r="C92" s="42"/>
      <c r="E92" s="45"/>
    </row>
    <row r="93" spans="1:10" ht="15.6" thickBot="1" x14ac:dyDescent="0.35">
      <c r="A93" s="6">
        <v>43132</v>
      </c>
      <c r="B93" s="82">
        <v>25107.4</v>
      </c>
      <c r="C93" s="43"/>
      <c r="E93" s="45"/>
    </row>
    <row r="94" spans="1:10" ht="15.6" thickBot="1" x14ac:dyDescent="0.35">
      <c r="A94" s="6">
        <v>43160</v>
      </c>
      <c r="B94" s="82">
        <v>24263.35</v>
      </c>
      <c r="C94" s="38">
        <v>7.6999999999999999E-2</v>
      </c>
      <c r="D94">
        <v>0</v>
      </c>
      <c r="E94" s="45">
        <v>1</v>
      </c>
      <c r="F94">
        <v>1</v>
      </c>
      <c r="G94">
        <v>0</v>
      </c>
      <c r="H94">
        <v>0</v>
      </c>
      <c r="I94">
        <v>1</v>
      </c>
      <c r="J94">
        <v>0</v>
      </c>
    </row>
    <row r="95" spans="1:10" ht="15.6" thickBot="1" x14ac:dyDescent="0.35">
      <c r="A95" s="6">
        <v>43191</v>
      </c>
      <c r="B95" s="83">
        <v>25531.599999999999</v>
      </c>
      <c r="C95" s="42"/>
      <c r="E95" s="45"/>
    </row>
    <row r="96" spans="1:10" ht="15.6" thickBot="1" x14ac:dyDescent="0.35">
      <c r="A96" s="6">
        <v>43221</v>
      </c>
      <c r="B96" s="83">
        <v>26956.2</v>
      </c>
      <c r="C96" s="43"/>
      <c r="E96" s="45"/>
    </row>
    <row r="97" spans="1:10" ht="15.6" thickBot="1" x14ac:dyDescent="0.35">
      <c r="A97" s="6">
        <v>43252</v>
      </c>
      <c r="B97" s="82">
        <v>26364.2</v>
      </c>
      <c r="C97" s="38">
        <v>8.2000000000000003E-2</v>
      </c>
      <c r="D97">
        <v>0</v>
      </c>
      <c r="E97" s="45">
        <v>1</v>
      </c>
      <c r="F97">
        <v>1</v>
      </c>
      <c r="G97">
        <v>0</v>
      </c>
      <c r="H97">
        <v>0</v>
      </c>
      <c r="I97">
        <v>1</v>
      </c>
      <c r="J97">
        <v>0</v>
      </c>
    </row>
    <row r="98" spans="1:10" ht="15.6" thickBot="1" x14ac:dyDescent="0.35">
      <c r="A98" s="6">
        <v>43282</v>
      </c>
      <c r="B98" s="83">
        <v>27764.15</v>
      </c>
      <c r="C98" s="42"/>
      <c r="E98" s="45"/>
    </row>
    <row r="99" spans="1:10" ht="15.6" thickBot="1" x14ac:dyDescent="0.35">
      <c r="A99" s="6">
        <v>43313</v>
      </c>
      <c r="B99" s="83">
        <v>28061.75</v>
      </c>
      <c r="C99" s="43"/>
      <c r="E99" s="45"/>
    </row>
    <row r="100" spans="1:10" ht="15.6" thickBot="1" x14ac:dyDescent="0.35">
      <c r="A100" s="6">
        <v>43344</v>
      </c>
      <c r="B100" s="82">
        <v>25119.85</v>
      </c>
      <c r="C100" s="39">
        <v>7.0999999999999994E-2</v>
      </c>
      <c r="D100">
        <v>0</v>
      </c>
      <c r="E100" s="45">
        <v>0</v>
      </c>
      <c r="F100">
        <v>0</v>
      </c>
      <c r="G100">
        <v>1</v>
      </c>
      <c r="H100">
        <v>0</v>
      </c>
      <c r="I100">
        <v>0</v>
      </c>
      <c r="J100">
        <v>0</v>
      </c>
    </row>
    <row r="101" spans="1:10" ht="15.6" thickBot="1" x14ac:dyDescent="0.35">
      <c r="A101" s="6">
        <v>43374</v>
      </c>
      <c r="B101" s="83">
        <v>25153.25</v>
      </c>
      <c r="C101" s="42"/>
      <c r="E101" s="45"/>
    </row>
    <row r="102" spans="1:10" ht="15.6" thickBot="1" x14ac:dyDescent="0.35">
      <c r="A102" s="6">
        <v>43405</v>
      </c>
      <c r="B102" s="83">
        <v>26862.95</v>
      </c>
      <c r="C102" s="43"/>
      <c r="E102" s="45"/>
    </row>
    <row r="103" spans="1:10" ht="15.6" thickBot="1" x14ac:dyDescent="0.35">
      <c r="A103" s="6">
        <v>43435</v>
      </c>
      <c r="B103" s="83">
        <v>27160.2</v>
      </c>
      <c r="C103" s="39">
        <v>6.6000000000000003E-2</v>
      </c>
      <c r="D103">
        <v>1</v>
      </c>
      <c r="E103" s="45">
        <v>0</v>
      </c>
      <c r="F103">
        <v>1</v>
      </c>
      <c r="G103">
        <v>0</v>
      </c>
      <c r="H103">
        <v>0</v>
      </c>
      <c r="I103">
        <v>0</v>
      </c>
      <c r="J103">
        <v>1</v>
      </c>
    </row>
    <row r="104" spans="1:10" ht="15.6" thickBot="1" x14ac:dyDescent="0.35">
      <c r="A104" s="6">
        <v>43466</v>
      </c>
      <c r="B104" s="83">
        <v>27295.45</v>
      </c>
      <c r="C104" s="42"/>
      <c r="E104" s="45"/>
    </row>
    <row r="105" spans="1:10" ht="15.6" thickBot="1" x14ac:dyDescent="0.35">
      <c r="A105" s="6">
        <v>43497</v>
      </c>
      <c r="B105" s="82">
        <v>26789.9</v>
      </c>
      <c r="C105" s="43"/>
      <c r="E105" s="45"/>
    </row>
    <row r="106" spans="1:10" ht="15.6" thickBot="1" x14ac:dyDescent="0.35">
      <c r="A106" s="6">
        <v>43525</v>
      </c>
      <c r="B106" s="83">
        <v>30426.799999999999</v>
      </c>
      <c r="C106" s="39">
        <v>5.8000000000000003E-2</v>
      </c>
      <c r="D106">
        <v>1</v>
      </c>
      <c r="E106" s="45">
        <v>0</v>
      </c>
      <c r="F106">
        <v>1</v>
      </c>
      <c r="G106">
        <v>0</v>
      </c>
      <c r="H106">
        <v>0</v>
      </c>
      <c r="I106">
        <v>0</v>
      </c>
      <c r="J106">
        <v>1</v>
      </c>
    </row>
    <row r="107" spans="1:10" ht="15.6" thickBot="1" x14ac:dyDescent="0.35">
      <c r="A107" s="6">
        <v>43556</v>
      </c>
      <c r="B107" s="82">
        <v>29764.799999999999</v>
      </c>
      <c r="C107" s="42"/>
      <c r="E107" s="45"/>
    </row>
    <row r="108" spans="1:10" ht="15.6" thickBot="1" x14ac:dyDescent="0.35">
      <c r="A108" s="6">
        <v>43586</v>
      </c>
      <c r="B108" s="83">
        <v>31375.4</v>
      </c>
      <c r="C108" s="43"/>
      <c r="E108" s="45"/>
    </row>
    <row r="109" spans="1:10" ht="15.6" thickBot="1" x14ac:dyDescent="0.35">
      <c r="A109" s="6">
        <v>43617</v>
      </c>
      <c r="B109" s="82">
        <v>31105.200000000001</v>
      </c>
      <c r="C109" s="39">
        <v>0.05</v>
      </c>
      <c r="D109">
        <v>1</v>
      </c>
      <c r="E109" s="45">
        <v>0</v>
      </c>
      <c r="F109">
        <v>1</v>
      </c>
      <c r="G109">
        <v>0</v>
      </c>
      <c r="H109">
        <v>0</v>
      </c>
      <c r="I109">
        <v>0</v>
      </c>
      <c r="J109">
        <v>1</v>
      </c>
    </row>
    <row r="110" spans="1:10" ht="15.6" thickBot="1" x14ac:dyDescent="0.35">
      <c r="A110" s="6">
        <v>43647</v>
      </c>
      <c r="B110" s="82">
        <v>28876</v>
      </c>
      <c r="C110" s="42"/>
      <c r="E110" s="45"/>
    </row>
    <row r="111" spans="1:10" ht="15.6" thickBot="1" x14ac:dyDescent="0.35">
      <c r="A111" s="6">
        <v>43678</v>
      </c>
      <c r="B111" s="82">
        <v>27427.85</v>
      </c>
      <c r="C111" s="43"/>
      <c r="E111" s="45"/>
    </row>
    <row r="112" spans="1:10" ht="15.6" thickBot="1" x14ac:dyDescent="0.35">
      <c r="A112" s="6">
        <v>43709</v>
      </c>
      <c r="B112" s="83">
        <v>29103.15</v>
      </c>
      <c r="C112" s="39">
        <v>4.4999999999999998E-2</v>
      </c>
      <c r="D112">
        <v>1</v>
      </c>
      <c r="E112" s="45">
        <v>0</v>
      </c>
      <c r="F112">
        <v>1</v>
      </c>
      <c r="G112">
        <v>0</v>
      </c>
      <c r="H112">
        <v>0</v>
      </c>
      <c r="I112">
        <v>0</v>
      </c>
      <c r="J112">
        <v>1</v>
      </c>
    </row>
    <row r="113" spans="1:10" ht="15.6" thickBot="1" x14ac:dyDescent="0.35">
      <c r="A113" s="6">
        <v>43739</v>
      </c>
      <c r="B113" s="83">
        <v>30066.25</v>
      </c>
      <c r="C113" s="42"/>
      <c r="E113" s="45"/>
    </row>
    <row r="114" spans="1:10" ht="15.6" thickBot="1" x14ac:dyDescent="0.35">
      <c r="A114" s="6">
        <v>43770</v>
      </c>
      <c r="B114" s="83">
        <v>31946.1</v>
      </c>
      <c r="C114" s="43"/>
      <c r="E114" s="45"/>
    </row>
    <row r="115" spans="1:10" ht="15.6" thickBot="1" x14ac:dyDescent="0.35">
      <c r="A115" s="6">
        <v>43800</v>
      </c>
      <c r="B115" s="83">
        <v>32161.65</v>
      </c>
      <c r="C115" s="37">
        <v>4.7E-2</v>
      </c>
      <c r="D115">
        <v>1</v>
      </c>
      <c r="E115" s="45">
        <v>1</v>
      </c>
      <c r="F115">
        <v>2</v>
      </c>
      <c r="G115">
        <v>0</v>
      </c>
      <c r="H115">
        <v>1</v>
      </c>
      <c r="I115">
        <v>0</v>
      </c>
      <c r="J115">
        <v>0</v>
      </c>
    </row>
    <row r="116" spans="1:10" ht="15.6" thickBot="1" x14ac:dyDescent="0.35">
      <c r="A116" s="6">
        <v>43831</v>
      </c>
      <c r="B116" s="82">
        <v>30833.599999999999</v>
      </c>
      <c r="C116" s="42"/>
      <c r="E116" s="45"/>
    </row>
    <row r="117" spans="1:10" ht="15.6" thickBot="1" x14ac:dyDescent="0.35">
      <c r="A117" s="6">
        <v>43862</v>
      </c>
      <c r="B117" s="82">
        <v>29147.15</v>
      </c>
      <c r="C117" s="43"/>
      <c r="E117" s="45"/>
    </row>
    <row r="118" spans="1:10" ht="15.6" thickBot="1" x14ac:dyDescent="0.35">
      <c r="A118" s="6">
        <v>43891</v>
      </c>
      <c r="B118" s="82">
        <v>19144</v>
      </c>
      <c r="C118" s="38">
        <v>3.1E-2</v>
      </c>
      <c r="D118">
        <v>0</v>
      </c>
      <c r="E118" s="45">
        <v>0</v>
      </c>
      <c r="F118">
        <v>0</v>
      </c>
      <c r="G118">
        <v>1</v>
      </c>
      <c r="H118">
        <v>0</v>
      </c>
      <c r="I118">
        <v>0</v>
      </c>
      <c r="J118">
        <v>0</v>
      </c>
    </row>
    <row r="119" spans="1:10" ht="15.6" thickBot="1" x14ac:dyDescent="0.35">
      <c r="A119" s="6">
        <v>43922</v>
      </c>
      <c r="B119" s="83">
        <v>21534.5</v>
      </c>
      <c r="C119" s="42"/>
      <c r="E119" s="45"/>
    </row>
    <row r="120" spans="1:10" ht="15.6" thickBot="1" x14ac:dyDescent="0.35">
      <c r="A120" s="6">
        <v>43952</v>
      </c>
      <c r="B120" s="82">
        <v>19297.25</v>
      </c>
      <c r="C120" s="43"/>
      <c r="E120" s="45"/>
    </row>
    <row r="121" spans="1:10" ht="15.6" thickBot="1" x14ac:dyDescent="0.35">
      <c r="A121" s="6">
        <v>43983</v>
      </c>
      <c r="B121" s="83">
        <v>21370.15</v>
      </c>
      <c r="C121" s="39">
        <v>-0.23899999999999999</v>
      </c>
      <c r="D121">
        <v>0</v>
      </c>
      <c r="E121" s="45">
        <v>0</v>
      </c>
      <c r="F121">
        <v>0</v>
      </c>
      <c r="G121">
        <v>1</v>
      </c>
      <c r="H121">
        <v>0</v>
      </c>
      <c r="I121">
        <v>0</v>
      </c>
      <c r="J121">
        <v>0</v>
      </c>
    </row>
    <row r="122" spans="1:10" ht="15.6" thickBot="1" x14ac:dyDescent="0.35">
      <c r="A122" s="6">
        <v>44013</v>
      </c>
      <c r="B122" s="83">
        <v>21640.05</v>
      </c>
      <c r="C122" s="42"/>
      <c r="E122" s="45"/>
    </row>
    <row r="123" spans="1:10" ht="15.6" thickBot="1" x14ac:dyDescent="0.35">
      <c r="A123" s="6">
        <v>44044</v>
      </c>
      <c r="B123" s="83">
        <v>23754.35</v>
      </c>
      <c r="C123" s="43"/>
      <c r="E123" s="45"/>
    </row>
    <row r="124" spans="1:10" ht="15.6" thickBot="1" x14ac:dyDescent="0.35">
      <c r="A124" s="6">
        <v>44075</v>
      </c>
      <c r="B124" s="82">
        <v>21451.8</v>
      </c>
      <c r="C124" s="38">
        <v>-7.4999999999999997E-2</v>
      </c>
      <c r="D124">
        <v>0</v>
      </c>
      <c r="E124" s="45">
        <v>1</v>
      </c>
      <c r="F124">
        <v>1</v>
      </c>
      <c r="G124">
        <v>0</v>
      </c>
      <c r="H124">
        <v>0</v>
      </c>
      <c r="I124">
        <v>1</v>
      </c>
      <c r="J124">
        <v>0</v>
      </c>
    </row>
    <row r="125" spans="1:10" ht="15.6" thickBot="1" x14ac:dyDescent="0.35">
      <c r="A125" s="6">
        <v>44105</v>
      </c>
      <c r="B125" s="83">
        <v>23900.9</v>
      </c>
      <c r="C125" s="42"/>
      <c r="E125" s="45"/>
    </row>
    <row r="126" spans="1:10" ht="15.6" thickBot="1" x14ac:dyDescent="0.35">
      <c r="A126" s="6">
        <v>44136</v>
      </c>
      <c r="B126" s="83">
        <v>29609.05</v>
      </c>
      <c r="C126" s="43"/>
      <c r="E126" s="45"/>
    </row>
    <row r="127" spans="1:10" ht="15.6" thickBot="1" x14ac:dyDescent="0.35">
      <c r="A127" s="6">
        <v>44166</v>
      </c>
      <c r="B127" s="83">
        <v>31264.05</v>
      </c>
      <c r="C127" s="39">
        <v>4.0000000000000001E-3</v>
      </c>
      <c r="D127">
        <v>1</v>
      </c>
      <c r="E127" s="45">
        <v>1</v>
      </c>
      <c r="F127">
        <v>2</v>
      </c>
      <c r="G127">
        <v>0</v>
      </c>
      <c r="H127">
        <v>1</v>
      </c>
      <c r="I127">
        <v>0</v>
      </c>
      <c r="J127">
        <v>0</v>
      </c>
    </row>
    <row r="128" spans="1:10" ht="15.6" thickBot="1" x14ac:dyDescent="0.35">
      <c r="A128" s="6">
        <v>44197</v>
      </c>
      <c r="B128" s="82">
        <v>30565.5</v>
      </c>
      <c r="C128" s="42"/>
      <c r="E128" s="45"/>
    </row>
    <row r="129" spans="1:5" ht="15.6" thickBot="1" x14ac:dyDescent="0.35">
      <c r="A129" s="6">
        <v>44228</v>
      </c>
      <c r="B129" s="83">
        <v>34803.599999999999</v>
      </c>
      <c r="C129" s="43"/>
      <c r="E129" s="45"/>
    </row>
    <row r="130" spans="1:5" ht="15" x14ac:dyDescent="0.3">
      <c r="A130" s="6">
        <v>44256</v>
      </c>
      <c r="B130" s="84">
        <v>33303.9</v>
      </c>
      <c r="C130" s="44" t="s">
        <v>68</v>
      </c>
      <c r="E130" s="45"/>
    </row>
    <row r="133" spans="1:5" x14ac:dyDescent="0.3">
      <c r="C133" s="43"/>
    </row>
    <row r="134" spans="1:5" x14ac:dyDescent="0.3">
      <c r="C134" s="43"/>
    </row>
    <row r="135" spans="1:5" x14ac:dyDescent="0.3">
      <c r="C135" s="43"/>
    </row>
    <row r="136" spans="1:5" x14ac:dyDescent="0.3">
      <c r="C136" s="43"/>
    </row>
    <row r="137" spans="1:5" x14ac:dyDescent="0.3">
      <c r="C137" s="43"/>
    </row>
    <row r="138" spans="1:5" x14ac:dyDescent="0.3">
      <c r="C138" s="43"/>
    </row>
    <row r="139" spans="1:5" x14ac:dyDescent="0.3">
      <c r="C139" s="43"/>
    </row>
    <row r="140" spans="1:5" x14ac:dyDescent="0.3">
      <c r="C140" s="43"/>
    </row>
    <row r="141" spans="1:5" x14ac:dyDescent="0.3">
      <c r="C141" s="43"/>
    </row>
    <row r="142" spans="1:5" x14ac:dyDescent="0.3">
      <c r="C142" s="43"/>
    </row>
    <row r="143" spans="1:5" x14ac:dyDescent="0.3">
      <c r="C143" s="43"/>
    </row>
    <row r="144" spans="1:5" x14ac:dyDescent="0.3">
      <c r="C144" s="43"/>
    </row>
    <row r="145" spans="3:3" x14ac:dyDescent="0.3">
      <c r="C145" s="43"/>
    </row>
    <row r="146" spans="3:3" x14ac:dyDescent="0.3">
      <c r="C146" s="43"/>
    </row>
    <row r="147" spans="3:3" x14ac:dyDescent="0.3">
      <c r="C147" s="43"/>
    </row>
    <row r="148" spans="3:3" x14ac:dyDescent="0.3">
      <c r="C148" s="43"/>
    </row>
    <row r="149" spans="3:3" x14ac:dyDescent="0.3">
      <c r="C149" s="43"/>
    </row>
    <row r="150" spans="3:3" x14ac:dyDescent="0.3">
      <c r="C150" s="43"/>
    </row>
    <row r="151" spans="3:3" x14ac:dyDescent="0.3">
      <c r="C151" s="43"/>
    </row>
    <row r="152" spans="3:3" x14ac:dyDescent="0.3">
      <c r="C152" s="43"/>
    </row>
    <row r="153" spans="3:3" x14ac:dyDescent="0.3">
      <c r="C153" s="43"/>
    </row>
    <row r="154" spans="3:3" x14ac:dyDescent="0.3">
      <c r="C154" s="43"/>
    </row>
    <row r="155" spans="3:3" x14ac:dyDescent="0.3">
      <c r="C155" s="43"/>
    </row>
    <row r="156" spans="3:3" x14ac:dyDescent="0.3">
      <c r="C156" s="43"/>
    </row>
    <row r="157" spans="3:3" x14ac:dyDescent="0.3">
      <c r="C157" s="43"/>
    </row>
    <row r="158" spans="3:3" x14ac:dyDescent="0.3">
      <c r="C158" s="43"/>
    </row>
    <row r="159" spans="3:3" x14ac:dyDescent="0.3">
      <c r="C159" s="43"/>
    </row>
    <row r="160" spans="3:3" x14ac:dyDescent="0.3">
      <c r="C160" s="43"/>
    </row>
    <row r="161" spans="3:3" x14ac:dyDescent="0.3">
      <c r="C161" s="43"/>
    </row>
    <row r="162" spans="3:3" x14ac:dyDescent="0.3">
      <c r="C162" s="43"/>
    </row>
  </sheetData>
  <autoFilter ref="A1:A131" xr:uid="{6694EF77-E026-4EAF-8E74-0FC430307C68}">
    <sortState xmlns:xlrd2="http://schemas.microsoft.com/office/spreadsheetml/2017/richdata2" ref="A2:B131">
      <sortCondition ref="A1:A131"/>
    </sortState>
  </autoFilter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126-DF25-4747-81C3-660738C257B6}">
  <dimension ref="A1:V110"/>
  <sheetViews>
    <sheetView workbookViewId="0">
      <selection activeCell="Q20" sqref="Q20"/>
    </sheetView>
  </sheetViews>
  <sheetFormatPr defaultRowHeight="14.4" x14ac:dyDescent="0.3"/>
  <cols>
    <col min="1" max="1" width="13.88671875" customWidth="1"/>
    <col min="13" max="13" width="9.88671875" customWidth="1"/>
  </cols>
  <sheetData>
    <row r="1" spans="1:22" ht="20.399999999999999" thickBot="1" x14ac:dyDescent="0.45">
      <c r="A1" s="99" t="s">
        <v>3255</v>
      </c>
      <c r="D1" s="45"/>
      <c r="E1" s="45"/>
    </row>
    <row r="2" spans="1:22" ht="18" thickTop="1" thickBot="1" x14ac:dyDescent="0.35">
      <c r="A2" t="s">
        <v>31</v>
      </c>
      <c r="B2" s="85" t="s">
        <v>3238</v>
      </c>
      <c r="C2" t="s">
        <v>3216</v>
      </c>
      <c r="D2" t="s">
        <v>3239</v>
      </c>
      <c r="E2" t="s">
        <v>3240</v>
      </c>
      <c r="F2" s="51" t="s">
        <v>3211</v>
      </c>
      <c r="G2" t="s">
        <v>3212</v>
      </c>
      <c r="H2" t="s">
        <v>3213</v>
      </c>
      <c r="I2" t="s">
        <v>3214</v>
      </c>
      <c r="J2" t="s">
        <v>3215</v>
      </c>
    </row>
    <row r="3" spans="1:22" ht="17.399999999999999" thickBot="1" x14ac:dyDescent="0.35">
      <c r="A3" s="6">
        <v>41030</v>
      </c>
      <c r="B3" s="88">
        <v>54.8</v>
      </c>
      <c r="C3">
        <v>4924.25</v>
      </c>
      <c r="L3" s="90" t="s">
        <v>3217</v>
      </c>
      <c r="M3" s="90" t="s">
        <v>3218</v>
      </c>
      <c r="N3" s="90" t="s">
        <v>3219</v>
      </c>
      <c r="O3" s="90" t="s">
        <v>3220</v>
      </c>
      <c r="P3" s="91"/>
      <c r="R3" s="57"/>
      <c r="S3" s="58"/>
      <c r="T3" s="58"/>
      <c r="U3" s="58"/>
      <c r="V3" s="59"/>
    </row>
    <row r="4" spans="1:22" ht="17.399999999999999" thickBot="1" x14ac:dyDescent="0.35">
      <c r="A4" s="6">
        <v>41061</v>
      </c>
      <c r="B4" s="88">
        <v>55</v>
      </c>
      <c r="C4">
        <v>5278.8999020000001</v>
      </c>
      <c r="D4">
        <f>IF(((B4&gt;50)*AND(B4&gt;B3)),1,0)</f>
        <v>1</v>
      </c>
      <c r="E4">
        <f>IF(C4&gt;C3,1,0)</f>
        <v>1</v>
      </c>
      <c r="F4">
        <f>D4+E4</f>
        <v>2</v>
      </c>
      <c r="G4">
        <f>IF(((D4=0)*AND(E4=0)),1,0)</f>
        <v>0</v>
      </c>
      <c r="H4">
        <f>IF(((D4=1)*AND(E4=1)),1,0)</f>
        <v>1</v>
      </c>
      <c r="I4">
        <f>IF(((D4=0)*AND(E4=1)),1,0)</f>
        <v>0</v>
      </c>
      <c r="J4">
        <f>IF(((D4=1)*AND(E4=0)),1,0)</f>
        <v>0</v>
      </c>
      <c r="L4" s="90" t="s">
        <v>3212</v>
      </c>
      <c r="M4" s="90" t="s">
        <v>3213</v>
      </c>
      <c r="N4" s="90" t="s">
        <v>3214</v>
      </c>
      <c r="O4" s="90" t="s">
        <v>3215</v>
      </c>
      <c r="P4" s="92" t="s">
        <v>3221</v>
      </c>
      <c r="R4" s="96" t="s">
        <v>3222</v>
      </c>
      <c r="S4" s="97" t="s">
        <v>3242</v>
      </c>
      <c r="T4" s="97"/>
      <c r="U4" s="97"/>
      <c r="V4" s="98"/>
    </row>
    <row r="5" spans="1:22" ht="17.399999999999999" thickBot="1" x14ac:dyDescent="0.35">
      <c r="A5" s="6">
        <v>41091</v>
      </c>
      <c r="B5" s="87">
        <v>52.9</v>
      </c>
      <c r="C5">
        <v>5229</v>
      </c>
      <c r="D5">
        <f>IF(((B5&gt;50)*AND(B5&gt;B4)),1,0)</f>
        <v>0</v>
      </c>
      <c r="E5">
        <f t="shared" ref="E5:E68" si="0">IF(C5&gt;C4,1,0)</f>
        <v>0</v>
      </c>
      <c r="F5">
        <f t="shared" ref="F5:F68" si="1">D5+E5</f>
        <v>0</v>
      </c>
      <c r="G5">
        <f>IF(((D5=0)*AND(E5=0)),1,0)</f>
        <v>1</v>
      </c>
      <c r="H5">
        <f>IF(((D5=1)*AND(E5=1)),1,0)</f>
        <v>0</v>
      </c>
      <c r="I5">
        <f>IF(((D5=0)*AND(E5=1)),1,0)</f>
        <v>0</v>
      </c>
      <c r="J5">
        <f>IF(((D5=1)*AND(E5=0)),1,0)</f>
        <v>0</v>
      </c>
      <c r="L5" s="92">
        <f>SUM(G44:G109)</f>
        <v>16</v>
      </c>
      <c r="M5" s="92">
        <f>SUM(H4:H109)</f>
        <v>29</v>
      </c>
      <c r="N5" s="92">
        <f>SUM(I4:I109)</f>
        <v>33</v>
      </c>
      <c r="O5" s="92">
        <f>SUM(J4:J109)</f>
        <v>19</v>
      </c>
      <c r="P5" s="92">
        <f>M7+O7</f>
        <v>97</v>
      </c>
      <c r="R5" s="96" t="s">
        <v>3223</v>
      </c>
      <c r="S5" s="97" t="s">
        <v>3243</v>
      </c>
      <c r="T5" s="97"/>
      <c r="U5" s="97"/>
      <c r="V5" s="98"/>
    </row>
    <row r="6" spans="1:22" ht="17.399999999999999" thickBot="1" x14ac:dyDescent="0.35">
      <c r="A6" s="6">
        <v>41122</v>
      </c>
      <c r="B6" s="88">
        <v>52.8</v>
      </c>
      <c r="C6">
        <v>5258.5</v>
      </c>
      <c r="D6">
        <f t="shared" ref="D6:D69" si="2">IF(((B6&gt;50)*AND(B6&gt;B5)),1,0)</f>
        <v>0</v>
      </c>
      <c r="E6">
        <f t="shared" si="0"/>
        <v>1</v>
      </c>
      <c r="F6">
        <f t="shared" si="1"/>
        <v>1</v>
      </c>
      <c r="G6">
        <f t="shared" ref="G6:G69" si="3">IF(((D6=0)*AND(E6=0)),1,0)</f>
        <v>0</v>
      </c>
      <c r="H6">
        <f t="shared" ref="H6:H69" si="4">IF(((D6=1)*AND(E6=1)),1,0)</f>
        <v>0</v>
      </c>
      <c r="I6">
        <f t="shared" ref="I6:I69" si="5">IF(((D6=0)*AND(E6=1)),1,0)</f>
        <v>1</v>
      </c>
      <c r="J6">
        <f t="shared" ref="J6:J69" si="6">IF(((D6=1)*AND(E6=0)),1,0)</f>
        <v>0</v>
      </c>
      <c r="L6" s="93">
        <f>L5/P5</f>
        <v>0.16494845360824742</v>
      </c>
      <c r="M6" s="93">
        <f>M5/P5</f>
        <v>0.29896907216494845</v>
      </c>
      <c r="N6" s="93">
        <f>N5/P5</f>
        <v>0.34020618556701032</v>
      </c>
      <c r="O6" s="93">
        <f>O5/P5</f>
        <v>0.19587628865979381</v>
      </c>
      <c r="P6" s="91"/>
      <c r="R6" s="96" t="s">
        <v>3224</v>
      </c>
      <c r="S6" s="97" t="s">
        <v>3226</v>
      </c>
      <c r="T6" s="97"/>
      <c r="U6" s="97"/>
      <c r="V6" s="98"/>
    </row>
    <row r="7" spans="1:22" ht="17.399999999999999" thickBot="1" x14ac:dyDescent="0.35">
      <c r="A7" s="6">
        <v>41153</v>
      </c>
      <c r="B7" s="88">
        <v>52.8</v>
      </c>
      <c r="C7">
        <v>5703.2998049999997</v>
      </c>
      <c r="D7">
        <f t="shared" si="2"/>
        <v>0</v>
      </c>
      <c r="E7">
        <f t="shared" si="0"/>
        <v>1</v>
      </c>
      <c r="F7">
        <f t="shared" si="1"/>
        <v>1</v>
      </c>
      <c r="G7">
        <f t="shared" si="3"/>
        <v>0</v>
      </c>
      <c r="H7">
        <f t="shared" si="4"/>
        <v>0</v>
      </c>
      <c r="I7">
        <f t="shared" si="5"/>
        <v>1</v>
      </c>
      <c r="J7">
        <f t="shared" si="6"/>
        <v>0</v>
      </c>
      <c r="L7" s="92"/>
      <c r="M7" s="92">
        <f>L5+M5</f>
        <v>45</v>
      </c>
      <c r="N7" s="92"/>
      <c r="O7" s="92">
        <f>N5+O5</f>
        <v>52</v>
      </c>
      <c r="P7" s="91"/>
      <c r="R7" s="96" t="s">
        <v>3225</v>
      </c>
      <c r="S7" s="97" t="s">
        <v>3244</v>
      </c>
      <c r="T7" s="97"/>
      <c r="U7" s="97"/>
      <c r="V7" s="98"/>
    </row>
    <row r="8" spans="1:22" ht="17.399999999999999" thickBot="1" x14ac:dyDescent="0.35">
      <c r="A8" s="6">
        <v>41183</v>
      </c>
      <c r="B8" s="86">
        <v>52.9</v>
      </c>
      <c r="C8">
        <v>5619.7001950000003</v>
      </c>
      <c r="D8">
        <f t="shared" si="2"/>
        <v>1</v>
      </c>
      <c r="E8">
        <f t="shared" si="0"/>
        <v>0</v>
      </c>
      <c r="F8">
        <f t="shared" si="1"/>
        <v>1</v>
      </c>
      <c r="G8">
        <f t="shared" si="3"/>
        <v>0</v>
      </c>
      <c r="H8">
        <f t="shared" si="4"/>
        <v>0</v>
      </c>
      <c r="I8">
        <f t="shared" si="5"/>
        <v>0</v>
      </c>
      <c r="J8">
        <f t="shared" si="6"/>
        <v>1</v>
      </c>
      <c r="L8" s="94"/>
      <c r="M8" s="95">
        <f>M7/P5</f>
        <v>0.46391752577319589</v>
      </c>
      <c r="N8" s="94"/>
      <c r="O8" s="95">
        <f>O7/P5</f>
        <v>0.53608247422680411</v>
      </c>
      <c r="P8" s="91"/>
      <c r="R8" s="78"/>
      <c r="S8" s="79"/>
      <c r="T8" s="79"/>
      <c r="U8" s="79"/>
      <c r="V8" s="80"/>
    </row>
    <row r="9" spans="1:22" ht="17.399999999999999" thickBot="1" x14ac:dyDescent="0.35">
      <c r="A9" s="6">
        <v>41214</v>
      </c>
      <c r="B9" s="88">
        <v>53.7</v>
      </c>
      <c r="C9">
        <v>5879.8500979999999</v>
      </c>
      <c r="D9">
        <f t="shared" si="2"/>
        <v>1</v>
      </c>
      <c r="E9">
        <f t="shared" si="0"/>
        <v>1</v>
      </c>
      <c r="F9">
        <f t="shared" si="1"/>
        <v>2</v>
      </c>
      <c r="G9">
        <f t="shared" si="3"/>
        <v>0</v>
      </c>
      <c r="H9">
        <f t="shared" si="4"/>
        <v>1</v>
      </c>
      <c r="I9">
        <f t="shared" si="5"/>
        <v>0</v>
      </c>
      <c r="J9">
        <f t="shared" si="6"/>
        <v>0</v>
      </c>
    </row>
    <row r="10" spans="1:22" ht="17.399999999999999" thickBot="1" x14ac:dyDescent="0.35">
      <c r="A10" s="6">
        <v>41244</v>
      </c>
      <c r="B10" s="87">
        <v>54.7</v>
      </c>
      <c r="C10">
        <v>5905.1000979999999</v>
      </c>
      <c r="D10">
        <f t="shared" si="2"/>
        <v>1</v>
      </c>
      <c r="E10">
        <f t="shared" si="0"/>
        <v>1</v>
      </c>
      <c r="F10">
        <f t="shared" si="1"/>
        <v>2</v>
      </c>
      <c r="G10">
        <f t="shared" si="3"/>
        <v>0</v>
      </c>
      <c r="H10">
        <f t="shared" si="4"/>
        <v>1</v>
      </c>
      <c r="I10">
        <f t="shared" si="5"/>
        <v>0</v>
      </c>
      <c r="J10">
        <f t="shared" si="6"/>
        <v>0</v>
      </c>
      <c r="M10" t="s">
        <v>3241</v>
      </c>
      <c r="N10" s="15">
        <f>M8+O6</f>
        <v>0.65979381443298968</v>
      </c>
    </row>
    <row r="11" spans="1:22" ht="17.399999999999999" thickBot="1" x14ac:dyDescent="0.35">
      <c r="A11" s="6">
        <v>41275</v>
      </c>
      <c r="B11" s="87">
        <v>53.2</v>
      </c>
      <c r="C11">
        <v>6034.75</v>
      </c>
      <c r="D11">
        <f t="shared" si="2"/>
        <v>0</v>
      </c>
      <c r="E11">
        <f t="shared" si="0"/>
        <v>1</v>
      </c>
      <c r="F11">
        <f t="shared" si="1"/>
        <v>1</v>
      </c>
      <c r="G11">
        <f t="shared" si="3"/>
        <v>0</v>
      </c>
      <c r="H11">
        <f t="shared" si="4"/>
        <v>0</v>
      </c>
      <c r="I11">
        <f t="shared" si="5"/>
        <v>1</v>
      </c>
      <c r="J11">
        <f t="shared" si="6"/>
        <v>0</v>
      </c>
    </row>
    <row r="12" spans="1:22" ht="17.399999999999999" thickBot="1" x14ac:dyDescent="0.35">
      <c r="A12" s="6">
        <v>41306</v>
      </c>
      <c r="B12" s="88">
        <v>54.2</v>
      </c>
      <c r="C12">
        <v>5693.0498049999997</v>
      </c>
      <c r="D12">
        <f t="shared" si="2"/>
        <v>1</v>
      </c>
      <c r="E12">
        <f t="shared" si="0"/>
        <v>0</v>
      </c>
      <c r="F12">
        <f t="shared" si="1"/>
        <v>1</v>
      </c>
      <c r="G12">
        <f t="shared" si="3"/>
        <v>0</v>
      </c>
      <c r="H12">
        <f t="shared" si="4"/>
        <v>0</v>
      </c>
      <c r="I12">
        <f t="shared" si="5"/>
        <v>0</v>
      </c>
      <c r="J12">
        <f t="shared" si="6"/>
        <v>1</v>
      </c>
      <c r="M12" t="s">
        <v>3213</v>
      </c>
      <c r="N12" t="s">
        <v>3245</v>
      </c>
      <c r="Q12" t="s">
        <v>3249</v>
      </c>
    </row>
    <row r="13" spans="1:22" ht="17.399999999999999" thickBot="1" x14ac:dyDescent="0.35">
      <c r="A13" s="6">
        <v>41334</v>
      </c>
      <c r="B13" s="87">
        <v>52</v>
      </c>
      <c r="C13">
        <v>5682.5498049999997</v>
      </c>
      <c r="D13">
        <f t="shared" si="2"/>
        <v>0</v>
      </c>
      <c r="E13">
        <f t="shared" si="0"/>
        <v>0</v>
      </c>
      <c r="F13">
        <f t="shared" si="1"/>
        <v>0</v>
      </c>
      <c r="G13">
        <f t="shared" si="3"/>
        <v>1</v>
      </c>
      <c r="H13">
        <f t="shared" si="4"/>
        <v>0</v>
      </c>
      <c r="I13">
        <f t="shared" si="5"/>
        <v>0</v>
      </c>
      <c r="J13">
        <f t="shared" si="6"/>
        <v>0</v>
      </c>
      <c r="M13" t="s">
        <v>3212</v>
      </c>
      <c r="N13" t="s">
        <v>3246</v>
      </c>
      <c r="Q13" t="s">
        <v>3250</v>
      </c>
    </row>
    <row r="14" spans="1:22" ht="17.399999999999999" thickBot="1" x14ac:dyDescent="0.35">
      <c r="A14" s="6">
        <v>41365</v>
      </c>
      <c r="B14" s="86">
        <v>51</v>
      </c>
      <c r="C14">
        <v>5930.2001950000003</v>
      </c>
      <c r="D14">
        <f t="shared" si="2"/>
        <v>0</v>
      </c>
      <c r="E14">
        <f t="shared" si="0"/>
        <v>1</v>
      </c>
      <c r="F14">
        <f t="shared" si="1"/>
        <v>1</v>
      </c>
      <c r="G14">
        <f t="shared" si="3"/>
        <v>0</v>
      </c>
      <c r="H14">
        <f t="shared" si="4"/>
        <v>0</v>
      </c>
      <c r="I14">
        <f t="shared" si="5"/>
        <v>1</v>
      </c>
      <c r="J14">
        <f t="shared" si="6"/>
        <v>0</v>
      </c>
      <c r="M14" t="s">
        <v>3214</v>
      </c>
      <c r="N14" t="s">
        <v>3247</v>
      </c>
      <c r="Q14" t="s">
        <v>3251</v>
      </c>
    </row>
    <row r="15" spans="1:22" ht="17.399999999999999" thickBot="1" x14ac:dyDescent="0.35">
      <c r="A15" s="6">
        <v>41395</v>
      </c>
      <c r="B15" s="86">
        <v>50.1</v>
      </c>
      <c r="C15">
        <v>5985.9501950000003</v>
      </c>
      <c r="D15">
        <f t="shared" si="2"/>
        <v>0</v>
      </c>
      <c r="E15">
        <f t="shared" si="0"/>
        <v>1</v>
      </c>
      <c r="F15">
        <f t="shared" si="1"/>
        <v>1</v>
      </c>
      <c r="G15">
        <f t="shared" si="3"/>
        <v>0</v>
      </c>
      <c r="H15">
        <f t="shared" si="4"/>
        <v>0</v>
      </c>
      <c r="I15">
        <f t="shared" si="5"/>
        <v>1</v>
      </c>
      <c r="J15">
        <f t="shared" si="6"/>
        <v>0</v>
      </c>
      <c r="M15" t="s">
        <v>3215</v>
      </c>
      <c r="N15" t="s">
        <v>3248</v>
      </c>
      <c r="Q15" t="s">
        <v>3250</v>
      </c>
    </row>
    <row r="16" spans="1:22" ht="17.399999999999999" thickBot="1" x14ac:dyDescent="0.35">
      <c r="A16" s="6">
        <v>41426</v>
      </c>
      <c r="B16" s="88">
        <v>50.3</v>
      </c>
      <c r="C16">
        <v>5842.2001950000003</v>
      </c>
      <c r="D16">
        <f t="shared" si="2"/>
        <v>1</v>
      </c>
      <c r="E16">
        <f t="shared" si="0"/>
        <v>0</v>
      </c>
      <c r="F16">
        <f t="shared" si="1"/>
        <v>1</v>
      </c>
      <c r="G16">
        <f t="shared" si="3"/>
        <v>0</v>
      </c>
      <c r="H16">
        <f t="shared" si="4"/>
        <v>0</v>
      </c>
      <c r="I16">
        <f t="shared" si="5"/>
        <v>0</v>
      </c>
      <c r="J16">
        <f t="shared" si="6"/>
        <v>1</v>
      </c>
    </row>
    <row r="17" spans="1:10" ht="17.399999999999999" thickBot="1" x14ac:dyDescent="0.35">
      <c r="A17" s="6">
        <v>41456</v>
      </c>
      <c r="B17" s="87">
        <v>50.1</v>
      </c>
      <c r="C17">
        <v>5742</v>
      </c>
      <c r="D17">
        <f t="shared" si="2"/>
        <v>0</v>
      </c>
      <c r="E17">
        <f t="shared" si="0"/>
        <v>0</v>
      </c>
      <c r="F17">
        <f t="shared" si="1"/>
        <v>0</v>
      </c>
      <c r="G17">
        <f t="shared" si="3"/>
        <v>1</v>
      </c>
      <c r="H17">
        <f t="shared" si="4"/>
        <v>0</v>
      </c>
      <c r="I17">
        <f t="shared" si="5"/>
        <v>0</v>
      </c>
      <c r="J17">
        <f t="shared" si="6"/>
        <v>0</v>
      </c>
    </row>
    <row r="18" spans="1:10" ht="17.399999999999999" thickBot="1" x14ac:dyDescent="0.35">
      <c r="A18" s="6">
        <v>41487</v>
      </c>
      <c r="B18" s="86">
        <v>48.5</v>
      </c>
      <c r="C18">
        <v>5471.7998049999997</v>
      </c>
      <c r="D18">
        <f t="shared" si="2"/>
        <v>0</v>
      </c>
      <c r="E18">
        <f t="shared" si="0"/>
        <v>0</v>
      </c>
      <c r="F18">
        <f t="shared" si="1"/>
        <v>0</v>
      </c>
      <c r="G18">
        <f t="shared" si="3"/>
        <v>1</v>
      </c>
      <c r="H18">
        <f t="shared" si="4"/>
        <v>0</v>
      </c>
      <c r="I18">
        <f t="shared" si="5"/>
        <v>0</v>
      </c>
      <c r="J18">
        <f t="shared" si="6"/>
        <v>0</v>
      </c>
    </row>
    <row r="19" spans="1:10" ht="17.399999999999999" thickBot="1" x14ac:dyDescent="0.35">
      <c r="A19" s="6">
        <v>41518</v>
      </c>
      <c r="B19" s="87">
        <v>49.6</v>
      </c>
      <c r="C19">
        <v>5735.2998049999997</v>
      </c>
      <c r="D19">
        <f t="shared" si="2"/>
        <v>0</v>
      </c>
      <c r="E19">
        <f t="shared" si="0"/>
        <v>1</v>
      </c>
      <c r="F19">
        <f t="shared" si="1"/>
        <v>1</v>
      </c>
      <c r="G19">
        <f t="shared" si="3"/>
        <v>0</v>
      </c>
      <c r="H19">
        <f t="shared" si="4"/>
        <v>0</v>
      </c>
      <c r="I19">
        <f t="shared" si="5"/>
        <v>1</v>
      </c>
      <c r="J19">
        <f t="shared" si="6"/>
        <v>0</v>
      </c>
    </row>
    <row r="20" spans="1:10" ht="17.399999999999999" thickBot="1" x14ac:dyDescent="0.35">
      <c r="A20" s="6">
        <v>41548</v>
      </c>
      <c r="B20" s="87">
        <v>49.6</v>
      </c>
      <c r="C20">
        <v>6299.1499020000001</v>
      </c>
      <c r="D20">
        <f t="shared" si="2"/>
        <v>0</v>
      </c>
      <c r="E20">
        <f t="shared" si="0"/>
        <v>1</v>
      </c>
      <c r="F20">
        <f t="shared" si="1"/>
        <v>1</v>
      </c>
      <c r="G20">
        <f t="shared" si="3"/>
        <v>0</v>
      </c>
      <c r="H20">
        <f t="shared" si="4"/>
        <v>0</v>
      </c>
      <c r="I20">
        <f t="shared" si="5"/>
        <v>1</v>
      </c>
      <c r="J20">
        <f t="shared" si="6"/>
        <v>0</v>
      </c>
    </row>
    <row r="21" spans="1:10" ht="17.399999999999999" thickBot="1" x14ac:dyDescent="0.35">
      <c r="A21" s="6">
        <v>41579</v>
      </c>
      <c r="B21" s="87">
        <v>51.3</v>
      </c>
      <c r="C21">
        <v>6176.1000979999999</v>
      </c>
      <c r="D21">
        <f t="shared" si="2"/>
        <v>1</v>
      </c>
      <c r="E21">
        <f t="shared" si="0"/>
        <v>0</v>
      </c>
      <c r="F21">
        <f t="shared" si="1"/>
        <v>1</v>
      </c>
      <c r="G21">
        <f t="shared" si="3"/>
        <v>0</v>
      </c>
      <c r="H21">
        <f t="shared" si="4"/>
        <v>0</v>
      </c>
      <c r="I21">
        <f t="shared" si="5"/>
        <v>0</v>
      </c>
      <c r="J21">
        <f t="shared" si="6"/>
        <v>1</v>
      </c>
    </row>
    <row r="22" spans="1:10" ht="17.399999999999999" thickBot="1" x14ac:dyDescent="0.35">
      <c r="A22" s="6">
        <v>41609</v>
      </c>
      <c r="B22" s="87">
        <v>50.7</v>
      </c>
      <c r="C22">
        <v>6304</v>
      </c>
      <c r="D22">
        <f t="shared" si="2"/>
        <v>0</v>
      </c>
      <c r="E22">
        <f t="shared" si="0"/>
        <v>1</v>
      </c>
      <c r="F22">
        <f t="shared" si="1"/>
        <v>1</v>
      </c>
      <c r="G22">
        <f t="shared" si="3"/>
        <v>0</v>
      </c>
      <c r="H22">
        <f t="shared" si="4"/>
        <v>0</v>
      </c>
      <c r="I22">
        <f t="shared" si="5"/>
        <v>1</v>
      </c>
      <c r="J22">
        <f t="shared" si="6"/>
        <v>0</v>
      </c>
    </row>
    <row r="23" spans="1:10" ht="17.399999999999999" thickBot="1" x14ac:dyDescent="0.35">
      <c r="A23" s="6">
        <v>41640</v>
      </c>
      <c r="B23" s="87">
        <v>51.4</v>
      </c>
      <c r="C23">
        <v>6089.5</v>
      </c>
      <c r="D23">
        <f t="shared" si="2"/>
        <v>1</v>
      </c>
      <c r="E23">
        <f t="shared" si="0"/>
        <v>0</v>
      </c>
      <c r="F23">
        <f t="shared" si="1"/>
        <v>1</v>
      </c>
      <c r="G23">
        <f t="shared" si="3"/>
        <v>0</v>
      </c>
      <c r="H23">
        <f t="shared" si="4"/>
        <v>0</v>
      </c>
      <c r="I23">
        <f t="shared" si="5"/>
        <v>0</v>
      </c>
      <c r="J23">
        <f t="shared" si="6"/>
        <v>1</v>
      </c>
    </row>
    <row r="24" spans="1:10" ht="17.399999999999999" thickBot="1" x14ac:dyDescent="0.35">
      <c r="A24" s="6">
        <v>41671</v>
      </c>
      <c r="B24" s="88">
        <v>52.5</v>
      </c>
      <c r="C24">
        <v>6276.9501950000003</v>
      </c>
      <c r="D24">
        <f t="shared" si="2"/>
        <v>1</v>
      </c>
      <c r="E24">
        <f t="shared" si="0"/>
        <v>1</v>
      </c>
      <c r="F24">
        <f t="shared" si="1"/>
        <v>2</v>
      </c>
      <c r="G24">
        <f t="shared" si="3"/>
        <v>0</v>
      </c>
      <c r="H24">
        <f t="shared" si="4"/>
        <v>1</v>
      </c>
      <c r="I24">
        <f t="shared" si="5"/>
        <v>0</v>
      </c>
      <c r="J24">
        <f t="shared" si="6"/>
        <v>0</v>
      </c>
    </row>
    <row r="25" spans="1:10" ht="17.399999999999999" thickBot="1" x14ac:dyDescent="0.35">
      <c r="A25" s="6">
        <v>41699</v>
      </c>
      <c r="B25" s="87">
        <v>51.3</v>
      </c>
      <c r="C25">
        <v>6704.2001950000003</v>
      </c>
      <c r="D25">
        <f t="shared" si="2"/>
        <v>0</v>
      </c>
      <c r="E25">
        <f t="shared" si="0"/>
        <v>1</v>
      </c>
      <c r="F25">
        <f t="shared" si="1"/>
        <v>1</v>
      </c>
      <c r="G25">
        <f t="shared" si="3"/>
        <v>0</v>
      </c>
      <c r="H25">
        <f t="shared" si="4"/>
        <v>0</v>
      </c>
      <c r="I25">
        <f t="shared" si="5"/>
        <v>1</v>
      </c>
      <c r="J25">
        <f t="shared" si="6"/>
        <v>0</v>
      </c>
    </row>
    <row r="26" spans="1:10" ht="17.399999999999999" thickBot="1" x14ac:dyDescent="0.35">
      <c r="A26" s="6">
        <v>41730</v>
      </c>
      <c r="B26" s="87">
        <v>51.3</v>
      </c>
      <c r="C26">
        <v>6696.3999020000001</v>
      </c>
      <c r="D26">
        <f t="shared" si="2"/>
        <v>0</v>
      </c>
      <c r="E26">
        <f t="shared" si="0"/>
        <v>0</v>
      </c>
      <c r="F26">
        <f t="shared" si="1"/>
        <v>0</v>
      </c>
      <c r="G26">
        <f t="shared" si="3"/>
        <v>1</v>
      </c>
      <c r="H26">
        <f t="shared" si="4"/>
        <v>0</v>
      </c>
      <c r="I26">
        <f t="shared" si="5"/>
        <v>0</v>
      </c>
      <c r="J26">
        <f t="shared" si="6"/>
        <v>0</v>
      </c>
    </row>
    <row r="27" spans="1:10" ht="17.399999999999999" thickBot="1" x14ac:dyDescent="0.35">
      <c r="A27" s="6">
        <v>41760</v>
      </c>
      <c r="B27" s="86">
        <v>51.4</v>
      </c>
      <c r="C27">
        <v>7229.9501950000003</v>
      </c>
      <c r="D27">
        <f t="shared" si="2"/>
        <v>1</v>
      </c>
      <c r="E27">
        <f t="shared" si="0"/>
        <v>1</v>
      </c>
      <c r="F27">
        <f t="shared" si="1"/>
        <v>2</v>
      </c>
      <c r="G27">
        <f t="shared" si="3"/>
        <v>0</v>
      </c>
      <c r="H27">
        <f t="shared" si="4"/>
        <v>1</v>
      </c>
      <c r="I27">
        <f t="shared" si="5"/>
        <v>0</v>
      </c>
      <c r="J27">
        <f t="shared" si="6"/>
        <v>0</v>
      </c>
    </row>
    <row r="28" spans="1:10" ht="17.399999999999999" thickBot="1" x14ac:dyDescent="0.35">
      <c r="A28" s="6">
        <v>41791</v>
      </c>
      <c r="B28" s="87">
        <v>51.5</v>
      </c>
      <c r="C28">
        <v>7611.3500979999999</v>
      </c>
      <c r="D28">
        <f t="shared" si="2"/>
        <v>1</v>
      </c>
      <c r="E28">
        <f t="shared" si="0"/>
        <v>1</v>
      </c>
      <c r="F28">
        <f t="shared" si="1"/>
        <v>2</v>
      </c>
      <c r="G28">
        <f t="shared" si="3"/>
        <v>0</v>
      </c>
      <c r="H28">
        <f t="shared" si="4"/>
        <v>1</v>
      </c>
      <c r="I28">
        <f t="shared" si="5"/>
        <v>0</v>
      </c>
      <c r="J28">
        <f t="shared" si="6"/>
        <v>0</v>
      </c>
    </row>
    <row r="29" spans="1:10" ht="17.399999999999999" thickBot="1" x14ac:dyDescent="0.35">
      <c r="A29" s="6">
        <v>41821</v>
      </c>
      <c r="B29" s="87">
        <v>53</v>
      </c>
      <c r="C29">
        <v>7721.2998049999997</v>
      </c>
      <c r="D29">
        <f t="shared" si="2"/>
        <v>1</v>
      </c>
      <c r="E29">
        <f t="shared" si="0"/>
        <v>1</v>
      </c>
      <c r="F29">
        <f t="shared" si="1"/>
        <v>2</v>
      </c>
      <c r="G29">
        <f t="shared" si="3"/>
        <v>0</v>
      </c>
      <c r="H29">
        <f t="shared" si="4"/>
        <v>1</v>
      </c>
      <c r="I29">
        <f t="shared" si="5"/>
        <v>0</v>
      </c>
      <c r="J29">
        <f t="shared" si="6"/>
        <v>0</v>
      </c>
    </row>
    <row r="30" spans="1:10" ht="17.399999999999999" thickBot="1" x14ac:dyDescent="0.35">
      <c r="A30" s="6">
        <v>41852</v>
      </c>
      <c r="B30" s="86">
        <v>52.4</v>
      </c>
      <c r="C30">
        <v>7954.3500979999999</v>
      </c>
      <c r="D30">
        <f t="shared" si="2"/>
        <v>0</v>
      </c>
      <c r="E30">
        <f t="shared" si="0"/>
        <v>1</v>
      </c>
      <c r="F30">
        <f t="shared" si="1"/>
        <v>1</v>
      </c>
      <c r="G30">
        <f t="shared" si="3"/>
        <v>0</v>
      </c>
      <c r="H30">
        <f t="shared" si="4"/>
        <v>0</v>
      </c>
      <c r="I30">
        <f t="shared" si="5"/>
        <v>1</v>
      </c>
      <c r="J30">
        <f t="shared" si="6"/>
        <v>0</v>
      </c>
    </row>
    <row r="31" spans="1:10" ht="17.399999999999999" thickBot="1" x14ac:dyDescent="0.35">
      <c r="A31" s="6">
        <v>41883</v>
      </c>
      <c r="B31" s="86">
        <v>51</v>
      </c>
      <c r="C31">
        <v>7964.7998049999997</v>
      </c>
      <c r="D31">
        <f t="shared" si="2"/>
        <v>0</v>
      </c>
      <c r="E31">
        <f t="shared" si="0"/>
        <v>1</v>
      </c>
      <c r="F31">
        <f t="shared" si="1"/>
        <v>1</v>
      </c>
      <c r="G31">
        <f t="shared" si="3"/>
        <v>0</v>
      </c>
      <c r="H31">
        <f t="shared" si="4"/>
        <v>0</v>
      </c>
      <c r="I31">
        <f t="shared" si="5"/>
        <v>1</v>
      </c>
      <c r="J31">
        <f t="shared" si="6"/>
        <v>0</v>
      </c>
    </row>
    <row r="32" spans="1:10" ht="17.399999999999999" thickBot="1" x14ac:dyDescent="0.35">
      <c r="A32" s="6">
        <v>41913</v>
      </c>
      <c r="B32" s="88">
        <v>51.6</v>
      </c>
      <c r="C32">
        <v>8322.2001949999994</v>
      </c>
      <c r="D32">
        <f t="shared" si="2"/>
        <v>1</v>
      </c>
      <c r="E32">
        <f t="shared" si="0"/>
        <v>1</v>
      </c>
      <c r="F32">
        <f t="shared" si="1"/>
        <v>2</v>
      </c>
      <c r="G32">
        <f t="shared" si="3"/>
        <v>0</v>
      </c>
      <c r="H32">
        <f t="shared" si="4"/>
        <v>1</v>
      </c>
      <c r="I32">
        <f t="shared" si="5"/>
        <v>0</v>
      </c>
      <c r="J32">
        <f t="shared" si="6"/>
        <v>0</v>
      </c>
    </row>
    <row r="33" spans="1:10" ht="17.399999999999999" thickBot="1" x14ac:dyDescent="0.35">
      <c r="A33" s="6">
        <v>41944</v>
      </c>
      <c r="B33" s="88">
        <v>53.3</v>
      </c>
      <c r="C33">
        <v>8588.25</v>
      </c>
      <c r="D33">
        <f t="shared" si="2"/>
        <v>1</v>
      </c>
      <c r="E33">
        <f t="shared" si="0"/>
        <v>1</v>
      </c>
      <c r="F33">
        <f t="shared" si="1"/>
        <v>2</v>
      </c>
      <c r="G33">
        <f t="shared" si="3"/>
        <v>0</v>
      </c>
      <c r="H33">
        <f t="shared" si="4"/>
        <v>1</v>
      </c>
      <c r="I33">
        <f t="shared" si="5"/>
        <v>0</v>
      </c>
      <c r="J33">
        <f t="shared" si="6"/>
        <v>0</v>
      </c>
    </row>
    <row r="34" spans="1:10" ht="17.399999999999999" thickBot="1" x14ac:dyDescent="0.35">
      <c r="A34" s="6">
        <v>41974</v>
      </c>
      <c r="B34" s="88">
        <v>54.5</v>
      </c>
      <c r="C34">
        <v>8282.7001949999994</v>
      </c>
      <c r="D34">
        <f t="shared" si="2"/>
        <v>1</v>
      </c>
      <c r="E34">
        <f t="shared" si="0"/>
        <v>0</v>
      </c>
      <c r="F34">
        <f t="shared" si="1"/>
        <v>1</v>
      </c>
      <c r="G34">
        <f t="shared" si="3"/>
        <v>0</v>
      </c>
      <c r="H34">
        <f t="shared" si="4"/>
        <v>0</v>
      </c>
      <c r="I34">
        <f t="shared" si="5"/>
        <v>0</v>
      </c>
      <c r="J34">
        <f t="shared" si="6"/>
        <v>1</v>
      </c>
    </row>
    <row r="35" spans="1:10" ht="17.399999999999999" thickBot="1" x14ac:dyDescent="0.35">
      <c r="A35" s="6">
        <v>42005</v>
      </c>
      <c r="B35" s="86">
        <v>52.9</v>
      </c>
      <c r="C35">
        <v>8808.9003909999992</v>
      </c>
      <c r="D35">
        <f t="shared" si="2"/>
        <v>0</v>
      </c>
      <c r="E35">
        <f t="shared" si="0"/>
        <v>1</v>
      </c>
      <c r="F35">
        <f t="shared" si="1"/>
        <v>1</v>
      </c>
      <c r="G35">
        <f t="shared" si="3"/>
        <v>0</v>
      </c>
      <c r="H35">
        <f t="shared" si="4"/>
        <v>0</v>
      </c>
      <c r="I35">
        <f t="shared" si="5"/>
        <v>1</v>
      </c>
      <c r="J35">
        <f t="shared" si="6"/>
        <v>0</v>
      </c>
    </row>
    <row r="36" spans="1:10" ht="17.399999999999999" thickBot="1" x14ac:dyDescent="0.35">
      <c r="A36" s="6">
        <v>42036</v>
      </c>
      <c r="B36" s="87">
        <v>51.2</v>
      </c>
      <c r="C36">
        <v>8844.5996090000008</v>
      </c>
      <c r="D36">
        <f t="shared" si="2"/>
        <v>0</v>
      </c>
      <c r="E36">
        <f t="shared" si="0"/>
        <v>1</v>
      </c>
      <c r="F36">
        <f t="shared" si="1"/>
        <v>1</v>
      </c>
      <c r="G36">
        <f t="shared" si="3"/>
        <v>0</v>
      </c>
      <c r="H36">
        <f t="shared" si="4"/>
        <v>0</v>
      </c>
      <c r="I36">
        <f t="shared" si="5"/>
        <v>1</v>
      </c>
      <c r="J36">
        <f t="shared" si="6"/>
        <v>0</v>
      </c>
    </row>
    <row r="37" spans="1:10" ht="17.399999999999999" thickBot="1" x14ac:dyDescent="0.35">
      <c r="A37" s="6">
        <v>42064</v>
      </c>
      <c r="B37" s="88">
        <v>52.1</v>
      </c>
      <c r="C37">
        <v>8491</v>
      </c>
      <c r="D37">
        <f t="shared" si="2"/>
        <v>1</v>
      </c>
      <c r="E37">
        <f t="shared" si="0"/>
        <v>0</v>
      </c>
      <c r="F37">
        <f t="shared" si="1"/>
        <v>1</v>
      </c>
      <c r="G37">
        <f t="shared" si="3"/>
        <v>0</v>
      </c>
      <c r="H37">
        <f t="shared" si="4"/>
        <v>0</v>
      </c>
      <c r="I37">
        <f t="shared" si="5"/>
        <v>0</v>
      </c>
      <c r="J37">
        <f t="shared" si="6"/>
        <v>1</v>
      </c>
    </row>
    <row r="38" spans="1:10" ht="17.399999999999999" thickBot="1" x14ac:dyDescent="0.35">
      <c r="A38" s="6">
        <v>42095</v>
      </c>
      <c r="B38" s="86">
        <v>51.3</v>
      </c>
      <c r="C38">
        <v>8181.5</v>
      </c>
      <c r="D38">
        <f t="shared" si="2"/>
        <v>0</v>
      </c>
      <c r="E38">
        <f t="shared" si="0"/>
        <v>0</v>
      </c>
      <c r="F38">
        <f t="shared" si="1"/>
        <v>0</v>
      </c>
      <c r="G38">
        <f t="shared" si="3"/>
        <v>1</v>
      </c>
      <c r="H38">
        <f t="shared" si="4"/>
        <v>0</v>
      </c>
      <c r="I38">
        <f t="shared" si="5"/>
        <v>0</v>
      </c>
      <c r="J38">
        <f t="shared" si="6"/>
        <v>0</v>
      </c>
    </row>
    <row r="39" spans="1:10" ht="17.399999999999999" thickBot="1" x14ac:dyDescent="0.35">
      <c r="A39" s="6">
        <v>42125</v>
      </c>
      <c r="B39" s="88">
        <v>52.6</v>
      </c>
      <c r="C39">
        <v>8433.6503909999992</v>
      </c>
      <c r="D39">
        <f t="shared" si="2"/>
        <v>1</v>
      </c>
      <c r="E39">
        <f t="shared" si="0"/>
        <v>1</v>
      </c>
      <c r="F39">
        <f t="shared" si="1"/>
        <v>2</v>
      </c>
      <c r="G39">
        <f t="shared" si="3"/>
        <v>0</v>
      </c>
      <c r="H39">
        <f t="shared" si="4"/>
        <v>1</v>
      </c>
      <c r="I39">
        <f t="shared" si="5"/>
        <v>0</v>
      </c>
      <c r="J39">
        <f t="shared" si="6"/>
        <v>0</v>
      </c>
    </row>
    <row r="40" spans="1:10" ht="17.399999999999999" thickBot="1" x14ac:dyDescent="0.35">
      <c r="A40" s="6">
        <v>42156</v>
      </c>
      <c r="B40" s="87">
        <v>51.3</v>
      </c>
      <c r="C40">
        <v>8368.5</v>
      </c>
      <c r="D40">
        <f t="shared" si="2"/>
        <v>0</v>
      </c>
      <c r="E40">
        <f t="shared" si="0"/>
        <v>0</v>
      </c>
      <c r="F40">
        <f t="shared" si="1"/>
        <v>0</v>
      </c>
      <c r="G40">
        <f t="shared" si="3"/>
        <v>1</v>
      </c>
      <c r="H40">
        <f t="shared" si="4"/>
        <v>0</v>
      </c>
      <c r="I40">
        <f t="shared" si="5"/>
        <v>0</v>
      </c>
      <c r="J40">
        <f t="shared" si="6"/>
        <v>0</v>
      </c>
    </row>
    <row r="41" spans="1:10" ht="17.399999999999999" thickBot="1" x14ac:dyDescent="0.35">
      <c r="A41" s="6">
        <v>42186</v>
      </c>
      <c r="B41" s="88">
        <v>52.7</v>
      </c>
      <c r="C41">
        <v>8532.8496090000008</v>
      </c>
      <c r="D41">
        <f t="shared" si="2"/>
        <v>1</v>
      </c>
      <c r="E41">
        <f t="shared" si="0"/>
        <v>1</v>
      </c>
      <c r="F41">
        <f t="shared" si="1"/>
        <v>2</v>
      </c>
      <c r="G41">
        <f t="shared" si="3"/>
        <v>0</v>
      </c>
      <c r="H41">
        <f t="shared" si="4"/>
        <v>1</v>
      </c>
      <c r="I41">
        <f t="shared" si="5"/>
        <v>0</v>
      </c>
      <c r="J41">
        <f t="shared" si="6"/>
        <v>0</v>
      </c>
    </row>
    <row r="42" spans="1:10" ht="17.399999999999999" thickBot="1" x14ac:dyDescent="0.35">
      <c r="A42" s="6">
        <v>42217</v>
      </c>
      <c r="B42" s="87">
        <v>52.3</v>
      </c>
      <c r="C42">
        <v>7971.2998049999997</v>
      </c>
      <c r="D42">
        <f t="shared" si="2"/>
        <v>0</v>
      </c>
      <c r="E42">
        <f t="shared" si="0"/>
        <v>0</v>
      </c>
      <c r="F42">
        <f t="shared" si="1"/>
        <v>0</v>
      </c>
      <c r="G42">
        <f t="shared" si="3"/>
        <v>1</v>
      </c>
      <c r="H42">
        <f t="shared" si="4"/>
        <v>0</v>
      </c>
      <c r="I42">
        <f t="shared" si="5"/>
        <v>0</v>
      </c>
      <c r="J42">
        <f t="shared" si="6"/>
        <v>0</v>
      </c>
    </row>
    <row r="43" spans="1:10" ht="17.399999999999999" thickBot="1" x14ac:dyDescent="0.35">
      <c r="A43" s="6">
        <v>42248</v>
      </c>
      <c r="B43" s="86">
        <v>51.2</v>
      </c>
      <c r="C43">
        <v>7948.8999020000001</v>
      </c>
      <c r="D43">
        <f t="shared" si="2"/>
        <v>0</v>
      </c>
      <c r="E43">
        <f t="shared" si="0"/>
        <v>0</v>
      </c>
      <c r="F43">
        <f t="shared" si="1"/>
        <v>0</v>
      </c>
      <c r="G43">
        <f t="shared" si="3"/>
        <v>1</v>
      </c>
      <c r="H43">
        <f t="shared" si="4"/>
        <v>0</v>
      </c>
      <c r="I43">
        <f t="shared" si="5"/>
        <v>0</v>
      </c>
      <c r="J43">
        <f t="shared" si="6"/>
        <v>0</v>
      </c>
    </row>
    <row r="44" spans="1:10" ht="17.399999999999999" thickBot="1" x14ac:dyDescent="0.35">
      <c r="A44" s="6">
        <v>42278</v>
      </c>
      <c r="B44" s="86">
        <v>50.7</v>
      </c>
      <c r="C44">
        <v>8065.7998049999997</v>
      </c>
      <c r="D44">
        <f t="shared" si="2"/>
        <v>0</v>
      </c>
      <c r="E44">
        <f t="shared" si="0"/>
        <v>1</v>
      </c>
      <c r="F44">
        <f t="shared" si="1"/>
        <v>1</v>
      </c>
      <c r="G44">
        <f t="shared" si="3"/>
        <v>0</v>
      </c>
      <c r="H44">
        <f t="shared" si="4"/>
        <v>0</v>
      </c>
      <c r="I44">
        <f t="shared" si="5"/>
        <v>1</v>
      </c>
      <c r="J44">
        <f t="shared" si="6"/>
        <v>0</v>
      </c>
    </row>
    <row r="45" spans="1:10" ht="17.399999999999999" thickBot="1" x14ac:dyDescent="0.35">
      <c r="A45" s="6">
        <v>42309</v>
      </c>
      <c r="B45" s="86">
        <v>50.3</v>
      </c>
      <c r="C45">
        <v>7935.25</v>
      </c>
      <c r="D45">
        <f t="shared" si="2"/>
        <v>0</v>
      </c>
      <c r="E45">
        <f t="shared" si="0"/>
        <v>0</v>
      </c>
      <c r="F45">
        <f t="shared" si="1"/>
        <v>0</v>
      </c>
      <c r="G45">
        <f t="shared" si="3"/>
        <v>1</v>
      </c>
      <c r="H45">
        <f t="shared" si="4"/>
        <v>0</v>
      </c>
      <c r="I45">
        <f t="shared" si="5"/>
        <v>0</v>
      </c>
      <c r="J45">
        <f t="shared" si="6"/>
        <v>0</v>
      </c>
    </row>
    <row r="46" spans="1:10" ht="17.399999999999999" thickBot="1" x14ac:dyDescent="0.35">
      <c r="A46" s="6">
        <v>42339</v>
      </c>
      <c r="B46" s="87">
        <v>49.1</v>
      </c>
      <c r="C46">
        <v>7946.3500979999999</v>
      </c>
      <c r="D46">
        <f t="shared" si="2"/>
        <v>0</v>
      </c>
      <c r="E46">
        <f t="shared" si="0"/>
        <v>1</v>
      </c>
      <c r="F46">
        <f t="shared" si="1"/>
        <v>1</v>
      </c>
      <c r="G46">
        <f t="shared" si="3"/>
        <v>0</v>
      </c>
      <c r="H46">
        <f t="shared" si="4"/>
        <v>0</v>
      </c>
      <c r="I46">
        <f t="shared" si="5"/>
        <v>1</v>
      </c>
      <c r="J46">
        <f t="shared" si="6"/>
        <v>0</v>
      </c>
    </row>
    <row r="47" spans="1:10" ht="17.399999999999999" thickBot="1" x14ac:dyDescent="0.35">
      <c r="A47" s="6">
        <v>42370</v>
      </c>
      <c r="B47" s="88">
        <v>51.1</v>
      </c>
      <c r="C47">
        <v>7563.5498049999997</v>
      </c>
      <c r="D47">
        <f t="shared" si="2"/>
        <v>1</v>
      </c>
      <c r="E47">
        <f t="shared" si="0"/>
        <v>0</v>
      </c>
      <c r="F47">
        <f t="shared" si="1"/>
        <v>1</v>
      </c>
      <c r="G47">
        <f t="shared" si="3"/>
        <v>0</v>
      </c>
      <c r="H47">
        <f t="shared" si="4"/>
        <v>0</v>
      </c>
      <c r="I47">
        <f t="shared" si="5"/>
        <v>0</v>
      </c>
      <c r="J47">
        <f t="shared" si="6"/>
        <v>1</v>
      </c>
    </row>
    <row r="48" spans="1:10" ht="17.399999999999999" thickBot="1" x14ac:dyDescent="0.35">
      <c r="A48" s="6">
        <v>42401</v>
      </c>
      <c r="B48" s="87">
        <v>51.1</v>
      </c>
      <c r="C48">
        <v>6987.0498049999997</v>
      </c>
      <c r="D48">
        <f t="shared" si="2"/>
        <v>0</v>
      </c>
      <c r="E48">
        <f t="shared" si="0"/>
        <v>0</v>
      </c>
      <c r="F48">
        <f t="shared" si="1"/>
        <v>0</v>
      </c>
      <c r="G48">
        <f t="shared" si="3"/>
        <v>1</v>
      </c>
      <c r="H48">
        <f t="shared" si="4"/>
        <v>0</v>
      </c>
      <c r="I48">
        <f t="shared" si="5"/>
        <v>0</v>
      </c>
      <c r="J48">
        <f t="shared" si="6"/>
        <v>0</v>
      </c>
    </row>
    <row r="49" spans="1:10" ht="17.399999999999999" thickBot="1" x14ac:dyDescent="0.35">
      <c r="A49" s="6">
        <v>42430</v>
      </c>
      <c r="B49" s="88">
        <v>52.4</v>
      </c>
      <c r="C49">
        <v>7738.3999020000001</v>
      </c>
      <c r="D49">
        <f t="shared" si="2"/>
        <v>1</v>
      </c>
      <c r="E49">
        <f t="shared" si="0"/>
        <v>1</v>
      </c>
      <c r="F49">
        <f t="shared" si="1"/>
        <v>2</v>
      </c>
      <c r="G49">
        <f t="shared" si="3"/>
        <v>0</v>
      </c>
      <c r="H49">
        <f t="shared" si="4"/>
        <v>1</v>
      </c>
      <c r="I49">
        <f t="shared" si="5"/>
        <v>0</v>
      </c>
      <c r="J49">
        <f t="shared" si="6"/>
        <v>0</v>
      </c>
    </row>
    <row r="50" spans="1:10" ht="17.399999999999999" thickBot="1" x14ac:dyDescent="0.35">
      <c r="A50" s="6">
        <v>42461</v>
      </c>
      <c r="B50" s="87">
        <v>50.5</v>
      </c>
      <c r="C50">
        <v>7849.7998049999997</v>
      </c>
      <c r="D50">
        <f t="shared" si="2"/>
        <v>0</v>
      </c>
      <c r="E50">
        <f t="shared" si="0"/>
        <v>1</v>
      </c>
      <c r="F50">
        <f t="shared" si="1"/>
        <v>1</v>
      </c>
      <c r="G50">
        <f t="shared" si="3"/>
        <v>0</v>
      </c>
      <c r="H50">
        <f t="shared" si="4"/>
        <v>0</v>
      </c>
      <c r="I50">
        <f t="shared" si="5"/>
        <v>1</v>
      </c>
      <c r="J50">
        <f t="shared" si="6"/>
        <v>0</v>
      </c>
    </row>
    <row r="51" spans="1:10" ht="17.399999999999999" thickBot="1" x14ac:dyDescent="0.35">
      <c r="A51" s="6">
        <v>42491</v>
      </c>
      <c r="B51" s="87">
        <v>50.7</v>
      </c>
      <c r="C51">
        <v>8160.1000979999999</v>
      </c>
      <c r="D51">
        <f t="shared" si="2"/>
        <v>1</v>
      </c>
      <c r="E51">
        <f t="shared" si="0"/>
        <v>1</v>
      </c>
      <c r="F51">
        <f t="shared" si="1"/>
        <v>2</v>
      </c>
      <c r="G51">
        <f t="shared" si="3"/>
        <v>0</v>
      </c>
      <c r="H51">
        <f t="shared" si="4"/>
        <v>1</v>
      </c>
      <c r="I51">
        <f t="shared" si="5"/>
        <v>0</v>
      </c>
      <c r="J51">
        <f t="shared" si="6"/>
        <v>0</v>
      </c>
    </row>
    <row r="52" spans="1:10" ht="17.399999999999999" thickBot="1" x14ac:dyDescent="0.35">
      <c r="A52" s="6">
        <v>42522</v>
      </c>
      <c r="B52" s="87">
        <v>51.7</v>
      </c>
      <c r="C52">
        <v>8287.75</v>
      </c>
      <c r="D52">
        <f t="shared" si="2"/>
        <v>1</v>
      </c>
      <c r="E52">
        <f t="shared" si="0"/>
        <v>1</v>
      </c>
      <c r="F52">
        <f t="shared" si="1"/>
        <v>2</v>
      </c>
      <c r="G52">
        <f t="shared" si="3"/>
        <v>0</v>
      </c>
      <c r="H52">
        <f t="shared" si="4"/>
        <v>1</v>
      </c>
      <c r="I52">
        <f t="shared" si="5"/>
        <v>0</v>
      </c>
      <c r="J52">
        <f t="shared" si="6"/>
        <v>0</v>
      </c>
    </row>
    <row r="53" spans="1:10" ht="17.399999999999999" thickBot="1" x14ac:dyDescent="0.35">
      <c r="A53" s="6">
        <v>42552</v>
      </c>
      <c r="B53" s="87">
        <v>51.8</v>
      </c>
      <c r="C53">
        <v>8638.5</v>
      </c>
      <c r="D53">
        <f t="shared" si="2"/>
        <v>1</v>
      </c>
      <c r="E53">
        <f t="shared" si="0"/>
        <v>1</v>
      </c>
      <c r="F53">
        <f t="shared" si="1"/>
        <v>2</v>
      </c>
      <c r="G53">
        <f t="shared" si="3"/>
        <v>0</v>
      </c>
      <c r="H53">
        <f t="shared" si="4"/>
        <v>1</v>
      </c>
      <c r="I53">
        <f t="shared" si="5"/>
        <v>0</v>
      </c>
      <c r="J53">
        <f t="shared" si="6"/>
        <v>0</v>
      </c>
    </row>
    <row r="54" spans="1:10" ht="17.399999999999999" thickBot="1" x14ac:dyDescent="0.35">
      <c r="A54" s="6">
        <v>42583</v>
      </c>
      <c r="B54" s="88">
        <v>52.6</v>
      </c>
      <c r="C54">
        <v>8786.2001949999994</v>
      </c>
      <c r="D54">
        <f t="shared" si="2"/>
        <v>1</v>
      </c>
      <c r="E54">
        <f t="shared" si="0"/>
        <v>1</v>
      </c>
      <c r="F54">
        <f t="shared" si="1"/>
        <v>2</v>
      </c>
      <c r="G54">
        <f t="shared" si="3"/>
        <v>0</v>
      </c>
      <c r="H54">
        <f t="shared" si="4"/>
        <v>1</v>
      </c>
      <c r="I54">
        <f t="shared" si="5"/>
        <v>0</v>
      </c>
      <c r="J54">
        <f t="shared" si="6"/>
        <v>0</v>
      </c>
    </row>
    <row r="55" spans="1:10" ht="17.399999999999999" thickBot="1" x14ac:dyDescent="0.35">
      <c r="A55" s="6">
        <v>42614</v>
      </c>
      <c r="B55" s="86">
        <v>52.1</v>
      </c>
      <c r="C55">
        <v>8611.1503909999992</v>
      </c>
      <c r="D55">
        <f t="shared" si="2"/>
        <v>0</v>
      </c>
      <c r="E55">
        <f t="shared" si="0"/>
        <v>0</v>
      </c>
      <c r="F55">
        <f t="shared" si="1"/>
        <v>0</v>
      </c>
      <c r="G55">
        <f t="shared" si="3"/>
        <v>1</v>
      </c>
      <c r="H55">
        <f t="shared" si="4"/>
        <v>0</v>
      </c>
      <c r="I55">
        <f t="shared" si="5"/>
        <v>0</v>
      </c>
      <c r="J55">
        <f t="shared" si="6"/>
        <v>0</v>
      </c>
    </row>
    <row r="56" spans="1:10" ht="17.399999999999999" thickBot="1" x14ac:dyDescent="0.35">
      <c r="A56" s="6">
        <v>42644</v>
      </c>
      <c r="B56" s="87">
        <v>54.4</v>
      </c>
      <c r="C56">
        <v>8638</v>
      </c>
      <c r="D56">
        <f t="shared" si="2"/>
        <v>1</v>
      </c>
      <c r="E56">
        <f t="shared" si="0"/>
        <v>1</v>
      </c>
      <c r="F56">
        <f t="shared" si="1"/>
        <v>2</v>
      </c>
      <c r="G56">
        <f t="shared" si="3"/>
        <v>0</v>
      </c>
      <c r="H56">
        <f t="shared" si="4"/>
        <v>1</v>
      </c>
      <c r="I56">
        <f t="shared" si="5"/>
        <v>0</v>
      </c>
      <c r="J56">
        <f t="shared" si="6"/>
        <v>0</v>
      </c>
    </row>
    <row r="57" spans="1:10" ht="17.399999999999999" thickBot="1" x14ac:dyDescent="0.35">
      <c r="A57" s="6">
        <v>42675</v>
      </c>
      <c r="B57" s="88">
        <v>52.3</v>
      </c>
      <c r="C57">
        <v>8224.5</v>
      </c>
      <c r="D57">
        <f t="shared" si="2"/>
        <v>0</v>
      </c>
      <c r="E57">
        <f t="shared" si="0"/>
        <v>0</v>
      </c>
      <c r="F57">
        <f t="shared" si="1"/>
        <v>0</v>
      </c>
      <c r="G57">
        <f t="shared" si="3"/>
        <v>1</v>
      </c>
      <c r="H57">
        <f t="shared" si="4"/>
        <v>0</v>
      </c>
      <c r="I57">
        <f t="shared" si="5"/>
        <v>0</v>
      </c>
      <c r="J57">
        <f t="shared" si="6"/>
        <v>0</v>
      </c>
    </row>
    <row r="58" spans="1:10" ht="17.399999999999999" thickBot="1" x14ac:dyDescent="0.35">
      <c r="A58" s="6">
        <v>42705</v>
      </c>
      <c r="B58" s="87">
        <v>49.6</v>
      </c>
      <c r="C58">
        <v>8185.7998049999997</v>
      </c>
      <c r="D58">
        <f t="shared" si="2"/>
        <v>0</v>
      </c>
      <c r="E58">
        <f t="shared" si="0"/>
        <v>0</v>
      </c>
      <c r="F58">
        <f t="shared" si="1"/>
        <v>0</v>
      </c>
      <c r="G58">
        <f t="shared" si="3"/>
        <v>1</v>
      </c>
      <c r="H58">
        <f t="shared" si="4"/>
        <v>0</v>
      </c>
      <c r="I58">
        <f t="shared" si="5"/>
        <v>0</v>
      </c>
      <c r="J58">
        <f t="shared" si="6"/>
        <v>0</v>
      </c>
    </row>
    <row r="59" spans="1:10" ht="17.399999999999999" thickBot="1" x14ac:dyDescent="0.35">
      <c r="A59" s="6">
        <v>42736</v>
      </c>
      <c r="B59" s="88">
        <v>50.4</v>
      </c>
      <c r="C59">
        <v>8561.2998050000006</v>
      </c>
      <c r="D59">
        <f t="shared" si="2"/>
        <v>1</v>
      </c>
      <c r="E59">
        <f t="shared" si="0"/>
        <v>1</v>
      </c>
      <c r="F59">
        <f t="shared" si="1"/>
        <v>2</v>
      </c>
      <c r="G59">
        <f t="shared" si="3"/>
        <v>0</v>
      </c>
      <c r="H59">
        <f t="shared" si="4"/>
        <v>1</v>
      </c>
      <c r="I59">
        <f t="shared" si="5"/>
        <v>0</v>
      </c>
      <c r="J59">
        <f t="shared" si="6"/>
        <v>0</v>
      </c>
    </row>
    <row r="60" spans="1:10" ht="17.399999999999999" thickBot="1" x14ac:dyDescent="0.35">
      <c r="A60" s="6">
        <v>42767</v>
      </c>
      <c r="B60" s="88">
        <v>50.7</v>
      </c>
      <c r="C60">
        <v>8879.5996090000008</v>
      </c>
      <c r="D60">
        <f t="shared" si="2"/>
        <v>1</v>
      </c>
      <c r="E60">
        <f t="shared" si="0"/>
        <v>1</v>
      </c>
      <c r="F60">
        <f t="shared" si="1"/>
        <v>2</v>
      </c>
      <c r="G60">
        <f t="shared" si="3"/>
        <v>0</v>
      </c>
      <c r="H60">
        <f t="shared" si="4"/>
        <v>1</v>
      </c>
      <c r="I60">
        <f t="shared" si="5"/>
        <v>0</v>
      </c>
      <c r="J60">
        <f t="shared" si="6"/>
        <v>0</v>
      </c>
    </row>
    <row r="61" spans="1:10" ht="17.399999999999999" thickBot="1" x14ac:dyDescent="0.35">
      <c r="A61" s="6">
        <v>42795</v>
      </c>
      <c r="B61" s="87">
        <v>52.5</v>
      </c>
      <c r="C61">
        <v>9173.75</v>
      </c>
      <c r="D61">
        <f t="shared" si="2"/>
        <v>1</v>
      </c>
      <c r="E61">
        <f t="shared" si="0"/>
        <v>1</v>
      </c>
      <c r="F61">
        <f t="shared" si="1"/>
        <v>2</v>
      </c>
      <c r="G61">
        <f t="shared" si="3"/>
        <v>0</v>
      </c>
      <c r="H61">
        <f t="shared" si="4"/>
        <v>1</v>
      </c>
      <c r="I61">
        <f t="shared" si="5"/>
        <v>0</v>
      </c>
      <c r="J61">
        <f t="shared" si="6"/>
        <v>0</v>
      </c>
    </row>
    <row r="62" spans="1:10" ht="17.399999999999999" thickBot="1" x14ac:dyDescent="0.35">
      <c r="A62" s="6">
        <v>42826</v>
      </c>
      <c r="B62" s="87">
        <v>52.5</v>
      </c>
      <c r="C62">
        <v>9304.0498050000006</v>
      </c>
      <c r="D62">
        <f t="shared" si="2"/>
        <v>0</v>
      </c>
      <c r="E62">
        <f t="shared" si="0"/>
        <v>1</v>
      </c>
      <c r="F62">
        <f t="shared" si="1"/>
        <v>1</v>
      </c>
      <c r="G62">
        <f t="shared" si="3"/>
        <v>0</v>
      </c>
      <c r="H62">
        <f t="shared" si="4"/>
        <v>0</v>
      </c>
      <c r="I62">
        <f t="shared" si="5"/>
        <v>1</v>
      </c>
      <c r="J62">
        <f t="shared" si="6"/>
        <v>0</v>
      </c>
    </row>
    <row r="63" spans="1:10" ht="17.399999999999999" thickBot="1" x14ac:dyDescent="0.35">
      <c r="A63" s="6">
        <v>42856</v>
      </c>
      <c r="B63" s="86">
        <v>51.6</v>
      </c>
      <c r="C63">
        <v>9621.25</v>
      </c>
      <c r="D63">
        <f t="shared" si="2"/>
        <v>0</v>
      </c>
      <c r="E63">
        <f t="shared" si="0"/>
        <v>1</v>
      </c>
      <c r="F63">
        <f t="shared" si="1"/>
        <v>1</v>
      </c>
      <c r="G63">
        <f t="shared" si="3"/>
        <v>0</v>
      </c>
      <c r="H63">
        <f t="shared" si="4"/>
        <v>0</v>
      </c>
      <c r="I63">
        <f t="shared" si="5"/>
        <v>1</v>
      </c>
      <c r="J63">
        <f t="shared" si="6"/>
        <v>0</v>
      </c>
    </row>
    <row r="64" spans="1:10" ht="17.399999999999999" thickBot="1" x14ac:dyDescent="0.35">
      <c r="A64" s="6">
        <v>42887</v>
      </c>
      <c r="B64" s="87">
        <v>50.9</v>
      </c>
      <c r="C64">
        <v>9520.9003909999992</v>
      </c>
      <c r="D64">
        <f t="shared" si="2"/>
        <v>0</v>
      </c>
      <c r="E64">
        <f t="shared" si="0"/>
        <v>0</v>
      </c>
      <c r="F64">
        <f t="shared" si="1"/>
        <v>0</v>
      </c>
      <c r="G64">
        <f t="shared" si="3"/>
        <v>1</v>
      </c>
      <c r="H64">
        <f t="shared" si="4"/>
        <v>0</v>
      </c>
      <c r="I64">
        <f t="shared" si="5"/>
        <v>0</v>
      </c>
      <c r="J64">
        <f t="shared" si="6"/>
        <v>0</v>
      </c>
    </row>
    <row r="65" spans="1:10" ht="17.399999999999999" thickBot="1" x14ac:dyDescent="0.35">
      <c r="A65" s="6">
        <v>42917</v>
      </c>
      <c r="B65" s="86">
        <v>47.9</v>
      </c>
      <c r="C65">
        <v>10077.099609000001</v>
      </c>
      <c r="D65">
        <f t="shared" si="2"/>
        <v>0</v>
      </c>
      <c r="E65">
        <f t="shared" si="0"/>
        <v>1</v>
      </c>
      <c r="F65">
        <f t="shared" si="1"/>
        <v>1</v>
      </c>
      <c r="G65">
        <f t="shared" si="3"/>
        <v>0</v>
      </c>
      <c r="H65">
        <f t="shared" si="4"/>
        <v>0</v>
      </c>
      <c r="I65">
        <f t="shared" si="5"/>
        <v>1</v>
      </c>
      <c r="J65">
        <f t="shared" si="6"/>
        <v>0</v>
      </c>
    </row>
    <row r="66" spans="1:10" ht="17.399999999999999" thickBot="1" x14ac:dyDescent="0.35">
      <c r="A66" s="6">
        <v>42948</v>
      </c>
      <c r="B66" s="88">
        <v>51.2</v>
      </c>
      <c r="C66">
        <v>9917.9003909999992</v>
      </c>
      <c r="D66">
        <f t="shared" si="2"/>
        <v>1</v>
      </c>
      <c r="E66">
        <f t="shared" si="0"/>
        <v>0</v>
      </c>
      <c r="F66">
        <f t="shared" si="1"/>
        <v>1</v>
      </c>
      <c r="G66">
        <f t="shared" si="3"/>
        <v>0</v>
      </c>
      <c r="H66">
        <f t="shared" si="4"/>
        <v>0</v>
      </c>
      <c r="I66">
        <f t="shared" si="5"/>
        <v>0</v>
      </c>
      <c r="J66">
        <f t="shared" si="6"/>
        <v>1</v>
      </c>
    </row>
    <row r="67" spans="1:10" ht="17.399999999999999" thickBot="1" x14ac:dyDescent="0.35">
      <c r="A67" s="6">
        <v>42979</v>
      </c>
      <c r="B67" s="86">
        <v>51.2</v>
      </c>
      <c r="C67">
        <v>9788.5996090000008</v>
      </c>
      <c r="D67">
        <f t="shared" si="2"/>
        <v>0</v>
      </c>
      <c r="E67">
        <f t="shared" si="0"/>
        <v>0</v>
      </c>
      <c r="F67">
        <f t="shared" si="1"/>
        <v>0</v>
      </c>
      <c r="G67">
        <f t="shared" si="3"/>
        <v>1</v>
      </c>
      <c r="H67">
        <f t="shared" si="4"/>
        <v>0</v>
      </c>
      <c r="I67">
        <f t="shared" si="5"/>
        <v>0</v>
      </c>
      <c r="J67">
        <f t="shared" si="6"/>
        <v>0</v>
      </c>
    </row>
    <row r="68" spans="1:10" ht="17.399999999999999" thickBot="1" x14ac:dyDescent="0.35">
      <c r="A68" s="6">
        <v>43009</v>
      </c>
      <c r="B68" s="86">
        <v>50.3</v>
      </c>
      <c r="C68">
        <v>10335.299805000001</v>
      </c>
      <c r="D68">
        <f t="shared" si="2"/>
        <v>0</v>
      </c>
      <c r="E68">
        <f t="shared" si="0"/>
        <v>1</v>
      </c>
      <c r="F68">
        <f t="shared" si="1"/>
        <v>1</v>
      </c>
      <c r="G68">
        <f t="shared" si="3"/>
        <v>0</v>
      </c>
      <c r="H68">
        <f t="shared" si="4"/>
        <v>0</v>
      </c>
      <c r="I68">
        <f t="shared" si="5"/>
        <v>1</v>
      </c>
      <c r="J68">
        <f t="shared" si="6"/>
        <v>0</v>
      </c>
    </row>
    <row r="69" spans="1:10" ht="17.399999999999999" thickBot="1" x14ac:dyDescent="0.35">
      <c r="A69" s="6">
        <v>43040</v>
      </c>
      <c r="B69" s="88">
        <v>52.6</v>
      </c>
      <c r="C69">
        <v>10226.549805000001</v>
      </c>
      <c r="D69">
        <f t="shared" si="2"/>
        <v>1</v>
      </c>
      <c r="E69">
        <f t="shared" ref="E69:E109" si="7">IF(C69&gt;C68,1,0)</f>
        <v>0</v>
      </c>
      <c r="F69">
        <f t="shared" ref="F69:F110" si="8">D69+E69</f>
        <v>1</v>
      </c>
      <c r="G69">
        <f t="shared" si="3"/>
        <v>0</v>
      </c>
      <c r="H69">
        <f t="shared" si="4"/>
        <v>0</v>
      </c>
      <c r="I69">
        <f t="shared" si="5"/>
        <v>0</v>
      </c>
      <c r="J69">
        <f t="shared" si="6"/>
        <v>1</v>
      </c>
    </row>
    <row r="70" spans="1:10" ht="17.399999999999999" thickBot="1" x14ac:dyDescent="0.35">
      <c r="A70" s="6">
        <v>43070</v>
      </c>
      <c r="B70" s="88">
        <v>54.7</v>
      </c>
      <c r="C70">
        <v>10530.700194999999</v>
      </c>
      <c r="D70">
        <f t="shared" ref="D70:D110" si="9">IF(((B70&gt;50)*AND(B70&gt;B69)),1,0)</f>
        <v>1</v>
      </c>
      <c r="E70">
        <f t="shared" si="7"/>
        <v>1</v>
      </c>
      <c r="F70">
        <f t="shared" si="8"/>
        <v>2</v>
      </c>
      <c r="G70">
        <f t="shared" ref="G70:G110" si="10">IF(((D70=0)*AND(E70=0)),1,0)</f>
        <v>0</v>
      </c>
      <c r="H70">
        <f t="shared" ref="H70:H110" si="11">IF(((D70=1)*AND(E70=1)),1,0)</f>
        <v>1</v>
      </c>
      <c r="I70">
        <f t="shared" ref="I70:I110" si="12">IF(((D70=0)*AND(E70=1)),1,0)</f>
        <v>0</v>
      </c>
      <c r="J70">
        <f t="shared" ref="J70:J110" si="13">IF(((D70=1)*AND(E70=0)),1,0)</f>
        <v>0</v>
      </c>
    </row>
    <row r="71" spans="1:10" ht="17.399999999999999" thickBot="1" x14ac:dyDescent="0.35">
      <c r="A71" s="6">
        <v>43101</v>
      </c>
      <c r="B71" s="86">
        <v>52.4</v>
      </c>
      <c r="C71">
        <v>11027.700194999999</v>
      </c>
      <c r="D71">
        <f t="shared" si="9"/>
        <v>0</v>
      </c>
      <c r="E71">
        <f t="shared" si="7"/>
        <v>1</v>
      </c>
      <c r="F71">
        <f t="shared" si="8"/>
        <v>1</v>
      </c>
      <c r="G71">
        <f t="shared" si="10"/>
        <v>0</v>
      </c>
      <c r="H71">
        <f t="shared" si="11"/>
        <v>0</v>
      </c>
      <c r="I71">
        <f t="shared" si="12"/>
        <v>1</v>
      </c>
      <c r="J71">
        <f t="shared" si="13"/>
        <v>0</v>
      </c>
    </row>
    <row r="72" spans="1:10" ht="17.399999999999999" thickBot="1" x14ac:dyDescent="0.35">
      <c r="A72" s="6">
        <v>43132</v>
      </c>
      <c r="B72" s="86">
        <v>52.1</v>
      </c>
      <c r="C72">
        <v>10492.849609000001</v>
      </c>
      <c r="D72">
        <f t="shared" si="9"/>
        <v>0</v>
      </c>
      <c r="E72">
        <f t="shared" si="7"/>
        <v>0</v>
      </c>
      <c r="F72">
        <f t="shared" si="8"/>
        <v>0</v>
      </c>
      <c r="G72">
        <f t="shared" si="10"/>
        <v>1</v>
      </c>
      <c r="H72">
        <f t="shared" si="11"/>
        <v>0</v>
      </c>
      <c r="I72">
        <f t="shared" si="12"/>
        <v>0</v>
      </c>
      <c r="J72">
        <f t="shared" si="13"/>
        <v>0</v>
      </c>
    </row>
    <row r="73" spans="1:10" ht="17.399999999999999" thickBot="1" x14ac:dyDescent="0.35">
      <c r="A73" s="6">
        <v>43160</v>
      </c>
      <c r="B73" s="86">
        <v>51</v>
      </c>
      <c r="C73">
        <v>10113.700194999999</v>
      </c>
      <c r="D73">
        <f t="shared" si="9"/>
        <v>0</v>
      </c>
      <c r="E73">
        <f t="shared" si="7"/>
        <v>0</v>
      </c>
      <c r="F73">
        <f t="shared" si="8"/>
        <v>0</v>
      </c>
      <c r="G73">
        <f t="shared" si="10"/>
        <v>1</v>
      </c>
      <c r="H73">
        <f t="shared" si="11"/>
        <v>0</v>
      </c>
      <c r="I73">
        <f t="shared" si="12"/>
        <v>0</v>
      </c>
      <c r="J73">
        <f t="shared" si="13"/>
        <v>0</v>
      </c>
    </row>
    <row r="74" spans="1:10" ht="17.399999999999999" thickBot="1" x14ac:dyDescent="0.35">
      <c r="A74" s="6">
        <v>43191</v>
      </c>
      <c r="B74" s="88">
        <v>51.6</v>
      </c>
      <c r="C74">
        <v>10739.349609000001</v>
      </c>
      <c r="D74">
        <f t="shared" si="9"/>
        <v>1</v>
      </c>
      <c r="E74">
        <f t="shared" si="7"/>
        <v>1</v>
      </c>
      <c r="F74">
        <f t="shared" si="8"/>
        <v>2</v>
      </c>
      <c r="G74">
        <f t="shared" si="10"/>
        <v>0</v>
      </c>
      <c r="H74">
        <f t="shared" si="11"/>
        <v>1</v>
      </c>
      <c r="I74">
        <f t="shared" si="12"/>
        <v>0</v>
      </c>
      <c r="J74">
        <f t="shared" si="13"/>
        <v>0</v>
      </c>
    </row>
    <row r="75" spans="1:10" ht="17.399999999999999" thickBot="1" x14ac:dyDescent="0.35">
      <c r="A75" s="6">
        <v>43221</v>
      </c>
      <c r="B75" s="86">
        <v>51.2</v>
      </c>
      <c r="C75">
        <v>10736.150390999999</v>
      </c>
      <c r="D75">
        <f t="shared" si="9"/>
        <v>0</v>
      </c>
      <c r="E75">
        <f t="shared" si="7"/>
        <v>0</v>
      </c>
      <c r="F75">
        <f t="shared" si="8"/>
        <v>0</v>
      </c>
      <c r="G75">
        <f t="shared" si="10"/>
        <v>1</v>
      </c>
      <c r="H75">
        <f t="shared" si="11"/>
        <v>0</v>
      </c>
      <c r="I75">
        <f t="shared" si="12"/>
        <v>0</v>
      </c>
      <c r="J75">
        <f t="shared" si="13"/>
        <v>0</v>
      </c>
    </row>
    <row r="76" spans="1:10" ht="17.399999999999999" thickBot="1" x14ac:dyDescent="0.35">
      <c r="A76" s="6">
        <v>43252</v>
      </c>
      <c r="B76" s="88">
        <v>53.1</v>
      </c>
      <c r="C76">
        <v>10714.299805000001</v>
      </c>
      <c r="D76">
        <f t="shared" si="9"/>
        <v>1</v>
      </c>
      <c r="E76">
        <f t="shared" si="7"/>
        <v>0</v>
      </c>
      <c r="F76">
        <f t="shared" si="8"/>
        <v>1</v>
      </c>
      <c r="G76">
        <f t="shared" si="10"/>
        <v>0</v>
      </c>
      <c r="H76">
        <f t="shared" si="11"/>
        <v>0</v>
      </c>
      <c r="I76">
        <f t="shared" si="12"/>
        <v>0</v>
      </c>
      <c r="J76">
        <f t="shared" si="13"/>
        <v>1</v>
      </c>
    </row>
    <row r="77" spans="1:10" ht="17.399999999999999" thickBot="1" x14ac:dyDescent="0.35">
      <c r="A77" s="6">
        <v>43282</v>
      </c>
      <c r="B77" s="86">
        <v>52.3</v>
      </c>
      <c r="C77">
        <v>11356.5</v>
      </c>
      <c r="D77">
        <f t="shared" si="9"/>
        <v>0</v>
      </c>
      <c r="E77">
        <f t="shared" si="7"/>
        <v>1</v>
      </c>
      <c r="F77">
        <f t="shared" si="8"/>
        <v>1</v>
      </c>
      <c r="G77">
        <f t="shared" si="10"/>
        <v>0</v>
      </c>
      <c r="H77">
        <f t="shared" si="11"/>
        <v>0</v>
      </c>
      <c r="I77">
        <f t="shared" si="12"/>
        <v>1</v>
      </c>
      <c r="J77">
        <f t="shared" si="13"/>
        <v>0</v>
      </c>
    </row>
    <row r="78" spans="1:10" ht="17.399999999999999" thickBot="1" x14ac:dyDescent="0.35">
      <c r="A78" s="6">
        <v>43313</v>
      </c>
      <c r="B78" s="86">
        <v>51.7</v>
      </c>
      <c r="C78">
        <v>11680.5</v>
      </c>
      <c r="D78">
        <f t="shared" si="9"/>
        <v>0</v>
      </c>
      <c r="E78">
        <f t="shared" si="7"/>
        <v>1</v>
      </c>
      <c r="F78">
        <f t="shared" si="8"/>
        <v>1</v>
      </c>
      <c r="G78">
        <f t="shared" si="10"/>
        <v>0</v>
      </c>
      <c r="H78">
        <f t="shared" si="11"/>
        <v>0</v>
      </c>
      <c r="I78">
        <f t="shared" si="12"/>
        <v>1</v>
      </c>
      <c r="J78">
        <f t="shared" si="13"/>
        <v>0</v>
      </c>
    </row>
    <row r="79" spans="1:10" ht="17.399999999999999" thickBot="1" x14ac:dyDescent="0.35">
      <c r="A79" s="6">
        <v>43344</v>
      </c>
      <c r="B79" s="86">
        <v>52.2</v>
      </c>
      <c r="C79">
        <v>10930.450194999999</v>
      </c>
      <c r="D79">
        <f t="shared" si="9"/>
        <v>1</v>
      </c>
      <c r="E79">
        <f t="shared" si="7"/>
        <v>0</v>
      </c>
      <c r="F79">
        <f t="shared" si="8"/>
        <v>1</v>
      </c>
      <c r="G79">
        <f t="shared" si="10"/>
        <v>0</v>
      </c>
      <c r="H79">
        <f t="shared" si="11"/>
        <v>0</v>
      </c>
      <c r="I79">
        <f t="shared" si="12"/>
        <v>0</v>
      </c>
      <c r="J79">
        <f t="shared" si="13"/>
        <v>1</v>
      </c>
    </row>
    <row r="80" spans="1:10" ht="17.399999999999999" thickBot="1" x14ac:dyDescent="0.35">
      <c r="A80" s="6">
        <v>43374</v>
      </c>
      <c r="B80" s="88">
        <v>53.1</v>
      </c>
      <c r="C80">
        <v>10386.599609000001</v>
      </c>
      <c r="D80">
        <f t="shared" si="9"/>
        <v>1</v>
      </c>
      <c r="E80">
        <f t="shared" si="7"/>
        <v>0</v>
      </c>
      <c r="F80">
        <f t="shared" si="8"/>
        <v>1</v>
      </c>
      <c r="G80">
        <f t="shared" si="10"/>
        <v>0</v>
      </c>
      <c r="H80">
        <f t="shared" si="11"/>
        <v>0</v>
      </c>
      <c r="I80">
        <f t="shared" si="12"/>
        <v>0</v>
      </c>
      <c r="J80">
        <f t="shared" si="13"/>
        <v>1</v>
      </c>
    </row>
    <row r="81" spans="1:10" ht="17.399999999999999" thickBot="1" x14ac:dyDescent="0.35">
      <c r="A81" s="6">
        <v>43405</v>
      </c>
      <c r="B81" s="88">
        <v>54</v>
      </c>
      <c r="C81">
        <v>10876.75</v>
      </c>
      <c r="D81">
        <f t="shared" si="9"/>
        <v>1</v>
      </c>
      <c r="E81">
        <f t="shared" si="7"/>
        <v>1</v>
      </c>
      <c r="F81">
        <f t="shared" si="8"/>
        <v>2</v>
      </c>
      <c r="G81">
        <f t="shared" si="10"/>
        <v>0</v>
      </c>
      <c r="H81">
        <f t="shared" si="11"/>
        <v>1</v>
      </c>
      <c r="I81">
        <f t="shared" si="12"/>
        <v>0</v>
      </c>
      <c r="J81">
        <f t="shared" si="13"/>
        <v>0</v>
      </c>
    </row>
    <row r="82" spans="1:10" ht="17.399999999999999" thickBot="1" x14ac:dyDescent="0.35">
      <c r="A82" s="6">
        <v>43435</v>
      </c>
      <c r="B82" s="87">
        <v>53.2</v>
      </c>
      <c r="C82">
        <v>10862.549805000001</v>
      </c>
      <c r="D82">
        <f t="shared" si="9"/>
        <v>0</v>
      </c>
      <c r="E82">
        <f t="shared" si="7"/>
        <v>0</v>
      </c>
      <c r="F82">
        <f t="shared" si="8"/>
        <v>0</v>
      </c>
      <c r="G82">
        <f t="shared" si="10"/>
        <v>1</v>
      </c>
      <c r="H82">
        <f t="shared" si="11"/>
        <v>0</v>
      </c>
      <c r="I82">
        <f t="shared" si="12"/>
        <v>0</v>
      </c>
      <c r="J82">
        <f t="shared" si="13"/>
        <v>0</v>
      </c>
    </row>
    <row r="83" spans="1:10" ht="17.399999999999999" thickBot="1" x14ac:dyDescent="0.35">
      <c r="A83" s="6">
        <v>43466</v>
      </c>
      <c r="B83" s="88">
        <v>53.9</v>
      </c>
      <c r="C83">
        <v>10830.950194999999</v>
      </c>
      <c r="D83">
        <f t="shared" si="9"/>
        <v>1</v>
      </c>
      <c r="E83">
        <f t="shared" si="7"/>
        <v>0</v>
      </c>
      <c r="F83">
        <f t="shared" si="8"/>
        <v>1</v>
      </c>
      <c r="G83">
        <f t="shared" si="10"/>
        <v>0</v>
      </c>
      <c r="H83">
        <f t="shared" si="11"/>
        <v>0</v>
      </c>
      <c r="I83">
        <f t="shared" si="12"/>
        <v>0</v>
      </c>
      <c r="J83">
        <f t="shared" si="13"/>
        <v>1</v>
      </c>
    </row>
    <row r="84" spans="1:10" ht="17.399999999999999" thickBot="1" x14ac:dyDescent="0.35">
      <c r="A84" s="6">
        <v>43497</v>
      </c>
      <c r="B84" s="88">
        <v>54.3</v>
      </c>
      <c r="C84">
        <v>10792.5</v>
      </c>
      <c r="D84">
        <f t="shared" si="9"/>
        <v>1</v>
      </c>
      <c r="E84">
        <f t="shared" si="7"/>
        <v>0</v>
      </c>
      <c r="F84">
        <f t="shared" si="8"/>
        <v>1</v>
      </c>
      <c r="G84">
        <f t="shared" si="10"/>
        <v>0</v>
      </c>
      <c r="H84">
        <f t="shared" si="11"/>
        <v>0</v>
      </c>
      <c r="I84">
        <f t="shared" si="12"/>
        <v>0</v>
      </c>
      <c r="J84">
        <f t="shared" si="13"/>
        <v>1</v>
      </c>
    </row>
    <row r="85" spans="1:10" ht="17.399999999999999" thickBot="1" x14ac:dyDescent="0.35">
      <c r="A85" s="6">
        <v>43525</v>
      </c>
      <c r="B85" s="86">
        <v>52.6</v>
      </c>
      <c r="C85">
        <v>11623.900390999999</v>
      </c>
      <c r="D85">
        <f t="shared" si="9"/>
        <v>0</v>
      </c>
      <c r="E85">
        <f t="shared" si="7"/>
        <v>1</v>
      </c>
      <c r="F85">
        <f t="shared" si="8"/>
        <v>1</v>
      </c>
      <c r="G85">
        <f t="shared" si="10"/>
        <v>0</v>
      </c>
      <c r="H85">
        <f t="shared" si="11"/>
        <v>0</v>
      </c>
      <c r="I85">
        <f t="shared" si="12"/>
        <v>1</v>
      </c>
      <c r="J85">
        <f t="shared" si="13"/>
        <v>0</v>
      </c>
    </row>
    <row r="86" spans="1:10" ht="17.399999999999999" thickBot="1" x14ac:dyDescent="0.35">
      <c r="A86" s="6">
        <v>43556</v>
      </c>
      <c r="B86" s="86">
        <v>51.8</v>
      </c>
      <c r="C86">
        <v>11748.150390999999</v>
      </c>
      <c r="D86">
        <f t="shared" si="9"/>
        <v>0</v>
      </c>
      <c r="E86">
        <f t="shared" si="7"/>
        <v>1</v>
      </c>
      <c r="F86">
        <f t="shared" si="8"/>
        <v>1</v>
      </c>
      <c r="G86">
        <f t="shared" si="10"/>
        <v>0</v>
      </c>
      <c r="H86">
        <f t="shared" si="11"/>
        <v>0</v>
      </c>
      <c r="I86">
        <f t="shared" si="12"/>
        <v>1</v>
      </c>
      <c r="J86">
        <f t="shared" si="13"/>
        <v>0</v>
      </c>
    </row>
    <row r="87" spans="1:10" ht="17.399999999999999" thickBot="1" x14ac:dyDescent="0.35">
      <c r="A87" s="6">
        <v>43586</v>
      </c>
      <c r="B87" s="88">
        <v>52.7</v>
      </c>
      <c r="C87">
        <v>11922.799805000001</v>
      </c>
      <c r="D87">
        <f t="shared" si="9"/>
        <v>1</v>
      </c>
      <c r="E87">
        <f t="shared" si="7"/>
        <v>1</v>
      </c>
      <c r="F87">
        <f t="shared" si="8"/>
        <v>2</v>
      </c>
      <c r="G87">
        <f t="shared" si="10"/>
        <v>0</v>
      </c>
      <c r="H87">
        <f t="shared" si="11"/>
        <v>1</v>
      </c>
      <c r="I87">
        <f t="shared" si="12"/>
        <v>0</v>
      </c>
      <c r="J87">
        <f t="shared" si="13"/>
        <v>0</v>
      </c>
    </row>
    <row r="88" spans="1:10" ht="17.399999999999999" thickBot="1" x14ac:dyDescent="0.35">
      <c r="A88" s="6">
        <v>43617</v>
      </c>
      <c r="B88" s="88">
        <v>52.1</v>
      </c>
      <c r="C88">
        <v>11788.849609000001</v>
      </c>
      <c r="D88">
        <f t="shared" si="9"/>
        <v>0</v>
      </c>
      <c r="E88">
        <f t="shared" si="7"/>
        <v>0</v>
      </c>
      <c r="F88">
        <f t="shared" si="8"/>
        <v>0</v>
      </c>
      <c r="G88">
        <f t="shared" si="10"/>
        <v>1</v>
      </c>
      <c r="H88">
        <f t="shared" si="11"/>
        <v>0</v>
      </c>
      <c r="I88">
        <f t="shared" si="12"/>
        <v>0</v>
      </c>
      <c r="J88">
        <f t="shared" si="13"/>
        <v>0</v>
      </c>
    </row>
    <row r="89" spans="1:10" ht="17.399999999999999" thickBot="1" x14ac:dyDescent="0.35">
      <c r="A89" s="6">
        <v>43647</v>
      </c>
      <c r="B89" s="88">
        <v>52.5</v>
      </c>
      <c r="C89">
        <v>11118</v>
      </c>
      <c r="D89">
        <f t="shared" si="9"/>
        <v>1</v>
      </c>
      <c r="E89">
        <f t="shared" si="7"/>
        <v>0</v>
      </c>
      <c r="F89">
        <f t="shared" si="8"/>
        <v>1</v>
      </c>
      <c r="G89">
        <f t="shared" si="10"/>
        <v>0</v>
      </c>
      <c r="H89">
        <f t="shared" si="11"/>
        <v>0</v>
      </c>
      <c r="I89">
        <f t="shared" si="12"/>
        <v>0</v>
      </c>
      <c r="J89">
        <f t="shared" si="13"/>
        <v>1</v>
      </c>
    </row>
    <row r="90" spans="1:10" ht="17.399999999999999" thickBot="1" x14ac:dyDescent="0.35">
      <c r="A90" s="6">
        <v>43678</v>
      </c>
      <c r="B90" s="86">
        <v>51.4</v>
      </c>
      <c r="C90">
        <v>11023.25</v>
      </c>
      <c r="D90">
        <f t="shared" si="9"/>
        <v>0</v>
      </c>
      <c r="E90">
        <f t="shared" si="7"/>
        <v>0</v>
      </c>
      <c r="F90">
        <f t="shared" si="8"/>
        <v>0</v>
      </c>
      <c r="G90">
        <f t="shared" si="10"/>
        <v>1</v>
      </c>
      <c r="H90">
        <f t="shared" si="11"/>
        <v>0</v>
      </c>
      <c r="I90">
        <f t="shared" si="12"/>
        <v>0</v>
      </c>
      <c r="J90">
        <f t="shared" si="13"/>
        <v>0</v>
      </c>
    </row>
    <row r="91" spans="1:10" ht="17.399999999999999" thickBot="1" x14ac:dyDescent="0.35">
      <c r="A91" s="6">
        <v>43709</v>
      </c>
      <c r="B91" s="86">
        <v>51.4</v>
      </c>
      <c r="C91">
        <v>11474.450194999999</v>
      </c>
      <c r="D91">
        <f t="shared" si="9"/>
        <v>0</v>
      </c>
      <c r="E91">
        <f t="shared" si="7"/>
        <v>1</v>
      </c>
      <c r="F91">
        <f t="shared" si="8"/>
        <v>1</v>
      </c>
      <c r="G91">
        <f t="shared" si="10"/>
        <v>0</v>
      </c>
      <c r="H91">
        <f t="shared" si="11"/>
        <v>0</v>
      </c>
      <c r="I91">
        <f t="shared" si="12"/>
        <v>1</v>
      </c>
      <c r="J91">
        <f t="shared" si="13"/>
        <v>0</v>
      </c>
    </row>
    <row r="92" spans="1:10" ht="17.399999999999999" thickBot="1" x14ac:dyDescent="0.35">
      <c r="A92" s="6">
        <v>43739</v>
      </c>
      <c r="B92" s="86">
        <v>50.6</v>
      </c>
      <c r="C92">
        <v>11877.450194999999</v>
      </c>
      <c r="D92">
        <f t="shared" si="9"/>
        <v>0</v>
      </c>
      <c r="E92">
        <f t="shared" si="7"/>
        <v>1</v>
      </c>
      <c r="F92">
        <f t="shared" si="8"/>
        <v>1</v>
      </c>
      <c r="G92">
        <f t="shared" si="10"/>
        <v>0</v>
      </c>
      <c r="H92">
        <f t="shared" si="11"/>
        <v>0</v>
      </c>
      <c r="I92">
        <f t="shared" si="12"/>
        <v>1</v>
      </c>
      <c r="J92">
        <f t="shared" si="13"/>
        <v>0</v>
      </c>
    </row>
    <row r="93" spans="1:10" ht="17.399999999999999" thickBot="1" x14ac:dyDescent="0.35">
      <c r="A93" s="6">
        <v>43770</v>
      </c>
      <c r="B93" s="88">
        <v>51.2</v>
      </c>
      <c r="C93">
        <v>12056.049805000001</v>
      </c>
      <c r="D93">
        <f t="shared" si="9"/>
        <v>1</v>
      </c>
      <c r="E93">
        <f t="shared" si="7"/>
        <v>1</v>
      </c>
      <c r="F93">
        <f t="shared" si="8"/>
        <v>2</v>
      </c>
      <c r="G93">
        <f t="shared" si="10"/>
        <v>0</v>
      </c>
      <c r="H93">
        <f t="shared" si="11"/>
        <v>1</v>
      </c>
      <c r="I93">
        <f t="shared" si="12"/>
        <v>0</v>
      </c>
      <c r="J93">
        <f t="shared" si="13"/>
        <v>0</v>
      </c>
    </row>
    <row r="94" spans="1:10" ht="17.399999999999999" thickBot="1" x14ac:dyDescent="0.35">
      <c r="A94" s="6">
        <v>43800</v>
      </c>
      <c r="B94" s="87" t="s">
        <v>68</v>
      </c>
      <c r="C94">
        <v>12168.450194999999</v>
      </c>
      <c r="D94">
        <f t="shared" si="9"/>
        <v>1</v>
      </c>
      <c r="E94">
        <f t="shared" si="7"/>
        <v>1</v>
      </c>
      <c r="F94">
        <f t="shared" si="8"/>
        <v>2</v>
      </c>
      <c r="G94">
        <f t="shared" si="10"/>
        <v>0</v>
      </c>
      <c r="H94">
        <f t="shared" si="11"/>
        <v>1</v>
      </c>
      <c r="I94">
        <f t="shared" si="12"/>
        <v>0</v>
      </c>
      <c r="J94">
        <f t="shared" si="13"/>
        <v>0</v>
      </c>
    </row>
    <row r="95" spans="1:10" ht="17.399999999999999" thickBot="1" x14ac:dyDescent="0.35">
      <c r="A95" s="6">
        <v>43831</v>
      </c>
      <c r="B95" s="88">
        <v>52.7</v>
      </c>
      <c r="C95">
        <v>11962.099609000001</v>
      </c>
      <c r="D95">
        <f t="shared" si="9"/>
        <v>0</v>
      </c>
      <c r="E95">
        <f t="shared" si="7"/>
        <v>0</v>
      </c>
      <c r="F95">
        <f t="shared" si="8"/>
        <v>0</v>
      </c>
      <c r="G95">
        <f t="shared" si="10"/>
        <v>1</v>
      </c>
      <c r="H95">
        <f t="shared" si="11"/>
        <v>0</v>
      </c>
      <c r="I95">
        <f t="shared" si="12"/>
        <v>0</v>
      </c>
      <c r="J95">
        <f t="shared" si="13"/>
        <v>0</v>
      </c>
    </row>
    <row r="96" spans="1:10" ht="17.399999999999999" thickBot="1" x14ac:dyDescent="0.35">
      <c r="A96" s="6">
        <v>43862</v>
      </c>
      <c r="B96" s="88">
        <v>55.3</v>
      </c>
      <c r="C96">
        <v>11201.75</v>
      </c>
      <c r="D96">
        <f t="shared" si="9"/>
        <v>1</v>
      </c>
      <c r="E96">
        <f t="shared" si="7"/>
        <v>0</v>
      </c>
      <c r="F96">
        <f t="shared" si="8"/>
        <v>1</v>
      </c>
      <c r="G96">
        <f t="shared" si="10"/>
        <v>0</v>
      </c>
      <c r="H96">
        <f t="shared" si="11"/>
        <v>0</v>
      </c>
      <c r="I96">
        <f t="shared" si="12"/>
        <v>0</v>
      </c>
      <c r="J96">
        <f t="shared" si="13"/>
        <v>1</v>
      </c>
    </row>
    <row r="97" spans="1:10" ht="17.399999999999999" thickBot="1" x14ac:dyDescent="0.35">
      <c r="A97" s="6">
        <v>43891</v>
      </c>
      <c r="B97" s="88">
        <v>54.5</v>
      </c>
      <c r="C97">
        <v>8597.75</v>
      </c>
      <c r="D97">
        <f t="shared" si="9"/>
        <v>0</v>
      </c>
      <c r="E97">
        <f t="shared" si="7"/>
        <v>0</v>
      </c>
      <c r="F97">
        <f t="shared" si="8"/>
        <v>0</v>
      </c>
      <c r="G97">
        <f t="shared" si="10"/>
        <v>1</v>
      </c>
      <c r="H97">
        <f t="shared" si="11"/>
        <v>0</v>
      </c>
      <c r="I97">
        <f t="shared" si="12"/>
        <v>0</v>
      </c>
      <c r="J97">
        <f t="shared" si="13"/>
        <v>0</v>
      </c>
    </row>
    <row r="98" spans="1:10" ht="17.399999999999999" thickBot="1" x14ac:dyDescent="0.35">
      <c r="A98" s="6">
        <v>43922</v>
      </c>
      <c r="B98" s="88">
        <v>51.8</v>
      </c>
      <c r="C98">
        <v>9859.9003909999992</v>
      </c>
      <c r="D98">
        <f t="shared" si="9"/>
        <v>0</v>
      </c>
      <c r="E98">
        <f t="shared" si="7"/>
        <v>1</v>
      </c>
      <c r="F98">
        <f t="shared" si="8"/>
        <v>1</v>
      </c>
      <c r="G98">
        <f t="shared" si="10"/>
        <v>0</v>
      </c>
      <c r="H98">
        <f t="shared" si="11"/>
        <v>0</v>
      </c>
      <c r="I98">
        <f t="shared" si="12"/>
        <v>1</v>
      </c>
      <c r="J98">
        <f t="shared" si="13"/>
        <v>0</v>
      </c>
    </row>
    <row r="99" spans="1:10" ht="17.399999999999999" thickBot="1" x14ac:dyDescent="0.35">
      <c r="A99" s="6">
        <v>43952</v>
      </c>
      <c r="B99" s="86">
        <v>27.4</v>
      </c>
      <c r="C99">
        <v>9580.2998050000006</v>
      </c>
      <c r="D99">
        <f t="shared" si="9"/>
        <v>0</v>
      </c>
      <c r="E99">
        <f t="shared" si="7"/>
        <v>0</v>
      </c>
      <c r="F99">
        <f t="shared" si="8"/>
        <v>0</v>
      </c>
      <c r="G99">
        <f t="shared" si="10"/>
        <v>1</v>
      </c>
      <c r="H99">
        <f t="shared" si="11"/>
        <v>0</v>
      </c>
      <c r="I99">
        <f t="shared" si="12"/>
        <v>0</v>
      </c>
      <c r="J99">
        <f t="shared" si="13"/>
        <v>0</v>
      </c>
    </row>
    <row r="100" spans="1:10" ht="17.399999999999999" thickBot="1" x14ac:dyDescent="0.35">
      <c r="A100" s="6">
        <v>43983</v>
      </c>
      <c r="B100" s="86">
        <v>30.8</v>
      </c>
      <c r="C100">
        <v>10302.099609000001</v>
      </c>
      <c r="D100">
        <f t="shared" si="9"/>
        <v>0</v>
      </c>
      <c r="E100">
        <f t="shared" si="7"/>
        <v>1</v>
      </c>
      <c r="F100">
        <f t="shared" si="8"/>
        <v>1</v>
      </c>
      <c r="G100">
        <f t="shared" si="10"/>
        <v>0</v>
      </c>
      <c r="H100">
        <f t="shared" si="11"/>
        <v>0</v>
      </c>
      <c r="I100">
        <f t="shared" si="12"/>
        <v>1</v>
      </c>
      <c r="J100">
        <f t="shared" si="13"/>
        <v>0</v>
      </c>
    </row>
    <row r="101" spans="1:10" ht="17.399999999999999" thickBot="1" x14ac:dyDescent="0.35">
      <c r="A101" s="6">
        <v>44013</v>
      </c>
      <c r="B101" s="88">
        <v>47.2</v>
      </c>
      <c r="C101">
        <v>11073.450194999999</v>
      </c>
      <c r="D101">
        <f t="shared" si="9"/>
        <v>0</v>
      </c>
      <c r="E101">
        <f t="shared" si="7"/>
        <v>1</v>
      </c>
      <c r="F101">
        <f t="shared" si="8"/>
        <v>1</v>
      </c>
      <c r="G101">
        <f t="shared" si="10"/>
        <v>0</v>
      </c>
      <c r="H101">
        <f t="shared" si="11"/>
        <v>0</v>
      </c>
      <c r="I101">
        <f t="shared" si="12"/>
        <v>1</v>
      </c>
      <c r="J101">
        <f t="shared" si="13"/>
        <v>0</v>
      </c>
    </row>
    <row r="102" spans="1:10" ht="17.399999999999999" thickBot="1" x14ac:dyDescent="0.35">
      <c r="A102" s="6">
        <v>44044</v>
      </c>
      <c r="B102" s="86">
        <v>46</v>
      </c>
      <c r="C102">
        <v>11387.5</v>
      </c>
      <c r="D102">
        <f t="shared" si="9"/>
        <v>0</v>
      </c>
      <c r="E102">
        <f t="shared" si="7"/>
        <v>1</v>
      </c>
      <c r="F102">
        <f t="shared" si="8"/>
        <v>1</v>
      </c>
      <c r="G102">
        <f t="shared" si="10"/>
        <v>0</v>
      </c>
      <c r="H102">
        <f t="shared" si="11"/>
        <v>0</v>
      </c>
      <c r="I102">
        <f t="shared" si="12"/>
        <v>1</v>
      </c>
      <c r="J102">
        <f t="shared" si="13"/>
        <v>0</v>
      </c>
    </row>
    <row r="103" spans="1:10" ht="17.399999999999999" thickBot="1" x14ac:dyDescent="0.35">
      <c r="A103" s="6">
        <v>44075</v>
      </c>
      <c r="B103" s="88">
        <v>52</v>
      </c>
      <c r="C103">
        <v>11247.549805000001</v>
      </c>
      <c r="D103">
        <f t="shared" si="9"/>
        <v>1</v>
      </c>
      <c r="E103">
        <f t="shared" si="7"/>
        <v>0</v>
      </c>
      <c r="F103">
        <f t="shared" si="8"/>
        <v>1</v>
      </c>
      <c r="G103">
        <f t="shared" si="10"/>
        <v>0</v>
      </c>
      <c r="H103">
        <f t="shared" si="11"/>
        <v>0</v>
      </c>
      <c r="I103">
        <f t="shared" si="12"/>
        <v>0</v>
      </c>
      <c r="J103">
        <f t="shared" si="13"/>
        <v>1</v>
      </c>
    </row>
    <row r="104" spans="1:10" ht="17.399999999999999" thickBot="1" x14ac:dyDescent="0.35">
      <c r="A104" s="6">
        <v>44105</v>
      </c>
      <c r="B104" s="88">
        <v>56.8</v>
      </c>
      <c r="C104">
        <v>11642.400390999999</v>
      </c>
      <c r="D104">
        <f t="shared" si="9"/>
        <v>1</v>
      </c>
      <c r="E104">
        <f t="shared" si="7"/>
        <v>1</v>
      </c>
      <c r="F104">
        <f t="shared" si="8"/>
        <v>2</v>
      </c>
      <c r="G104">
        <f t="shared" si="10"/>
        <v>0</v>
      </c>
      <c r="H104">
        <f t="shared" si="11"/>
        <v>1</v>
      </c>
      <c r="I104">
        <f t="shared" si="12"/>
        <v>0</v>
      </c>
      <c r="J104">
        <f t="shared" si="13"/>
        <v>0</v>
      </c>
    </row>
    <row r="105" spans="1:10" ht="17.399999999999999" thickBot="1" x14ac:dyDescent="0.35">
      <c r="A105" s="6">
        <v>44136</v>
      </c>
      <c r="B105" s="88">
        <v>58.9</v>
      </c>
      <c r="C105">
        <v>12968.950194999999</v>
      </c>
      <c r="D105">
        <f t="shared" si="9"/>
        <v>1</v>
      </c>
      <c r="E105">
        <f t="shared" si="7"/>
        <v>1</v>
      </c>
      <c r="F105">
        <f t="shared" si="8"/>
        <v>2</v>
      </c>
      <c r="G105">
        <f t="shared" si="10"/>
        <v>0</v>
      </c>
      <c r="H105">
        <f t="shared" si="11"/>
        <v>1</v>
      </c>
      <c r="I105">
        <f t="shared" si="12"/>
        <v>0</v>
      </c>
      <c r="J105">
        <f t="shared" si="13"/>
        <v>0</v>
      </c>
    </row>
    <row r="106" spans="1:10" ht="17.399999999999999" thickBot="1" x14ac:dyDescent="0.35">
      <c r="A106" s="6">
        <v>44166</v>
      </c>
      <c r="B106" s="86">
        <v>56.3</v>
      </c>
      <c r="C106">
        <v>13981.75</v>
      </c>
      <c r="D106">
        <f t="shared" si="9"/>
        <v>0</v>
      </c>
      <c r="E106">
        <f t="shared" si="7"/>
        <v>1</v>
      </c>
      <c r="F106">
        <f t="shared" si="8"/>
        <v>1</v>
      </c>
      <c r="G106">
        <f t="shared" si="10"/>
        <v>0</v>
      </c>
      <c r="H106">
        <f t="shared" si="11"/>
        <v>0</v>
      </c>
      <c r="I106">
        <f t="shared" si="12"/>
        <v>1</v>
      </c>
      <c r="J106">
        <f t="shared" si="13"/>
        <v>0</v>
      </c>
    </row>
    <row r="107" spans="1:10" ht="17.399999999999999" thickBot="1" x14ac:dyDescent="0.35">
      <c r="A107" s="6">
        <v>44197</v>
      </c>
      <c r="B107" s="86">
        <v>56.4</v>
      </c>
      <c r="C107">
        <v>13634.599609000001</v>
      </c>
      <c r="D107">
        <f t="shared" si="9"/>
        <v>1</v>
      </c>
      <c r="E107">
        <f t="shared" si="7"/>
        <v>0</v>
      </c>
      <c r="F107">
        <f t="shared" si="8"/>
        <v>1</v>
      </c>
      <c r="G107">
        <f t="shared" si="10"/>
        <v>0</v>
      </c>
      <c r="H107">
        <f t="shared" si="11"/>
        <v>0</v>
      </c>
      <c r="I107">
        <f t="shared" si="12"/>
        <v>0</v>
      </c>
      <c r="J107">
        <f t="shared" si="13"/>
        <v>1</v>
      </c>
    </row>
    <row r="108" spans="1:10" ht="17.399999999999999" thickBot="1" x14ac:dyDescent="0.35">
      <c r="A108" s="6">
        <v>44228</v>
      </c>
      <c r="B108" s="88">
        <v>57.7</v>
      </c>
      <c r="C108">
        <v>14529.150390999999</v>
      </c>
      <c r="D108">
        <f t="shared" si="9"/>
        <v>1</v>
      </c>
      <c r="E108">
        <f t="shared" si="7"/>
        <v>1</v>
      </c>
      <c r="F108">
        <f t="shared" si="8"/>
        <v>2</v>
      </c>
      <c r="G108">
        <f t="shared" si="10"/>
        <v>0</v>
      </c>
      <c r="H108">
        <f t="shared" si="11"/>
        <v>1</v>
      </c>
      <c r="I108">
        <f t="shared" si="12"/>
        <v>0</v>
      </c>
      <c r="J108">
        <f t="shared" si="13"/>
        <v>0</v>
      </c>
    </row>
    <row r="109" spans="1:10" ht="17.399999999999999" thickBot="1" x14ac:dyDescent="0.35">
      <c r="A109" s="6">
        <v>44256</v>
      </c>
      <c r="B109" s="87">
        <v>57.5</v>
      </c>
      <c r="C109">
        <v>14690.700194999999</v>
      </c>
      <c r="D109">
        <f t="shared" si="9"/>
        <v>0</v>
      </c>
      <c r="E109">
        <f t="shared" si="7"/>
        <v>1</v>
      </c>
      <c r="F109">
        <f t="shared" si="8"/>
        <v>1</v>
      </c>
      <c r="G109">
        <f t="shared" si="10"/>
        <v>0</v>
      </c>
      <c r="H109">
        <f t="shared" si="11"/>
        <v>0</v>
      </c>
      <c r="I109">
        <f t="shared" si="12"/>
        <v>1</v>
      </c>
      <c r="J109">
        <f t="shared" si="13"/>
        <v>0</v>
      </c>
    </row>
    <row r="110" spans="1:10" ht="16.8" x14ac:dyDescent="0.3">
      <c r="B110" s="89">
        <v>54.9</v>
      </c>
      <c r="D110">
        <f t="shared" si="9"/>
        <v>0</v>
      </c>
      <c r="F110">
        <f t="shared" si="8"/>
        <v>0</v>
      </c>
      <c r="G110">
        <f t="shared" si="10"/>
        <v>1</v>
      </c>
      <c r="H110">
        <f t="shared" si="11"/>
        <v>0</v>
      </c>
      <c r="I110">
        <f t="shared" si="12"/>
        <v>0</v>
      </c>
      <c r="J110">
        <f t="shared" si="13"/>
        <v>0</v>
      </c>
    </row>
  </sheetData>
  <autoFilter ref="A2:C110" xr:uid="{A7098126-DF25-4747-81C3-660738C257B6}">
    <sortState xmlns:xlrd2="http://schemas.microsoft.com/office/spreadsheetml/2017/richdata2" ref="A3:C110">
      <sortCondition ref="A2:A110"/>
    </sortState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557C-2069-4980-B0A5-70BBFD6561D3}">
  <dimension ref="A1:B46"/>
  <sheetViews>
    <sheetView topLeftCell="A20" workbookViewId="0">
      <selection activeCell="E42" sqref="E42"/>
    </sheetView>
  </sheetViews>
  <sheetFormatPr defaultRowHeight="14.4" x14ac:dyDescent="0.3"/>
  <cols>
    <col min="1" max="1" width="17.44140625" customWidth="1"/>
  </cols>
  <sheetData>
    <row r="1" spans="1:2" ht="15.6" thickBot="1" x14ac:dyDescent="0.35">
      <c r="A1" s="35" t="s">
        <v>3165</v>
      </c>
      <c r="B1" s="36" t="s">
        <v>68</v>
      </c>
    </row>
    <row r="2" spans="1:2" ht="15.6" thickBot="1" x14ac:dyDescent="0.35">
      <c r="A2" s="35" t="s">
        <v>3166</v>
      </c>
      <c r="B2" s="39">
        <v>4.0000000000000001E-3</v>
      </c>
    </row>
    <row r="3" spans="1:2" ht="15.6" thickBot="1" x14ac:dyDescent="0.35">
      <c r="A3" s="35" t="s">
        <v>3167</v>
      </c>
      <c r="B3" s="38">
        <v>-7.4999999999999997E-2</v>
      </c>
    </row>
    <row r="4" spans="1:2" ht="15.6" thickBot="1" x14ac:dyDescent="0.35">
      <c r="A4" s="35" t="s">
        <v>3168</v>
      </c>
      <c r="B4" s="39">
        <v>-0.23899999999999999</v>
      </c>
    </row>
    <row r="5" spans="1:2" ht="15.6" thickBot="1" x14ac:dyDescent="0.35">
      <c r="A5" s="35" t="s">
        <v>3169</v>
      </c>
      <c r="B5" s="38">
        <v>3.1E-2</v>
      </c>
    </row>
    <row r="6" spans="1:2" ht="15.6" thickBot="1" x14ac:dyDescent="0.35">
      <c r="A6" s="35" t="s">
        <v>3170</v>
      </c>
      <c r="B6" s="37">
        <v>4.7E-2</v>
      </c>
    </row>
    <row r="7" spans="1:2" ht="15.6" thickBot="1" x14ac:dyDescent="0.35">
      <c r="A7" s="35" t="s">
        <v>3171</v>
      </c>
      <c r="B7" s="39">
        <v>4.4999999999999998E-2</v>
      </c>
    </row>
    <row r="8" spans="1:2" ht="15.6" thickBot="1" x14ac:dyDescent="0.35">
      <c r="A8" s="35" t="s">
        <v>3172</v>
      </c>
      <c r="B8" s="39">
        <v>0.05</v>
      </c>
    </row>
    <row r="9" spans="1:2" ht="15.6" thickBot="1" x14ac:dyDescent="0.35">
      <c r="A9" s="35" t="s">
        <v>3173</v>
      </c>
      <c r="B9" s="39">
        <v>5.8000000000000003E-2</v>
      </c>
    </row>
    <row r="10" spans="1:2" ht="15.6" thickBot="1" x14ac:dyDescent="0.35">
      <c r="A10" s="35" t="s">
        <v>3174</v>
      </c>
      <c r="B10" s="39">
        <v>6.6000000000000003E-2</v>
      </c>
    </row>
    <row r="11" spans="1:2" ht="15.6" thickBot="1" x14ac:dyDescent="0.35">
      <c r="A11" s="35" t="s">
        <v>3175</v>
      </c>
      <c r="B11" s="39">
        <v>7.0999999999999994E-2</v>
      </c>
    </row>
    <row r="12" spans="1:2" ht="15.6" thickBot="1" x14ac:dyDescent="0.35">
      <c r="A12" s="35" t="s">
        <v>3176</v>
      </c>
      <c r="B12" s="38">
        <v>8.2000000000000003E-2</v>
      </c>
    </row>
    <row r="13" spans="1:2" ht="15.6" thickBot="1" x14ac:dyDescent="0.35">
      <c r="A13" s="35" t="s">
        <v>3177</v>
      </c>
      <c r="B13" s="38">
        <v>7.6999999999999999E-2</v>
      </c>
    </row>
    <row r="14" spans="1:2" ht="15.6" thickBot="1" x14ac:dyDescent="0.35">
      <c r="A14" s="35" t="s">
        <v>3178</v>
      </c>
      <c r="B14" s="38">
        <v>7.1999999999999995E-2</v>
      </c>
    </row>
    <row r="15" spans="1:2" ht="15.6" thickBot="1" x14ac:dyDescent="0.35">
      <c r="A15" s="35" t="s">
        <v>3179</v>
      </c>
      <c r="B15" s="39">
        <v>6.3E-2</v>
      </c>
    </row>
    <row r="16" spans="1:2" ht="15.6" thickBot="1" x14ac:dyDescent="0.35">
      <c r="A16" s="35" t="s">
        <v>3180</v>
      </c>
      <c r="B16" s="39">
        <v>5.7000000000000002E-2</v>
      </c>
    </row>
    <row r="17" spans="1:2" ht="15.6" thickBot="1" x14ac:dyDescent="0.35">
      <c r="A17" s="35" t="s">
        <v>3181</v>
      </c>
      <c r="B17" s="39">
        <v>6.0999999999999999E-2</v>
      </c>
    </row>
    <row r="18" spans="1:2" ht="15.6" thickBot="1" x14ac:dyDescent="0.35">
      <c r="A18" s="35" t="s">
        <v>3182</v>
      </c>
      <c r="B18" s="38">
        <v>7.0000000000000007E-2</v>
      </c>
    </row>
    <row r="19" spans="1:2" ht="15.6" thickBot="1" x14ac:dyDescent="0.35">
      <c r="A19" s="35" t="s">
        <v>3183</v>
      </c>
      <c r="B19" s="39">
        <v>7.2999999999999995E-2</v>
      </c>
    </row>
    <row r="20" spans="1:2" ht="15.6" thickBot="1" x14ac:dyDescent="0.35">
      <c r="A20" s="35" t="s">
        <v>3184</v>
      </c>
      <c r="B20" s="39">
        <v>7.0999999999999994E-2</v>
      </c>
    </row>
    <row r="21" spans="1:2" ht="15.6" thickBot="1" x14ac:dyDescent="0.35">
      <c r="A21" s="35" t="s">
        <v>3185</v>
      </c>
      <c r="B21" s="38">
        <v>7.9000000000000001E-2</v>
      </c>
    </row>
    <row r="22" spans="1:2" ht="15.6" thickBot="1" x14ac:dyDescent="0.35">
      <c r="A22" s="35" t="s">
        <v>3186</v>
      </c>
      <c r="B22" s="37">
        <v>7.2999999999999995E-2</v>
      </c>
    </row>
    <row r="23" spans="1:2" ht="15.6" thickBot="1" x14ac:dyDescent="0.35">
      <c r="A23" s="35" t="s">
        <v>3187</v>
      </c>
      <c r="B23" s="38">
        <v>7.3999999999999996E-2</v>
      </c>
    </row>
    <row r="24" spans="1:2" ht="15.6" thickBot="1" x14ac:dyDescent="0.35">
      <c r="A24" s="35" t="s">
        <v>3188</v>
      </c>
      <c r="B24" s="39">
        <v>7.0000000000000007E-2</v>
      </c>
    </row>
    <row r="25" spans="1:2" ht="15.6" thickBot="1" x14ac:dyDescent="0.35">
      <c r="A25" s="35" t="s">
        <v>3189</v>
      </c>
      <c r="B25" s="38">
        <v>7.4999999999999997E-2</v>
      </c>
    </row>
    <row r="26" spans="1:2" ht="15.6" thickBot="1" x14ac:dyDescent="0.35">
      <c r="A26" s="35" t="s">
        <v>3190</v>
      </c>
      <c r="B26" s="38">
        <v>7.4999999999999997E-2</v>
      </c>
    </row>
    <row r="27" spans="1:2" ht="15.6" thickBot="1" x14ac:dyDescent="0.35">
      <c r="A27" s="35" t="s">
        <v>3191</v>
      </c>
      <c r="B27" s="38">
        <v>5.2999999999999999E-2</v>
      </c>
    </row>
    <row r="28" spans="1:2" ht="15.6" thickBot="1" x14ac:dyDescent="0.35">
      <c r="A28" s="35" t="s">
        <v>3192</v>
      </c>
      <c r="B28" s="38">
        <v>5.7000000000000002E-2</v>
      </c>
    </row>
    <row r="29" spans="1:2" ht="15.6" thickBot="1" x14ac:dyDescent="0.35">
      <c r="A29" s="35" t="s">
        <v>3193</v>
      </c>
      <c r="B29" s="39">
        <v>4.5999999999999999E-2</v>
      </c>
    </row>
    <row r="30" spans="1:2" ht="15.6" thickBot="1" x14ac:dyDescent="0.35">
      <c r="A30" s="35" t="s">
        <v>3194</v>
      </c>
      <c r="B30" s="39">
        <v>4.7E-2</v>
      </c>
    </row>
    <row r="31" spans="1:2" ht="15.6" thickBot="1" x14ac:dyDescent="0.35">
      <c r="A31" s="35" t="s">
        <v>3195</v>
      </c>
      <c r="B31" s="38">
        <v>4.8000000000000001E-2</v>
      </c>
    </row>
    <row r="32" spans="1:2" ht="15.6" thickBot="1" x14ac:dyDescent="0.35">
      <c r="A32" s="35" t="s">
        <v>3196</v>
      </c>
      <c r="B32" s="39">
        <v>4.3999999999999997E-2</v>
      </c>
    </row>
    <row r="33" spans="1:2" ht="15.6" thickBot="1" x14ac:dyDescent="0.35">
      <c r="A33" s="35" t="s">
        <v>3197</v>
      </c>
      <c r="B33" s="37">
        <v>4.8000000000000001E-2</v>
      </c>
    </row>
    <row r="34" spans="1:2" ht="15.6" thickBot="1" x14ac:dyDescent="0.35">
      <c r="A34" s="35" t="s">
        <v>3198</v>
      </c>
      <c r="B34" s="39">
        <v>4.4999999999999998E-2</v>
      </c>
    </row>
    <row r="35" spans="1:2" ht="15.6" thickBot="1" x14ac:dyDescent="0.35">
      <c r="A35" s="35" t="s">
        <v>3199</v>
      </c>
      <c r="B35" s="39">
        <v>5.2999999999999999E-2</v>
      </c>
    </row>
    <row r="36" spans="1:2" ht="15.6" thickBot="1" x14ac:dyDescent="0.35">
      <c r="A36" s="35" t="s">
        <v>3200</v>
      </c>
      <c r="B36" s="38">
        <v>5.5E-2</v>
      </c>
    </row>
    <row r="37" spans="1:2" ht="15.6" thickBot="1" x14ac:dyDescent="0.35">
      <c r="A37" s="35" t="s">
        <v>3201</v>
      </c>
      <c r="B37" s="39">
        <v>5.2999999999999999E-2</v>
      </c>
    </row>
    <row r="38" spans="1:2" ht="15.6" thickBot="1" x14ac:dyDescent="0.35">
      <c r="A38" s="35" t="s">
        <v>3202</v>
      </c>
      <c r="B38" s="39">
        <v>6.0999999999999999E-2</v>
      </c>
    </row>
    <row r="39" spans="1:2" ht="15.6" thickBot="1" x14ac:dyDescent="0.35">
      <c r="A39" s="35" t="s">
        <v>3203</v>
      </c>
      <c r="B39" s="39">
        <v>6.9000000000000006E-2</v>
      </c>
    </row>
    <row r="40" spans="1:2" ht="15.6" thickBot="1" x14ac:dyDescent="0.35">
      <c r="A40" s="35" t="s">
        <v>3204</v>
      </c>
      <c r="B40" s="38">
        <v>7.6999999999999999E-2</v>
      </c>
    </row>
    <row r="41" spans="1:2" ht="15.6" thickBot="1" x14ac:dyDescent="0.35">
      <c r="A41" s="35" t="s">
        <v>3205</v>
      </c>
      <c r="B41" s="39">
        <v>7.8E-2</v>
      </c>
    </row>
    <row r="42" spans="1:2" ht="15.6" thickBot="1" x14ac:dyDescent="0.35">
      <c r="A42" s="35" t="s">
        <v>3206</v>
      </c>
      <c r="B42" s="39">
        <v>8.2000000000000003E-2</v>
      </c>
    </row>
    <row r="43" spans="1:2" ht="15.6" thickBot="1" x14ac:dyDescent="0.35">
      <c r="A43" s="35" t="s">
        <v>3207</v>
      </c>
      <c r="B43" s="38">
        <v>8.8999999999999996E-2</v>
      </c>
    </row>
    <row r="44" spans="1:2" ht="15.6" thickBot="1" x14ac:dyDescent="0.35">
      <c r="A44" s="35" t="s">
        <v>3208</v>
      </c>
      <c r="B44" s="38">
        <v>8.7999999999999995E-2</v>
      </c>
    </row>
    <row r="45" spans="1:2" ht="15.6" thickBot="1" x14ac:dyDescent="0.35">
      <c r="A45" s="35" t="s">
        <v>3209</v>
      </c>
      <c r="B45" s="37">
        <v>8.5999999999999993E-2</v>
      </c>
    </row>
    <row r="46" spans="1:2" ht="15" x14ac:dyDescent="0.3">
      <c r="A46" s="40" t="s">
        <v>3210</v>
      </c>
      <c r="B46" s="41">
        <v>0.06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5103C-5186-4A5D-8904-4C1D8FBD616C}">
  <dimension ref="A1:E4"/>
  <sheetViews>
    <sheetView workbookViewId="0">
      <selection activeCell="H4" sqref="H4"/>
    </sheetView>
  </sheetViews>
  <sheetFormatPr defaultRowHeight="14.4" x14ac:dyDescent="0.3"/>
  <cols>
    <col min="4" max="4" width="13.77734375" style="13" customWidth="1"/>
    <col min="5" max="5" width="12.44140625" style="13" customWidth="1"/>
  </cols>
  <sheetData>
    <row r="1" spans="1:5" ht="28.8" x14ac:dyDescent="0.3">
      <c r="B1" t="s">
        <v>3146</v>
      </c>
      <c r="C1" t="s">
        <v>3147</v>
      </c>
      <c r="D1" s="13" t="s">
        <v>3148</v>
      </c>
      <c r="E1" s="13" t="s">
        <v>3149</v>
      </c>
    </row>
    <row r="2" spans="1:5" x14ac:dyDescent="0.3">
      <c r="A2" t="s">
        <v>3145</v>
      </c>
      <c r="B2">
        <f>Data!L98</f>
        <v>35776.699999999997</v>
      </c>
      <c r="C2">
        <v>32872.199999999997</v>
      </c>
    </row>
    <row r="3" spans="1:5" ht="187.2" x14ac:dyDescent="0.3">
      <c r="A3" t="s">
        <v>3143</v>
      </c>
      <c r="B3">
        <f>Analysis!H9</f>
        <v>16.03</v>
      </c>
      <c r="C3">
        <f>Analysis!J9</f>
        <v>16.850000000000001</v>
      </c>
      <c r="D3" s="13" t="s">
        <v>3151</v>
      </c>
      <c r="E3" s="13" t="s">
        <v>3150</v>
      </c>
    </row>
    <row r="4" spans="1:5" x14ac:dyDescent="0.3">
      <c r="A4" t="s">
        <v>3144</v>
      </c>
      <c r="B4">
        <f>Analysis!A9</f>
        <v>35800</v>
      </c>
      <c r="C4">
        <v>32900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31855-2C08-4616-B423-EAB01961D6E6}">
  <sheetPr codeName="Sheet7"/>
  <dimension ref="A1:A2"/>
  <sheetViews>
    <sheetView workbookViewId="0"/>
  </sheetViews>
  <sheetFormatPr defaultRowHeight="14.4" x14ac:dyDescent="0.3"/>
  <cols>
    <col min="1" max="1" width="80.88671875" bestFit="1" customWidth="1"/>
  </cols>
  <sheetData>
    <row r="1" spans="1:1" x14ac:dyDescent="0.3">
      <c r="A1" t="s">
        <v>0</v>
      </c>
    </row>
    <row r="2" spans="1:1" x14ac:dyDescent="0.3">
      <c r="A2" s="1" t="s">
        <v>24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9F51-2902-4736-AF14-0DE4F83FAB04}">
  <sheetPr codeName="Sheet4"/>
  <dimension ref="B2:B3"/>
  <sheetViews>
    <sheetView workbookViewId="0">
      <selection activeCell="B3" activeCellId="1" sqref="B2 B3"/>
    </sheetView>
  </sheetViews>
  <sheetFormatPr defaultRowHeight="14.4" x14ac:dyDescent="0.3"/>
  <cols>
    <col min="2" max="2" width="9.21875" customWidth="1"/>
  </cols>
  <sheetData>
    <row r="2" spans="2:2" x14ac:dyDescent="0.3">
      <c r="B2" t="s">
        <v>0</v>
      </c>
    </row>
    <row r="3" spans="2:2" x14ac:dyDescent="0.3">
      <c r="B3" t="s">
        <v>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DB38DE-C6E3-4896-AACE-A86C287141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Invoked Function</vt:lpstr>
      <vt:lpstr>Data</vt:lpstr>
      <vt:lpstr>Analysis</vt:lpstr>
      <vt:lpstr>Global Data</vt:lpstr>
      <vt:lpstr>Global Idx</vt:lpstr>
      <vt:lpstr>^NSEBANK</vt:lpstr>
      <vt:lpstr>ATR</vt:lpstr>
      <vt:lpstr>W.I.S.H Framework</vt:lpstr>
      <vt:lpstr>Nifty50_GDP_historical</vt:lpstr>
      <vt:lpstr>BNF_GDP_Historical</vt:lpstr>
      <vt:lpstr>Nifty50_PMI_hist</vt:lpstr>
      <vt:lpstr>Sheet3</vt:lpstr>
      <vt:lpstr>IV</vt:lpstr>
      <vt:lpstr>Table1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Paritosh Rakesh</dc:creator>
  <cp:lastModifiedBy>Paritosh Rakesh</cp:lastModifiedBy>
  <dcterms:created xsi:type="dcterms:W3CDTF">2021-01-23T07:21:45Z</dcterms:created>
  <dcterms:modified xsi:type="dcterms:W3CDTF">2021-08-05T04:53:55Z</dcterms:modified>
</cp:coreProperties>
</file>